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workbookProtection workbookPassword="F51E" lockStructure="1"/>
  <bookViews>
    <workbookView xWindow="-15" yWindow="45" windowWidth="14520" windowHeight="12945" firstSheet="1" activeTab="1"/>
  </bookViews>
  <sheets>
    <sheet name="Sheet3" sheetId="3" state="hidden" r:id="rId1"/>
    <sheet name="New template" sheetId="7" r:id="rId2"/>
    <sheet name="Detail" sheetId="6" state="hidden" r:id="rId3"/>
    <sheet name="Summary" sheetId="5" state="hidden" r:id="rId4"/>
    <sheet name="School List" sheetId="8" state="hidden" r:id="rId5"/>
    <sheet name="All schools template - old vers" sheetId="1" state="hidden" r:id="rId6"/>
  </sheets>
  <externalReferences>
    <externalReference r:id="rId7"/>
  </externalReferences>
  <definedNames>
    <definedName name="_xlnm._FilterDatabase" localSheetId="2" hidden="1">Detail!$C$20:$D$391</definedName>
    <definedName name="_xlnm.Print_Area" localSheetId="5">'All schools template - old vers'!$A$1:$L$50</definedName>
  </definedNames>
  <calcPr calcId="145621"/>
</workbook>
</file>

<file path=xl/calcChain.xml><?xml version="1.0" encoding="utf-8"?>
<calcChain xmlns="http://schemas.openxmlformats.org/spreadsheetml/2006/main">
  <c r="J398" i="6" l="1"/>
  <c r="K6" i="7" l="1"/>
  <c r="A1" i="7"/>
  <c r="N5" i="7"/>
  <c r="L329" i="6" l="1"/>
  <c r="L368" i="6" l="1"/>
  <c r="L367" i="6"/>
  <c r="L366" i="6"/>
  <c r="L365" i="6"/>
  <c r="L364" i="6"/>
  <c r="L363" i="6"/>
  <c r="L362" i="6"/>
  <c r="L338" i="6"/>
  <c r="L311" i="6"/>
  <c r="L267" i="6"/>
  <c r="L263" i="6"/>
  <c r="L259" i="6"/>
  <c r="L218" i="6"/>
  <c r="L217" i="6"/>
  <c r="L160" i="6"/>
  <c r="L117" i="6"/>
  <c r="L97" i="6"/>
  <c r="L93" i="6"/>
  <c r="L83" i="6"/>
  <c r="L53" i="6"/>
  <c r="L42" i="6"/>
  <c r="L119" i="6" l="1"/>
  <c r="L139" i="6"/>
  <c r="L147" i="6"/>
  <c r="L163" i="6"/>
  <c r="L171" i="6"/>
  <c r="L191" i="6"/>
  <c r="L203" i="6"/>
  <c r="L211" i="6"/>
  <c r="L307" i="6"/>
  <c r="L340" i="6"/>
  <c r="L96" i="6"/>
  <c r="L108" i="6"/>
  <c r="L136" i="6"/>
  <c r="L144" i="6"/>
  <c r="L152" i="6"/>
  <c r="L168" i="6"/>
  <c r="L180" i="6"/>
  <c r="L204" i="6"/>
  <c r="L304" i="6"/>
  <c r="L312" i="6"/>
  <c r="L109" i="6"/>
  <c r="L141" i="6"/>
  <c r="L169" i="6"/>
  <c r="L193" i="6"/>
  <c r="L205" i="6"/>
  <c r="L305" i="6"/>
  <c r="L309" i="6"/>
  <c r="L313" i="6"/>
  <c r="L342" i="6"/>
  <c r="L354" i="6"/>
  <c r="L95" i="6"/>
  <c r="L99" i="6"/>
  <c r="L103" i="6"/>
  <c r="L107" i="6"/>
  <c r="L115" i="6"/>
  <c r="L123" i="6"/>
  <c r="L135" i="6"/>
  <c r="L143" i="6"/>
  <c r="L151" i="6"/>
  <c r="L175" i="6"/>
  <c r="L179" i="6"/>
  <c r="L187" i="6"/>
  <c r="L195" i="6"/>
  <c r="L199" i="6"/>
  <c r="L207" i="6"/>
  <c r="L352" i="6"/>
  <c r="L360" i="6"/>
  <c r="L100" i="6"/>
  <c r="L104" i="6"/>
  <c r="L112" i="6"/>
  <c r="L116" i="6"/>
  <c r="L120" i="6"/>
  <c r="L124" i="6"/>
  <c r="L132" i="6"/>
  <c r="L148" i="6"/>
  <c r="L164" i="6"/>
  <c r="L172" i="6"/>
  <c r="L176" i="6"/>
  <c r="L188" i="6"/>
  <c r="L192" i="6"/>
  <c r="L200" i="6"/>
  <c r="L208" i="6"/>
  <c r="L212" i="6"/>
  <c r="L308" i="6"/>
  <c r="L341" i="6"/>
  <c r="L353" i="6"/>
  <c r="L101" i="6"/>
  <c r="L105" i="6"/>
  <c r="L113" i="6"/>
  <c r="L121" i="6"/>
  <c r="L133" i="6"/>
  <c r="L137" i="6"/>
  <c r="L145" i="6"/>
  <c r="L149" i="6"/>
  <c r="L153" i="6"/>
  <c r="L165" i="6"/>
  <c r="L173" i="6"/>
  <c r="L177" i="6"/>
  <c r="L181" i="6"/>
  <c r="L189" i="6"/>
  <c r="L201" i="6"/>
  <c r="L209" i="6"/>
  <c r="L94" i="6"/>
  <c r="L102" i="6"/>
  <c r="L106" i="6"/>
  <c r="L110" i="6"/>
  <c r="L114" i="6"/>
  <c r="L118" i="6"/>
  <c r="L134" i="6"/>
  <c r="L142" i="6"/>
  <c r="L146" i="6"/>
  <c r="L170" i="6"/>
  <c r="L174" i="6"/>
  <c r="L178" i="6"/>
  <c r="L190" i="6"/>
  <c r="L194" i="6"/>
  <c r="L198" i="6"/>
  <c r="L206" i="6"/>
  <c r="L214" i="6"/>
  <c r="L306" i="6"/>
  <c r="L310" i="6"/>
  <c r="L314" i="6"/>
  <c r="L339" i="6"/>
  <c r="L351" i="6"/>
  <c r="L359" i="6"/>
  <c r="L186" i="6"/>
  <c r="L28" i="6"/>
  <c r="L40" i="6"/>
  <c r="L52" i="6"/>
  <c r="L64" i="6"/>
  <c r="L72" i="6"/>
  <c r="L80" i="6"/>
  <c r="L184" i="6"/>
  <c r="L224" i="6"/>
  <c r="L240" i="6"/>
  <c r="L252" i="6"/>
  <c r="L268" i="6"/>
  <c r="L276" i="6"/>
  <c r="L288" i="6"/>
  <c r="L296" i="6"/>
  <c r="L46" i="6"/>
  <c r="L98" i="6"/>
  <c r="L23" i="6"/>
  <c r="L27" i="6"/>
  <c r="L127" i="6"/>
  <c r="L131" i="6"/>
  <c r="L155" i="6"/>
  <c r="L159" i="6"/>
  <c r="L219" i="6"/>
  <c r="L223" i="6"/>
  <c r="L227" i="6"/>
  <c r="L231" i="6"/>
  <c r="L235" i="6"/>
  <c r="L239" i="6"/>
  <c r="L243" i="6"/>
  <c r="L247" i="6"/>
  <c r="L251" i="6"/>
  <c r="L255" i="6"/>
  <c r="L356" i="6"/>
  <c r="L20" i="6"/>
  <c r="L36" i="6"/>
  <c r="L48" i="6"/>
  <c r="L60" i="6"/>
  <c r="L76" i="6"/>
  <c r="L88" i="6"/>
  <c r="L92" i="6"/>
  <c r="L128" i="6"/>
  <c r="L140" i="6"/>
  <c r="L196" i="6"/>
  <c r="L220" i="6"/>
  <c r="L232" i="6"/>
  <c r="L244" i="6"/>
  <c r="L256" i="6"/>
  <c r="L264" i="6"/>
  <c r="L280" i="6"/>
  <c r="L292" i="6"/>
  <c r="L300" i="6"/>
  <c r="L320" i="6"/>
  <c r="L324" i="6"/>
  <c r="L328" i="6"/>
  <c r="L333" i="6"/>
  <c r="L337" i="6"/>
  <c r="L345" i="6"/>
  <c r="L349" i="6"/>
  <c r="L357" i="6"/>
  <c r="L361" i="6"/>
  <c r="L369" i="6"/>
  <c r="L373" i="6"/>
  <c r="L377" i="6"/>
  <c r="L381" i="6"/>
  <c r="L385" i="6"/>
  <c r="L389" i="6"/>
  <c r="L21" i="6"/>
  <c r="L25" i="6"/>
  <c r="L29" i="6"/>
  <c r="L33" i="6"/>
  <c r="L37" i="6"/>
  <c r="L41" i="6"/>
  <c r="L45" i="6"/>
  <c r="L49" i="6"/>
  <c r="L57" i="6"/>
  <c r="L61" i="6"/>
  <c r="L65" i="6"/>
  <c r="L69" i="6"/>
  <c r="L73" i="6"/>
  <c r="L77" i="6"/>
  <c r="L81" i="6"/>
  <c r="L85" i="6"/>
  <c r="L89" i="6"/>
  <c r="L125" i="6"/>
  <c r="L129" i="6"/>
  <c r="L157" i="6"/>
  <c r="L161" i="6"/>
  <c r="L185" i="6"/>
  <c r="L197" i="6"/>
  <c r="L213" i="6"/>
  <c r="L221" i="6"/>
  <c r="L225" i="6"/>
  <c r="L229" i="6"/>
  <c r="L233" i="6"/>
  <c r="L237" i="6"/>
  <c r="L241" i="6"/>
  <c r="L245" i="6"/>
  <c r="L249" i="6"/>
  <c r="L253" i="6"/>
  <c r="L257" i="6"/>
  <c r="L261" i="6"/>
  <c r="L265" i="6"/>
  <c r="L269" i="6"/>
  <c r="L273" i="6"/>
  <c r="L277" i="6"/>
  <c r="L281" i="6"/>
  <c r="L285" i="6"/>
  <c r="L289" i="6"/>
  <c r="L293" i="6"/>
  <c r="L297" i="6"/>
  <c r="L301" i="6"/>
  <c r="L317" i="6"/>
  <c r="L321" i="6"/>
  <c r="L325" i="6"/>
  <c r="L330" i="6"/>
  <c r="L334" i="6"/>
  <c r="L346" i="6"/>
  <c r="L350" i="6"/>
  <c r="L358" i="6"/>
  <c r="L370" i="6"/>
  <c r="L374" i="6"/>
  <c r="L378" i="6"/>
  <c r="L382" i="6"/>
  <c r="L386" i="6"/>
  <c r="L390" i="6"/>
  <c r="L24" i="6"/>
  <c r="L32" i="6"/>
  <c r="L44" i="6"/>
  <c r="L56" i="6"/>
  <c r="L68" i="6"/>
  <c r="L84" i="6"/>
  <c r="L156" i="6"/>
  <c r="L216" i="6"/>
  <c r="L228" i="6"/>
  <c r="L236" i="6"/>
  <c r="L248" i="6"/>
  <c r="L260" i="6"/>
  <c r="L272" i="6"/>
  <c r="L284" i="6"/>
  <c r="L316" i="6"/>
  <c r="L50" i="6"/>
  <c r="L162" i="6"/>
  <c r="L166" i="6"/>
  <c r="L182" i="6"/>
  <c r="L202" i="6"/>
  <c r="L26" i="6"/>
  <c r="L34" i="6"/>
  <c r="L38" i="6"/>
  <c r="L58" i="6"/>
  <c r="L70" i="6"/>
  <c r="L78" i="6"/>
  <c r="L86" i="6"/>
  <c r="L122" i="6"/>
  <c r="L130" i="6"/>
  <c r="L138" i="6"/>
  <c r="L154" i="6"/>
  <c r="L210" i="6"/>
  <c r="L222" i="6"/>
  <c r="L230" i="6"/>
  <c r="L238" i="6"/>
  <c r="L246" i="6"/>
  <c r="L254" i="6"/>
  <c r="L262" i="6"/>
  <c r="L270" i="6"/>
  <c r="L278" i="6"/>
  <c r="L286" i="6"/>
  <c r="L294" i="6"/>
  <c r="L318" i="6"/>
  <c r="L326" i="6"/>
  <c r="L375" i="6"/>
  <c r="L383" i="6"/>
  <c r="L391" i="6"/>
  <c r="L22" i="6"/>
  <c r="L30" i="6"/>
  <c r="L54" i="6"/>
  <c r="L62" i="6"/>
  <c r="L66" i="6"/>
  <c r="L74" i="6"/>
  <c r="L82" i="6"/>
  <c r="L90" i="6"/>
  <c r="L126" i="6"/>
  <c r="L150" i="6"/>
  <c r="L158" i="6"/>
  <c r="L226" i="6"/>
  <c r="L234" i="6"/>
  <c r="L242" i="6"/>
  <c r="L250" i="6"/>
  <c r="L258" i="6"/>
  <c r="L266" i="6"/>
  <c r="L274" i="6"/>
  <c r="L282" i="6"/>
  <c r="L290" i="6"/>
  <c r="L298" i="6"/>
  <c r="L302" i="6"/>
  <c r="L322" i="6"/>
  <c r="L331" i="6"/>
  <c r="L335" i="6"/>
  <c r="L343" i="6"/>
  <c r="L347" i="6"/>
  <c r="L355" i="6"/>
  <c r="L371" i="6"/>
  <c r="L379" i="6"/>
  <c r="L387" i="6"/>
  <c r="L31" i="6"/>
  <c r="L39" i="6"/>
  <c r="L47" i="6"/>
  <c r="L55" i="6"/>
  <c r="L63" i="6"/>
  <c r="L71" i="6"/>
  <c r="L79" i="6"/>
  <c r="L91" i="6"/>
  <c r="L183" i="6"/>
  <c r="L215" i="6"/>
  <c r="L275" i="6"/>
  <c r="L283" i="6"/>
  <c r="L291" i="6"/>
  <c r="L299" i="6"/>
  <c r="L319" i="6"/>
  <c r="L332" i="6"/>
  <c r="L372" i="6"/>
  <c r="L376" i="6"/>
  <c r="L384" i="6"/>
  <c r="L388" i="6"/>
  <c r="L35" i="6"/>
  <c r="L43" i="6"/>
  <c r="L51" i="6"/>
  <c r="L59" i="6"/>
  <c r="L67" i="6"/>
  <c r="L75" i="6"/>
  <c r="L87" i="6"/>
  <c r="L111" i="6"/>
  <c r="L167" i="6"/>
  <c r="L271" i="6"/>
  <c r="L279" i="6"/>
  <c r="L287" i="6"/>
  <c r="L295" i="6"/>
  <c r="L303" i="6"/>
  <c r="L315" i="6"/>
  <c r="L323" i="6"/>
  <c r="L327" i="6"/>
  <c r="L336" i="6"/>
  <c r="L344" i="6"/>
  <c r="L348" i="6"/>
  <c r="L380" i="6"/>
  <c r="Y338" i="6"/>
  <c r="Y36" i="6"/>
  <c r="Y35" i="6"/>
  <c r="Y34" i="6"/>
  <c r="Y33" i="6"/>
  <c r="Y32" i="6"/>
  <c r="Y31" i="6"/>
  <c r="Y30" i="6"/>
  <c r="Y29" i="6"/>
  <c r="Y26" i="6"/>
  <c r="Y25" i="6"/>
  <c r="Y28" i="6"/>
  <c r="Y27" i="6"/>
  <c r="Y24" i="6"/>
  <c r="Y23" i="6"/>
  <c r="Y22" i="6"/>
  <c r="Y21" i="6"/>
  <c r="Y319" i="6"/>
  <c r="Y326" i="6"/>
  <c r="Y38" i="6"/>
  <c r="Y290" i="6"/>
  <c r="Y37" i="6"/>
  <c r="Y358" i="6"/>
  <c r="Y382" i="6"/>
  <c r="Y339" i="6"/>
  <c r="Y371" i="6"/>
  <c r="Y377" i="6"/>
  <c r="Y333" i="6"/>
  <c r="Y229" i="6"/>
  <c r="Y41" i="6"/>
  <c r="Y359" i="6"/>
  <c r="Y90" i="6"/>
  <c r="Y182" i="6"/>
  <c r="Y192" i="6"/>
  <c r="Y81" i="6"/>
  <c r="Y374" i="6"/>
  <c r="Y40" i="6"/>
  <c r="Y384" i="6"/>
  <c r="Y375" i="6"/>
  <c r="Y323" i="6"/>
  <c r="Y126" i="6"/>
  <c r="Y380" i="6"/>
  <c r="Y385" i="6"/>
  <c r="Y324" i="6"/>
  <c r="Y354" i="6"/>
  <c r="Y321" i="6"/>
  <c r="Y328" i="6"/>
  <c r="Y136" i="6"/>
  <c r="Y388" i="6"/>
  <c r="Y369" i="6"/>
  <c r="Y307" i="6"/>
  <c r="Y199" i="6"/>
  <c r="Y117" i="6"/>
  <c r="Y149" i="6"/>
  <c r="Y154" i="6"/>
  <c r="Y39" i="6"/>
  <c r="Y381" i="6"/>
  <c r="Y118" i="6"/>
  <c r="Y315" i="6"/>
  <c r="Y63" i="6"/>
  <c r="Y257" i="6"/>
  <c r="Y337" i="6"/>
  <c r="Y88" i="6"/>
  <c r="Y82" i="6"/>
  <c r="Y64" i="6"/>
  <c r="Y341" i="6"/>
  <c r="Y335" i="6"/>
  <c r="Y142" i="6"/>
  <c r="Y316" i="6"/>
  <c r="Y258" i="6"/>
  <c r="Y97" i="6"/>
  <c r="Y112" i="6"/>
  <c r="Y309" i="6"/>
  <c r="Y124" i="6"/>
  <c r="Y228" i="6"/>
  <c r="Y390" i="6"/>
  <c r="Y250" i="6"/>
  <c r="Y370" i="6"/>
  <c r="Y313" i="6"/>
  <c r="Y103" i="6"/>
  <c r="Y67" i="6"/>
  <c r="Y100" i="6"/>
  <c r="Y107" i="6"/>
  <c r="Y110" i="6"/>
  <c r="Y152" i="6"/>
  <c r="Y75" i="6"/>
  <c r="Y255" i="6"/>
  <c r="Y144" i="6"/>
  <c r="Y50" i="6"/>
  <c r="Y348" i="6"/>
  <c r="Y145" i="6"/>
  <c r="Y378" i="6"/>
  <c r="Y314" i="6"/>
  <c r="Y56" i="6"/>
  <c r="Y111" i="6"/>
  <c r="Y291" i="6"/>
  <c r="Y254" i="6"/>
  <c r="Y177" i="6"/>
  <c r="Y206" i="6"/>
  <c r="Y207" i="6"/>
  <c r="Y362" i="6"/>
  <c r="Y367" i="6"/>
  <c r="Y141" i="6"/>
  <c r="Y54" i="6"/>
  <c r="Y138" i="6"/>
  <c r="Y209" i="6"/>
  <c r="Y352" i="6"/>
  <c r="Y53" i="6"/>
  <c r="Y327" i="6"/>
  <c r="Y227" i="6"/>
  <c r="Y191" i="6"/>
  <c r="Y318" i="6"/>
  <c r="Y84" i="6"/>
  <c r="Y312" i="6"/>
  <c r="Y57" i="6"/>
  <c r="Y272" i="6"/>
  <c r="Y169" i="6"/>
  <c r="Y334" i="6"/>
  <c r="Y173" i="6"/>
  <c r="Y157" i="6"/>
  <c r="Y267" i="6"/>
  <c r="Y201" i="6"/>
  <c r="Y281" i="6"/>
  <c r="Y285" i="6"/>
  <c r="Y77" i="6"/>
  <c r="Y389" i="6"/>
  <c r="Y214" i="6"/>
  <c r="Y127" i="6"/>
  <c r="Y106" i="6"/>
  <c r="Y99" i="6"/>
  <c r="Y69" i="6"/>
  <c r="Y286" i="6"/>
  <c r="Y278" i="6"/>
  <c r="Y357" i="6"/>
  <c r="Y183" i="6"/>
  <c r="Y155" i="6"/>
  <c r="Y325" i="6"/>
  <c r="Y175" i="6"/>
  <c r="Y49" i="6"/>
  <c r="Y95" i="6"/>
  <c r="Y249" i="6"/>
  <c r="Y47" i="6"/>
  <c r="Y350" i="6"/>
  <c r="Y165" i="6"/>
  <c r="Y158" i="6"/>
  <c r="Y211" i="6"/>
  <c r="Y236" i="6"/>
  <c r="Y322" i="6"/>
  <c r="Y304" i="6"/>
  <c r="Y119" i="6"/>
  <c r="Y180" i="6"/>
  <c r="Y122" i="6"/>
  <c r="Y243" i="6"/>
  <c r="Y179" i="6"/>
  <c r="Y101" i="6"/>
  <c r="Y129" i="6"/>
  <c r="Y346" i="6"/>
  <c r="Y163" i="6"/>
  <c r="Y148" i="6"/>
  <c r="Y296" i="6"/>
  <c r="Y46" i="6"/>
  <c r="Y113" i="6"/>
  <c r="Y76" i="6"/>
  <c r="Y293" i="6"/>
  <c r="Y351" i="6"/>
  <c r="Y189" i="6"/>
  <c r="Y62" i="6"/>
  <c r="Y234" i="6"/>
  <c r="Y197" i="6"/>
  <c r="Y262" i="6"/>
  <c r="Y130" i="6"/>
  <c r="Y368" i="6"/>
  <c r="Y232" i="6"/>
  <c r="Y193" i="6"/>
  <c r="Y91" i="6"/>
  <c r="Y305" i="6"/>
  <c r="Y80" i="6"/>
  <c r="Y147" i="6"/>
  <c r="Y92" i="6"/>
  <c r="Y109" i="6"/>
  <c r="Y121" i="6"/>
  <c r="Y217" i="6"/>
  <c r="Y266" i="6"/>
  <c r="Y288" i="6"/>
  <c r="Y332" i="6"/>
  <c r="Y231" i="6"/>
  <c r="Y102" i="6"/>
  <c r="Y171" i="6"/>
  <c r="Y139" i="6"/>
  <c r="Y159" i="6"/>
  <c r="Y237" i="6"/>
  <c r="Y94" i="6"/>
  <c r="Y277" i="6"/>
  <c r="Y259" i="6"/>
  <c r="Y164" i="6"/>
  <c r="Y108" i="6"/>
  <c r="Y320" i="6"/>
  <c r="Y308" i="6"/>
  <c r="Y353" i="6"/>
  <c r="Y295" i="6"/>
  <c r="Y210" i="6"/>
  <c r="Y297" i="6"/>
  <c r="Y96" i="6"/>
  <c r="Y202" i="6"/>
  <c r="Y220" i="6"/>
  <c r="Y153" i="6"/>
  <c r="Y151" i="6"/>
  <c r="Y282" i="6"/>
  <c r="Y292" i="6"/>
  <c r="Y133" i="6"/>
  <c r="Y200" i="6"/>
  <c r="Y224" i="6"/>
  <c r="Y306" i="6"/>
  <c r="Y156" i="6"/>
  <c r="Y301" i="6"/>
  <c r="Y226" i="6"/>
  <c r="Y205" i="6"/>
  <c r="Y225" i="6"/>
  <c r="Y235" i="6"/>
  <c r="Y125" i="6"/>
  <c r="Y280" i="6"/>
  <c r="Y300" i="6"/>
  <c r="Y230" i="6"/>
  <c r="Y116" i="6"/>
  <c r="Y187" i="6"/>
  <c r="Y78" i="6"/>
  <c r="Y45" i="6"/>
  <c r="Y343" i="6"/>
  <c r="Y48" i="6"/>
  <c r="Y93" i="6"/>
  <c r="Y85" i="6"/>
  <c r="Y274" i="6"/>
  <c r="Y215" i="6"/>
  <c r="Y216" i="6"/>
  <c r="Y131" i="6"/>
  <c r="Y68" i="6"/>
  <c r="Y265" i="6"/>
  <c r="Y208" i="6"/>
  <c r="Y172" i="6"/>
  <c r="Y79" i="6"/>
  <c r="Y261" i="6"/>
  <c r="Y51" i="6"/>
  <c r="Y137" i="6"/>
  <c r="Y246" i="6"/>
  <c r="Y178" i="6"/>
  <c r="Y71" i="6"/>
  <c r="Y55" i="6"/>
  <c r="Y203" i="6"/>
  <c r="Y98" i="6"/>
  <c r="Y244" i="6"/>
  <c r="Y239" i="6"/>
  <c r="Y269" i="6"/>
  <c r="Y87" i="6"/>
  <c r="Y279" i="6"/>
  <c r="Y20" i="6"/>
  <c r="Y150" i="6"/>
  <c r="Y287" i="6"/>
  <c r="Y310" i="6"/>
  <c r="Y344" i="6"/>
  <c r="Y42" i="6"/>
  <c r="Y146" i="6"/>
  <c r="Y70" i="6"/>
  <c r="Y43" i="6"/>
  <c r="Y299" i="6"/>
  <c r="Y251" i="6"/>
  <c r="Y298" i="6"/>
  <c r="Y162" i="6"/>
  <c r="Y174" i="6"/>
  <c r="Y143" i="6"/>
  <c r="Y135" i="6"/>
  <c r="Y184" i="6"/>
  <c r="Y222" i="6"/>
  <c r="Y212" i="6"/>
  <c r="Y44" i="6"/>
  <c r="Y190" i="6"/>
  <c r="Y253" i="6"/>
  <c r="Y59" i="6"/>
  <c r="Y115" i="6"/>
  <c r="Y271" i="6"/>
  <c r="Y264" i="6"/>
  <c r="Y89" i="6"/>
  <c r="Y167" i="6"/>
  <c r="Y241" i="6"/>
  <c r="Y363" i="6"/>
  <c r="Y140" i="6"/>
  <c r="Y198" i="6"/>
  <c r="Y170" i="6"/>
  <c r="Y176" i="6"/>
  <c r="Y196" i="6"/>
  <c r="Y270" i="6"/>
  <c r="Y219" i="6"/>
  <c r="Y303" i="6"/>
  <c r="Y294" i="6"/>
  <c r="Y52" i="6"/>
  <c r="Y66" i="6"/>
  <c r="Y273" i="6"/>
  <c r="Y213" i="6"/>
  <c r="Y104" i="6"/>
  <c r="Y218" i="6"/>
  <c r="Y185" i="6"/>
  <c r="Y73" i="6"/>
  <c r="Y260" i="6"/>
  <c r="Y161" i="6"/>
  <c r="Y188" i="6"/>
  <c r="Y186" i="6"/>
  <c r="Y166" i="6"/>
  <c r="Y114" i="6"/>
  <c r="Y195" i="6"/>
  <c r="Y240" i="6"/>
  <c r="Y132" i="6"/>
  <c r="Y247" i="6"/>
  <c r="Y204" i="6"/>
  <c r="Y181" i="6"/>
  <c r="Y386" i="6"/>
  <c r="Y61" i="6"/>
  <c r="Y160" i="6"/>
  <c r="Y233" i="6"/>
  <c r="Y238" i="6"/>
  <c r="Y74" i="6"/>
  <c r="Y284" i="6"/>
  <c r="Y248" i="6"/>
  <c r="Y347" i="6"/>
  <c r="Y263" i="6"/>
  <c r="Y105" i="6"/>
  <c r="Y268" i="6"/>
  <c r="Y242" i="6"/>
  <c r="Y194" i="6"/>
  <c r="Y134" i="6"/>
  <c r="Y128" i="6"/>
  <c r="Y72" i="6"/>
  <c r="Y252" i="6"/>
  <c r="Y383" i="6"/>
  <c r="Y345" i="6"/>
  <c r="Y275" i="6"/>
  <c r="Y86" i="6"/>
  <c r="Y311" i="6"/>
  <c r="Y283" i="6"/>
  <c r="Y123" i="6"/>
  <c r="Y221" i="6"/>
  <c r="Y302" i="6"/>
  <c r="Y340" i="6"/>
  <c r="Y256" i="6"/>
  <c r="Y276" i="6"/>
  <c r="Y245" i="6"/>
  <c r="Y65" i="6"/>
  <c r="Y391" i="6"/>
  <c r="Y372" i="6"/>
  <c r="Y379" i="6"/>
  <c r="Y376" i="6"/>
  <c r="Y387" i="6"/>
  <c r="Y168" i="6"/>
  <c r="Y60" i="6"/>
  <c r="Y120" i="6"/>
  <c r="Y365" i="6"/>
  <c r="Y58" i="6"/>
  <c r="Y289" i="6"/>
  <c r="Y83" i="6"/>
  <c r="Y317" i="6"/>
  <c r="Y223" i="6"/>
  <c r="Y349" i="6"/>
  <c r="Y355" i="6"/>
  <c r="Y360" i="6"/>
  <c r="Y342" i="6"/>
  <c r="Y356" i="6"/>
  <c r="Y331" i="6"/>
  <c r="Y336" i="6"/>
  <c r="Y330" i="6"/>
  <c r="Y361" i="6"/>
  <c r="Y373" i="6"/>
  <c r="Y366" i="6"/>
  <c r="Y364" i="6"/>
  <c r="W338" i="6"/>
  <c r="W36" i="6"/>
  <c r="W35" i="6"/>
  <c r="W34" i="6"/>
  <c r="W33" i="6"/>
  <c r="W32" i="6"/>
  <c r="W31" i="6"/>
  <c r="W30" i="6"/>
  <c r="W29" i="6"/>
  <c r="W26" i="6"/>
  <c r="W25" i="6"/>
  <c r="W28" i="6"/>
  <c r="W27" i="6"/>
  <c r="W24" i="6"/>
  <c r="W23" i="6"/>
  <c r="W22" i="6"/>
  <c r="W21" i="6"/>
  <c r="W319" i="6"/>
  <c r="W326" i="6"/>
  <c r="W38" i="6"/>
  <c r="W290" i="6"/>
  <c r="W37" i="6"/>
  <c r="W358" i="6"/>
  <c r="W382" i="6"/>
  <c r="W339" i="6"/>
  <c r="W371" i="6"/>
  <c r="W377" i="6"/>
  <c r="W333" i="6"/>
  <c r="W229" i="6"/>
  <c r="W41" i="6"/>
  <c r="W359" i="6"/>
  <c r="W90" i="6"/>
  <c r="W182" i="6"/>
  <c r="W192" i="6"/>
  <c r="W81" i="6"/>
  <c r="W374" i="6"/>
  <c r="W40" i="6"/>
  <c r="W384" i="6"/>
  <c r="W375" i="6"/>
  <c r="W323" i="6"/>
  <c r="W126" i="6"/>
  <c r="W380" i="6"/>
  <c r="W385" i="6"/>
  <c r="W324" i="6"/>
  <c r="W354" i="6"/>
  <c r="W321" i="6"/>
  <c r="W328" i="6"/>
  <c r="W136" i="6"/>
  <c r="W388" i="6"/>
  <c r="W369" i="6"/>
  <c r="W307" i="6"/>
  <c r="W199" i="6"/>
  <c r="W117" i="6"/>
  <c r="W149" i="6"/>
  <c r="W154" i="6"/>
  <c r="W39" i="6"/>
  <c r="W381" i="6"/>
  <c r="W118" i="6"/>
  <c r="W315" i="6"/>
  <c r="W63" i="6"/>
  <c r="W257" i="6"/>
  <c r="W337" i="6"/>
  <c r="W88" i="6"/>
  <c r="W82" i="6"/>
  <c r="W64" i="6"/>
  <c r="W341" i="6"/>
  <c r="W335" i="6"/>
  <c r="W142" i="6"/>
  <c r="W316" i="6"/>
  <c r="W258" i="6"/>
  <c r="W97" i="6"/>
  <c r="W112" i="6"/>
  <c r="W309" i="6"/>
  <c r="W124" i="6"/>
  <c r="W228" i="6"/>
  <c r="W390" i="6"/>
  <c r="W250" i="6"/>
  <c r="W370" i="6"/>
  <c r="W313" i="6"/>
  <c r="W103" i="6"/>
  <c r="W67" i="6"/>
  <c r="W100" i="6"/>
  <c r="W107" i="6"/>
  <c r="W110" i="6"/>
  <c r="W152" i="6"/>
  <c r="W75" i="6"/>
  <c r="W255" i="6"/>
  <c r="W144" i="6"/>
  <c r="W50" i="6"/>
  <c r="W348" i="6"/>
  <c r="W145" i="6"/>
  <c r="W378" i="6"/>
  <c r="W314" i="6"/>
  <c r="W56" i="6"/>
  <c r="W111" i="6"/>
  <c r="W291" i="6"/>
  <c r="W254" i="6"/>
  <c r="W177" i="6"/>
  <c r="W206" i="6"/>
  <c r="W207" i="6"/>
  <c r="W362" i="6"/>
  <c r="W367" i="6"/>
  <c r="W141" i="6"/>
  <c r="W54" i="6"/>
  <c r="W138" i="6"/>
  <c r="W209" i="6"/>
  <c r="W352" i="6"/>
  <c r="W53" i="6"/>
  <c r="W327" i="6"/>
  <c r="W227" i="6"/>
  <c r="W191" i="6"/>
  <c r="W318" i="6"/>
  <c r="W84" i="6"/>
  <c r="W312" i="6"/>
  <c r="W57" i="6"/>
  <c r="W272" i="6"/>
  <c r="W169" i="6"/>
  <c r="W334" i="6"/>
  <c r="W173" i="6"/>
  <c r="W157" i="6"/>
  <c r="W267" i="6"/>
  <c r="W201" i="6"/>
  <c r="W281" i="6"/>
  <c r="W285" i="6"/>
  <c r="W77" i="6"/>
  <c r="W389" i="6"/>
  <c r="W214" i="6"/>
  <c r="W127" i="6"/>
  <c r="W106" i="6"/>
  <c r="W99" i="6"/>
  <c r="W69" i="6"/>
  <c r="W286" i="6"/>
  <c r="W278" i="6"/>
  <c r="W357" i="6"/>
  <c r="W183" i="6"/>
  <c r="W155" i="6"/>
  <c r="W325" i="6"/>
  <c r="W175" i="6"/>
  <c r="W49" i="6"/>
  <c r="W95" i="6"/>
  <c r="W249" i="6"/>
  <c r="W47" i="6"/>
  <c r="W350" i="6"/>
  <c r="W165" i="6"/>
  <c r="W158" i="6"/>
  <c r="W211" i="6"/>
  <c r="W236" i="6"/>
  <c r="W322" i="6"/>
  <c r="W304" i="6"/>
  <c r="W119" i="6"/>
  <c r="W180" i="6"/>
  <c r="W122" i="6"/>
  <c r="W243" i="6"/>
  <c r="W179" i="6"/>
  <c r="W101" i="6"/>
  <c r="W129" i="6"/>
  <c r="W346" i="6"/>
  <c r="W163" i="6"/>
  <c r="W148" i="6"/>
  <c r="W296" i="6"/>
  <c r="W46" i="6"/>
  <c r="W113" i="6"/>
  <c r="W76" i="6"/>
  <c r="W293" i="6"/>
  <c r="W351" i="6"/>
  <c r="W189" i="6"/>
  <c r="W62" i="6"/>
  <c r="W234" i="6"/>
  <c r="W197" i="6"/>
  <c r="W262" i="6"/>
  <c r="W130" i="6"/>
  <c r="W368" i="6"/>
  <c r="W232" i="6"/>
  <c r="W193" i="6"/>
  <c r="W91" i="6"/>
  <c r="W305" i="6"/>
  <c r="W80" i="6"/>
  <c r="W147" i="6"/>
  <c r="W92" i="6"/>
  <c r="W109" i="6"/>
  <c r="W121" i="6"/>
  <c r="W217" i="6"/>
  <c r="W266" i="6"/>
  <c r="W288" i="6"/>
  <c r="W332" i="6"/>
  <c r="W231" i="6"/>
  <c r="W102" i="6"/>
  <c r="W171" i="6"/>
  <c r="W139" i="6"/>
  <c r="W159" i="6"/>
  <c r="W237" i="6"/>
  <c r="W94" i="6"/>
  <c r="W277" i="6"/>
  <c r="W259" i="6"/>
  <c r="W164" i="6"/>
  <c r="W108" i="6"/>
  <c r="W320" i="6"/>
  <c r="W308" i="6"/>
  <c r="W353" i="6"/>
  <c r="W295" i="6"/>
  <c r="W210" i="6"/>
  <c r="W297" i="6"/>
  <c r="W96" i="6"/>
  <c r="W202" i="6"/>
  <c r="W220" i="6"/>
  <c r="W153" i="6"/>
  <c r="W151" i="6"/>
  <c r="W282" i="6"/>
  <c r="W292" i="6"/>
  <c r="W133" i="6"/>
  <c r="W200" i="6"/>
  <c r="W224" i="6"/>
  <c r="W306" i="6"/>
  <c r="W156" i="6"/>
  <c r="W301" i="6"/>
  <c r="W226" i="6"/>
  <c r="W205" i="6"/>
  <c r="W225" i="6"/>
  <c r="W235" i="6"/>
  <c r="W125" i="6"/>
  <c r="W280" i="6"/>
  <c r="W300" i="6"/>
  <c r="W230" i="6"/>
  <c r="W116" i="6"/>
  <c r="W187" i="6"/>
  <c r="W78" i="6"/>
  <c r="W45" i="6"/>
  <c r="W343" i="6"/>
  <c r="W48" i="6"/>
  <c r="W93" i="6"/>
  <c r="W85" i="6"/>
  <c r="W274" i="6"/>
  <c r="W215" i="6"/>
  <c r="W216" i="6"/>
  <c r="W131" i="6"/>
  <c r="W68" i="6"/>
  <c r="W265" i="6"/>
  <c r="W208" i="6"/>
  <c r="W172" i="6"/>
  <c r="W79" i="6"/>
  <c r="W261" i="6"/>
  <c r="W51" i="6"/>
  <c r="W137" i="6"/>
  <c r="W246" i="6"/>
  <c r="W178" i="6"/>
  <c r="W71" i="6"/>
  <c r="W55" i="6"/>
  <c r="W203" i="6"/>
  <c r="W98" i="6"/>
  <c r="W244" i="6"/>
  <c r="W239" i="6"/>
  <c r="W269" i="6"/>
  <c r="W87" i="6"/>
  <c r="W279" i="6"/>
  <c r="W20" i="6"/>
  <c r="W150" i="6"/>
  <c r="W287" i="6"/>
  <c r="W310" i="6"/>
  <c r="W344" i="6"/>
  <c r="W42" i="6"/>
  <c r="W146" i="6"/>
  <c r="W70" i="6"/>
  <c r="W43" i="6"/>
  <c r="W299" i="6"/>
  <c r="W251" i="6"/>
  <c r="W298" i="6"/>
  <c r="W162" i="6"/>
  <c r="W174" i="6"/>
  <c r="W143" i="6"/>
  <c r="W135" i="6"/>
  <c r="W184" i="6"/>
  <c r="W222" i="6"/>
  <c r="W212" i="6"/>
  <c r="W44" i="6"/>
  <c r="W190" i="6"/>
  <c r="W253" i="6"/>
  <c r="W59" i="6"/>
  <c r="W115" i="6"/>
  <c r="W271" i="6"/>
  <c r="W264" i="6"/>
  <c r="W89" i="6"/>
  <c r="W167" i="6"/>
  <c r="W241" i="6"/>
  <c r="W363" i="6"/>
  <c r="W140" i="6"/>
  <c r="W198" i="6"/>
  <c r="W170" i="6"/>
  <c r="W176" i="6"/>
  <c r="W196" i="6"/>
  <c r="W270" i="6"/>
  <c r="W219" i="6"/>
  <c r="W303" i="6"/>
  <c r="W294" i="6"/>
  <c r="W52" i="6"/>
  <c r="W66" i="6"/>
  <c r="W273" i="6"/>
  <c r="W213" i="6"/>
  <c r="W104" i="6"/>
  <c r="W218" i="6"/>
  <c r="W185" i="6"/>
  <c r="W73" i="6"/>
  <c r="W260" i="6"/>
  <c r="W161" i="6"/>
  <c r="W188" i="6"/>
  <c r="W186" i="6"/>
  <c r="W166" i="6"/>
  <c r="W114" i="6"/>
  <c r="W195" i="6"/>
  <c r="W240" i="6"/>
  <c r="W132" i="6"/>
  <c r="W247" i="6"/>
  <c r="W204" i="6"/>
  <c r="W181" i="6"/>
  <c r="W386" i="6"/>
  <c r="W61" i="6"/>
  <c r="W160" i="6"/>
  <c r="W233" i="6"/>
  <c r="W238" i="6"/>
  <c r="W74" i="6"/>
  <c r="W284" i="6"/>
  <c r="W248" i="6"/>
  <c r="W347" i="6"/>
  <c r="W263" i="6"/>
  <c r="W105" i="6"/>
  <c r="W268" i="6"/>
  <c r="W242" i="6"/>
  <c r="W194" i="6"/>
  <c r="W134" i="6"/>
  <c r="W128" i="6"/>
  <c r="W72" i="6"/>
  <c r="W252" i="6"/>
  <c r="W383" i="6"/>
  <c r="W345" i="6"/>
  <c r="W275" i="6"/>
  <c r="W86" i="6"/>
  <c r="W311" i="6"/>
  <c r="W283" i="6"/>
  <c r="W123" i="6"/>
  <c r="W221" i="6"/>
  <c r="W302" i="6"/>
  <c r="W340" i="6"/>
  <c r="W256" i="6"/>
  <c r="W276" i="6"/>
  <c r="W245" i="6"/>
  <c r="W65" i="6"/>
  <c r="W391" i="6"/>
  <c r="W372" i="6"/>
  <c r="W379" i="6"/>
  <c r="W376" i="6"/>
  <c r="W387" i="6"/>
  <c r="W168" i="6"/>
  <c r="W60" i="6"/>
  <c r="W120" i="6"/>
  <c r="W365" i="6"/>
  <c r="W58" i="6"/>
  <c r="W289" i="6"/>
  <c r="W83" i="6"/>
  <c r="W317" i="6"/>
  <c r="W223" i="6"/>
  <c r="W349" i="6"/>
  <c r="W355" i="6"/>
  <c r="W360" i="6"/>
  <c r="W342" i="6"/>
  <c r="W356" i="6"/>
  <c r="W331" i="6"/>
  <c r="W336" i="6"/>
  <c r="W330" i="6"/>
  <c r="W361" i="6"/>
  <c r="W373" i="6"/>
  <c r="W366" i="6"/>
  <c r="W364" i="6"/>
  <c r="T338" i="6"/>
  <c r="T36" i="6"/>
  <c r="T35" i="6"/>
  <c r="T34" i="6"/>
  <c r="T33" i="6"/>
  <c r="T32" i="6"/>
  <c r="T31" i="6"/>
  <c r="T30" i="6"/>
  <c r="T29" i="6"/>
  <c r="T26" i="6"/>
  <c r="T25" i="6"/>
  <c r="T28" i="6"/>
  <c r="T27" i="6"/>
  <c r="T24" i="6"/>
  <c r="T23" i="6"/>
  <c r="T22" i="6"/>
  <c r="T21" i="6"/>
  <c r="T319" i="6"/>
  <c r="T326" i="6"/>
  <c r="T38" i="6"/>
  <c r="T290" i="6"/>
  <c r="T37" i="6"/>
  <c r="T358" i="6"/>
  <c r="T382" i="6"/>
  <c r="T339" i="6"/>
  <c r="T371" i="6"/>
  <c r="T377" i="6"/>
  <c r="T333" i="6"/>
  <c r="T229" i="6"/>
  <c r="T41" i="6"/>
  <c r="T359" i="6"/>
  <c r="T90" i="6"/>
  <c r="T182" i="6"/>
  <c r="T192" i="6"/>
  <c r="T81" i="6"/>
  <c r="T374" i="6"/>
  <c r="T40" i="6"/>
  <c r="T384" i="6"/>
  <c r="T375" i="6"/>
  <c r="T323" i="6"/>
  <c r="T126" i="6"/>
  <c r="T380" i="6"/>
  <c r="T385" i="6"/>
  <c r="T324" i="6"/>
  <c r="T354" i="6"/>
  <c r="T321" i="6"/>
  <c r="T328" i="6"/>
  <c r="T136" i="6"/>
  <c r="T388" i="6"/>
  <c r="T369" i="6"/>
  <c r="T307" i="6"/>
  <c r="T199" i="6"/>
  <c r="T117" i="6"/>
  <c r="T149" i="6"/>
  <c r="T154" i="6"/>
  <c r="T39" i="6"/>
  <c r="T381" i="6"/>
  <c r="T118" i="6"/>
  <c r="T315" i="6"/>
  <c r="T63" i="6"/>
  <c r="T257" i="6"/>
  <c r="T337" i="6"/>
  <c r="T88" i="6"/>
  <c r="T82" i="6"/>
  <c r="T64" i="6"/>
  <c r="T341" i="6"/>
  <c r="T335" i="6"/>
  <c r="T142" i="6"/>
  <c r="T316" i="6"/>
  <c r="T258" i="6"/>
  <c r="T97" i="6"/>
  <c r="T112" i="6"/>
  <c r="T309" i="6"/>
  <c r="T124" i="6"/>
  <c r="T228" i="6"/>
  <c r="T390" i="6"/>
  <c r="T250" i="6"/>
  <c r="T370" i="6"/>
  <c r="T313" i="6"/>
  <c r="T103" i="6"/>
  <c r="T67" i="6"/>
  <c r="T100" i="6"/>
  <c r="T107" i="6"/>
  <c r="T110" i="6"/>
  <c r="T152" i="6"/>
  <c r="T75" i="6"/>
  <c r="T255" i="6"/>
  <c r="T144" i="6"/>
  <c r="T50" i="6"/>
  <c r="T348" i="6"/>
  <c r="T145" i="6"/>
  <c r="T378" i="6"/>
  <c r="T314" i="6"/>
  <c r="T56" i="6"/>
  <c r="T111" i="6"/>
  <c r="T291" i="6"/>
  <c r="T254" i="6"/>
  <c r="T177" i="6"/>
  <c r="T206" i="6"/>
  <c r="T207" i="6"/>
  <c r="T362" i="6"/>
  <c r="T367" i="6"/>
  <c r="T141" i="6"/>
  <c r="T54" i="6"/>
  <c r="T138" i="6"/>
  <c r="T209" i="6"/>
  <c r="T352" i="6"/>
  <c r="T53" i="6"/>
  <c r="T327" i="6"/>
  <c r="T227" i="6"/>
  <c r="T191" i="6"/>
  <c r="T318" i="6"/>
  <c r="T84" i="6"/>
  <c r="T312" i="6"/>
  <c r="T57" i="6"/>
  <c r="T272" i="6"/>
  <c r="T169" i="6"/>
  <c r="T334" i="6"/>
  <c r="T173" i="6"/>
  <c r="T157" i="6"/>
  <c r="T267" i="6"/>
  <c r="T201" i="6"/>
  <c r="T281" i="6"/>
  <c r="T285" i="6"/>
  <c r="T77" i="6"/>
  <c r="T389" i="6"/>
  <c r="T214" i="6"/>
  <c r="T127" i="6"/>
  <c r="T106" i="6"/>
  <c r="T99" i="6"/>
  <c r="T69" i="6"/>
  <c r="T286" i="6"/>
  <c r="T278" i="6"/>
  <c r="T357" i="6"/>
  <c r="T183" i="6"/>
  <c r="T155" i="6"/>
  <c r="T325" i="6"/>
  <c r="T175" i="6"/>
  <c r="T49" i="6"/>
  <c r="T95" i="6"/>
  <c r="T249" i="6"/>
  <c r="T47" i="6"/>
  <c r="T350" i="6"/>
  <c r="T165" i="6"/>
  <c r="T158" i="6"/>
  <c r="T211" i="6"/>
  <c r="T236" i="6"/>
  <c r="T322" i="6"/>
  <c r="T304" i="6"/>
  <c r="T119" i="6"/>
  <c r="T180" i="6"/>
  <c r="T122" i="6"/>
  <c r="T243" i="6"/>
  <c r="T179" i="6"/>
  <c r="T101" i="6"/>
  <c r="T129" i="6"/>
  <c r="T346" i="6"/>
  <c r="T163" i="6"/>
  <c r="T148" i="6"/>
  <c r="T296" i="6"/>
  <c r="T46" i="6"/>
  <c r="T113" i="6"/>
  <c r="T76" i="6"/>
  <c r="T293" i="6"/>
  <c r="T351" i="6"/>
  <c r="T189" i="6"/>
  <c r="T62" i="6"/>
  <c r="T234" i="6"/>
  <c r="T197" i="6"/>
  <c r="T262" i="6"/>
  <c r="T130" i="6"/>
  <c r="T368" i="6"/>
  <c r="T232" i="6"/>
  <c r="T193" i="6"/>
  <c r="T91" i="6"/>
  <c r="T305" i="6"/>
  <c r="T80" i="6"/>
  <c r="T147" i="6"/>
  <c r="T92" i="6"/>
  <c r="T109" i="6"/>
  <c r="T121" i="6"/>
  <c r="T217" i="6"/>
  <c r="T266" i="6"/>
  <c r="T288" i="6"/>
  <c r="T332" i="6"/>
  <c r="T231" i="6"/>
  <c r="T102" i="6"/>
  <c r="T171" i="6"/>
  <c r="T139" i="6"/>
  <c r="T159" i="6"/>
  <c r="T237" i="6"/>
  <c r="T94" i="6"/>
  <c r="T277" i="6"/>
  <c r="T259" i="6"/>
  <c r="T164" i="6"/>
  <c r="T108" i="6"/>
  <c r="T320" i="6"/>
  <c r="T308" i="6"/>
  <c r="T353" i="6"/>
  <c r="T295" i="6"/>
  <c r="T210" i="6"/>
  <c r="T297" i="6"/>
  <c r="T96" i="6"/>
  <c r="T202" i="6"/>
  <c r="T220" i="6"/>
  <c r="T153" i="6"/>
  <c r="T151" i="6"/>
  <c r="T282" i="6"/>
  <c r="T292" i="6"/>
  <c r="T133" i="6"/>
  <c r="T200" i="6"/>
  <c r="T224" i="6"/>
  <c r="T306" i="6"/>
  <c r="T156" i="6"/>
  <c r="T301" i="6"/>
  <c r="T226" i="6"/>
  <c r="T205" i="6"/>
  <c r="T225" i="6"/>
  <c r="T235" i="6"/>
  <c r="T125" i="6"/>
  <c r="T280" i="6"/>
  <c r="T300" i="6"/>
  <c r="T230" i="6"/>
  <c r="T116" i="6"/>
  <c r="T187" i="6"/>
  <c r="T78" i="6"/>
  <c r="T45" i="6"/>
  <c r="T343" i="6"/>
  <c r="T48" i="6"/>
  <c r="T93" i="6"/>
  <c r="T85" i="6"/>
  <c r="T274" i="6"/>
  <c r="T215" i="6"/>
  <c r="T216" i="6"/>
  <c r="T131" i="6"/>
  <c r="T68" i="6"/>
  <c r="T265" i="6"/>
  <c r="T208" i="6"/>
  <c r="T172" i="6"/>
  <c r="T79" i="6"/>
  <c r="T261" i="6"/>
  <c r="T51" i="6"/>
  <c r="T137" i="6"/>
  <c r="T246" i="6"/>
  <c r="T178" i="6"/>
  <c r="T71" i="6"/>
  <c r="T55" i="6"/>
  <c r="T203" i="6"/>
  <c r="T98" i="6"/>
  <c r="T244" i="6"/>
  <c r="T239" i="6"/>
  <c r="T269" i="6"/>
  <c r="T87" i="6"/>
  <c r="T279" i="6"/>
  <c r="T20" i="6"/>
  <c r="T150" i="6"/>
  <c r="T287" i="6"/>
  <c r="T310" i="6"/>
  <c r="T344" i="6"/>
  <c r="T42" i="6"/>
  <c r="T146" i="6"/>
  <c r="T70" i="6"/>
  <c r="T43" i="6"/>
  <c r="T299" i="6"/>
  <c r="T251" i="6"/>
  <c r="T298" i="6"/>
  <c r="T162" i="6"/>
  <c r="T174" i="6"/>
  <c r="T143" i="6"/>
  <c r="T135" i="6"/>
  <c r="T184" i="6"/>
  <c r="T222" i="6"/>
  <c r="T212" i="6"/>
  <c r="T44" i="6"/>
  <c r="T190" i="6"/>
  <c r="T253" i="6"/>
  <c r="T59" i="6"/>
  <c r="T115" i="6"/>
  <c r="T271" i="6"/>
  <c r="T264" i="6"/>
  <c r="T89" i="6"/>
  <c r="T167" i="6"/>
  <c r="T241" i="6"/>
  <c r="T363" i="6"/>
  <c r="T140" i="6"/>
  <c r="T198" i="6"/>
  <c r="T170" i="6"/>
  <c r="T176" i="6"/>
  <c r="T196" i="6"/>
  <c r="T270" i="6"/>
  <c r="T219" i="6"/>
  <c r="T303" i="6"/>
  <c r="T294" i="6"/>
  <c r="T52" i="6"/>
  <c r="T66" i="6"/>
  <c r="T273" i="6"/>
  <c r="T213" i="6"/>
  <c r="T104" i="6"/>
  <c r="T218" i="6"/>
  <c r="T185" i="6"/>
  <c r="T73" i="6"/>
  <c r="T260" i="6"/>
  <c r="T161" i="6"/>
  <c r="T188" i="6"/>
  <c r="T186" i="6"/>
  <c r="T166" i="6"/>
  <c r="T114" i="6"/>
  <c r="T195" i="6"/>
  <c r="T240" i="6"/>
  <c r="T132" i="6"/>
  <c r="T247" i="6"/>
  <c r="T204" i="6"/>
  <c r="T181" i="6"/>
  <c r="T386" i="6"/>
  <c r="T61" i="6"/>
  <c r="T160" i="6"/>
  <c r="T233" i="6"/>
  <c r="T238" i="6"/>
  <c r="T74" i="6"/>
  <c r="T284" i="6"/>
  <c r="T248" i="6"/>
  <c r="T347" i="6"/>
  <c r="T263" i="6"/>
  <c r="T105" i="6"/>
  <c r="T268" i="6"/>
  <c r="T242" i="6"/>
  <c r="T194" i="6"/>
  <c r="T134" i="6"/>
  <c r="T128" i="6"/>
  <c r="T72" i="6"/>
  <c r="T252" i="6"/>
  <c r="T383" i="6"/>
  <c r="T345" i="6"/>
  <c r="T275" i="6"/>
  <c r="T86" i="6"/>
  <c r="T311" i="6"/>
  <c r="T283" i="6"/>
  <c r="T123" i="6"/>
  <c r="T221" i="6"/>
  <c r="T302" i="6"/>
  <c r="T340" i="6"/>
  <c r="T256" i="6"/>
  <c r="T276" i="6"/>
  <c r="T245" i="6"/>
  <c r="T65" i="6"/>
  <c r="T391" i="6"/>
  <c r="T372" i="6"/>
  <c r="T379" i="6"/>
  <c r="T376" i="6"/>
  <c r="T387" i="6"/>
  <c r="T168" i="6"/>
  <c r="T60" i="6"/>
  <c r="T120" i="6"/>
  <c r="T365" i="6"/>
  <c r="T58" i="6"/>
  <c r="T289" i="6"/>
  <c r="T83" i="6"/>
  <c r="T317" i="6"/>
  <c r="T223" i="6"/>
  <c r="T349" i="6"/>
  <c r="T355" i="6"/>
  <c r="T360" i="6"/>
  <c r="T342" i="6"/>
  <c r="T356" i="6"/>
  <c r="T331" i="6"/>
  <c r="T336" i="6"/>
  <c r="T330" i="6"/>
  <c r="T361" i="6"/>
  <c r="T373" i="6"/>
  <c r="T366" i="6"/>
  <c r="T364" i="6"/>
  <c r="Q338" i="6"/>
  <c r="Q36" i="6"/>
  <c r="Q35" i="6"/>
  <c r="Q34" i="6"/>
  <c r="Q33" i="6"/>
  <c r="Q32" i="6"/>
  <c r="Q31" i="6"/>
  <c r="Q30" i="6"/>
  <c r="Q29" i="6"/>
  <c r="Q26" i="6"/>
  <c r="Q25" i="6"/>
  <c r="Q28" i="6"/>
  <c r="Q27" i="6"/>
  <c r="Q24" i="6"/>
  <c r="Q23" i="6"/>
  <c r="Q22" i="6"/>
  <c r="Q21" i="6"/>
  <c r="Q319" i="6"/>
  <c r="Q326" i="6"/>
  <c r="Q38" i="6"/>
  <c r="Q290" i="6"/>
  <c r="Q37" i="6"/>
  <c r="Q358" i="6"/>
  <c r="Q382" i="6"/>
  <c r="Q339" i="6"/>
  <c r="Q371" i="6"/>
  <c r="Q377" i="6"/>
  <c r="Q333" i="6"/>
  <c r="Q229" i="6"/>
  <c r="Q41" i="6"/>
  <c r="Q359" i="6"/>
  <c r="Q90" i="6"/>
  <c r="Q182" i="6"/>
  <c r="Q192" i="6"/>
  <c r="Q81" i="6"/>
  <c r="Q374" i="6"/>
  <c r="Q40" i="6"/>
  <c r="Q384" i="6"/>
  <c r="Q375" i="6"/>
  <c r="Q323" i="6"/>
  <c r="Q126" i="6"/>
  <c r="Q380" i="6"/>
  <c r="Q385" i="6"/>
  <c r="Q324" i="6"/>
  <c r="Q354" i="6"/>
  <c r="Q321" i="6"/>
  <c r="Q328" i="6"/>
  <c r="Q136" i="6"/>
  <c r="Q388" i="6"/>
  <c r="Q369" i="6"/>
  <c r="Q307" i="6"/>
  <c r="Q199" i="6"/>
  <c r="Q117" i="6"/>
  <c r="Q149" i="6"/>
  <c r="Q154" i="6"/>
  <c r="Q39" i="6"/>
  <c r="Q381" i="6"/>
  <c r="Q118" i="6"/>
  <c r="Q315" i="6"/>
  <c r="Q63" i="6"/>
  <c r="Q257" i="6"/>
  <c r="Q337" i="6"/>
  <c r="Q88" i="6"/>
  <c r="Q82" i="6"/>
  <c r="Q64" i="6"/>
  <c r="Q341" i="6"/>
  <c r="Q335" i="6"/>
  <c r="Q142" i="6"/>
  <c r="Q316" i="6"/>
  <c r="Q258" i="6"/>
  <c r="Q97" i="6"/>
  <c r="Q112" i="6"/>
  <c r="Q309" i="6"/>
  <c r="Q124" i="6"/>
  <c r="Q228" i="6"/>
  <c r="Q390" i="6"/>
  <c r="Q250" i="6"/>
  <c r="Q370" i="6"/>
  <c r="Q313" i="6"/>
  <c r="Q103" i="6"/>
  <c r="Q67" i="6"/>
  <c r="Q100" i="6"/>
  <c r="Q107" i="6"/>
  <c r="Q110" i="6"/>
  <c r="Q152" i="6"/>
  <c r="Q75" i="6"/>
  <c r="Q255" i="6"/>
  <c r="Q144" i="6"/>
  <c r="Q50" i="6"/>
  <c r="Q348" i="6"/>
  <c r="Q145" i="6"/>
  <c r="Q378" i="6"/>
  <c r="Q314" i="6"/>
  <c r="Q56" i="6"/>
  <c r="Q111" i="6"/>
  <c r="Q291" i="6"/>
  <c r="Q254" i="6"/>
  <c r="Q177" i="6"/>
  <c r="Q206" i="6"/>
  <c r="Q207" i="6"/>
  <c r="Q362" i="6"/>
  <c r="Q367" i="6"/>
  <c r="Q141" i="6"/>
  <c r="Q54" i="6"/>
  <c r="Q138" i="6"/>
  <c r="Q209" i="6"/>
  <c r="Q352" i="6"/>
  <c r="Q53" i="6"/>
  <c r="Q327" i="6"/>
  <c r="Q227" i="6"/>
  <c r="Q191" i="6"/>
  <c r="Q318" i="6"/>
  <c r="Q84" i="6"/>
  <c r="Q312" i="6"/>
  <c r="Q57" i="6"/>
  <c r="Q272" i="6"/>
  <c r="Q169" i="6"/>
  <c r="Q334" i="6"/>
  <c r="Q173" i="6"/>
  <c r="Q157" i="6"/>
  <c r="Q267" i="6"/>
  <c r="Q201" i="6"/>
  <c r="Q281" i="6"/>
  <c r="Q285" i="6"/>
  <c r="Q77" i="6"/>
  <c r="Q389" i="6"/>
  <c r="Q214" i="6"/>
  <c r="Q127" i="6"/>
  <c r="Q106" i="6"/>
  <c r="Q99" i="6"/>
  <c r="Q69" i="6"/>
  <c r="Q286" i="6"/>
  <c r="Q278" i="6"/>
  <c r="Q357" i="6"/>
  <c r="Q183" i="6"/>
  <c r="Q155" i="6"/>
  <c r="Q325" i="6"/>
  <c r="Q175" i="6"/>
  <c r="Q49" i="6"/>
  <c r="Q95" i="6"/>
  <c r="Q249" i="6"/>
  <c r="Q47" i="6"/>
  <c r="Q350" i="6"/>
  <c r="Q165" i="6"/>
  <c r="Q158" i="6"/>
  <c r="Q211" i="6"/>
  <c r="Q236" i="6"/>
  <c r="Q322" i="6"/>
  <c r="Q304" i="6"/>
  <c r="Q119" i="6"/>
  <c r="Q180" i="6"/>
  <c r="Q122" i="6"/>
  <c r="Q243" i="6"/>
  <c r="Q179" i="6"/>
  <c r="Q101" i="6"/>
  <c r="Q129" i="6"/>
  <c r="Q346" i="6"/>
  <c r="Q163" i="6"/>
  <c r="Q148" i="6"/>
  <c r="Q296" i="6"/>
  <c r="Q46" i="6"/>
  <c r="Q113" i="6"/>
  <c r="Q76" i="6"/>
  <c r="Q293" i="6"/>
  <c r="Q351" i="6"/>
  <c r="Q189" i="6"/>
  <c r="Q62" i="6"/>
  <c r="Q234" i="6"/>
  <c r="Q197" i="6"/>
  <c r="Q262" i="6"/>
  <c r="Q130" i="6"/>
  <c r="Q368" i="6"/>
  <c r="Q232" i="6"/>
  <c r="Q193" i="6"/>
  <c r="Q91" i="6"/>
  <c r="Q305" i="6"/>
  <c r="Q80" i="6"/>
  <c r="Q147" i="6"/>
  <c r="Q92" i="6"/>
  <c r="Q109" i="6"/>
  <c r="Q121" i="6"/>
  <c r="Q217" i="6"/>
  <c r="Q266" i="6"/>
  <c r="Q288" i="6"/>
  <c r="Q332" i="6"/>
  <c r="Q231" i="6"/>
  <c r="Q102" i="6"/>
  <c r="Q171" i="6"/>
  <c r="Q139" i="6"/>
  <c r="Q159" i="6"/>
  <c r="Q237" i="6"/>
  <c r="Q94" i="6"/>
  <c r="Q277" i="6"/>
  <c r="Q259" i="6"/>
  <c r="Q164" i="6"/>
  <c r="Q108" i="6"/>
  <c r="Q320" i="6"/>
  <c r="Q308" i="6"/>
  <c r="Q353" i="6"/>
  <c r="Q295" i="6"/>
  <c r="Q210" i="6"/>
  <c r="Q297" i="6"/>
  <c r="Q96" i="6"/>
  <c r="Q202" i="6"/>
  <c r="Q220" i="6"/>
  <c r="Q153" i="6"/>
  <c r="Q151" i="6"/>
  <c r="Q282" i="6"/>
  <c r="Q292" i="6"/>
  <c r="Q133" i="6"/>
  <c r="Q200" i="6"/>
  <c r="Q224" i="6"/>
  <c r="Q306" i="6"/>
  <c r="Q156" i="6"/>
  <c r="Q301" i="6"/>
  <c r="Q226" i="6"/>
  <c r="Q205" i="6"/>
  <c r="Q225" i="6"/>
  <c r="Q235" i="6"/>
  <c r="Q125" i="6"/>
  <c r="Q280" i="6"/>
  <c r="Q300" i="6"/>
  <c r="Q230" i="6"/>
  <c r="Q116" i="6"/>
  <c r="Q187" i="6"/>
  <c r="Q78" i="6"/>
  <c r="Q45" i="6"/>
  <c r="Q343" i="6"/>
  <c r="Q48" i="6"/>
  <c r="Q93" i="6"/>
  <c r="Q85" i="6"/>
  <c r="Q274" i="6"/>
  <c r="Q215" i="6"/>
  <c r="Q216" i="6"/>
  <c r="Q131" i="6"/>
  <c r="Q68" i="6"/>
  <c r="Q265" i="6"/>
  <c r="Q208" i="6"/>
  <c r="Q172" i="6"/>
  <c r="Q79" i="6"/>
  <c r="Q261" i="6"/>
  <c r="Q51" i="6"/>
  <c r="Q137" i="6"/>
  <c r="Q246" i="6"/>
  <c r="Q178" i="6"/>
  <c r="Q71" i="6"/>
  <c r="Q55" i="6"/>
  <c r="Q203" i="6"/>
  <c r="Q98" i="6"/>
  <c r="Q244" i="6"/>
  <c r="Q239" i="6"/>
  <c r="Q269" i="6"/>
  <c r="Q87" i="6"/>
  <c r="Q279" i="6"/>
  <c r="Q20" i="6"/>
  <c r="Q150" i="6"/>
  <c r="Q287" i="6"/>
  <c r="Q310" i="6"/>
  <c r="Q344" i="6"/>
  <c r="Q42" i="6"/>
  <c r="Q146" i="6"/>
  <c r="Q70" i="6"/>
  <c r="Q43" i="6"/>
  <c r="Q299" i="6"/>
  <c r="Q251" i="6"/>
  <c r="Q298" i="6"/>
  <c r="Q162" i="6"/>
  <c r="Q174" i="6"/>
  <c r="Q143" i="6"/>
  <c r="Q135" i="6"/>
  <c r="Q184" i="6"/>
  <c r="Q222" i="6"/>
  <c r="Q212" i="6"/>
  <c r="Q44" i="6"/>
  <c r="Q190" i="6"/>
  <c r="Q253" i="6"/>
  <c r="Q59" i="6"/>
  <c r="Q115" i="6"/>
  <c r="Q271" i="6"/>
  <c r="Q264" i="6"/>
  <c r="Q89" i="6"/>
  <c r="Q167" i="6"/>
  <c r="Q241" i="6"/>
  <c r="Q363" i="6"/>
  <c r="Q140" i="6"/>
  <c r="Q198" i="6"/>
  <c r="Q170" i="6"/>
  <c r="Q176" i="6"/>
  <c r="Q196" i="6"/>
  <c r="Q270" i="6"/>
  <c r="Q219" i="6"/>
  <c r="Q303" i="6"/>
  <c r="Q294" i="6"/>
  <c r="Q52" i="6"/>
  <c r="Q66" i="6"/>
  <c r="Q273" i="6"/>
  <c r="Q213" i="6"/>
  <c r="Q104" i="6"/>
  <c r="Q218" i="6"/>
  <c r="Q185" i="6"/>
  <c r="Q73" i="6"/>
  <c r="Q260" i="6"/>
  <c r="Q161" i="6"/>
  <c r="Q188" i="6"/>
  <c r="Q186" i="6"/>
  <c r="Q166" i="6"/>
  <c r="Q114" i="6"/>
  <c r="Q195" i="6"/>
  <c r="Q240" i="6"/>
  <c r="Q132" i="6"/>
  <c r="Q247" i="6"/>
  <c r="Q204" i="6"/>
  <c r="Q181" i="6"/>
  <c r="Q386" i="6"/>
  <c r="Q61" i="6"/>
  <c r="Q160" i="6"/>
  <c r="Q233" i="6"/>
  <c r="Q238" i="6"/>
  <c r="Q74" i="6"/>
  <c r="Q284" i="6"/>
  <c r="Q248" i="6"/>
  <c r="Q347" i="6"/>
  <c r="Q263" i="6"/>
  <c r="Q105" i="6"/>
  <c r="Q268" i="6"/>
  <c r="Q242" i="6"/>
  <c r="Q194" i="6"/>
  <c r="Q134" i="6"/>
  <c r="Q128" i="6"/>
  <c r="Q72" i="6"/>
  <c r="Q252" i="6"/>
  <c r="Q383" i="6"/>
  <c r="Q345" i="6"/>
  <c r="Q275" i="6"/>
  <c r="Q86" i="6"/>
  <c r="Q311" i="6"/>
  <c r="Q283" i="6"/>
  <c r="Q123" i="6"/>
  <c r="Q221" i="6"/>
  <c r="Q302" i="6"/>
  <c r="Q340" i="6"/>
  <c r="Q256" i="6"/>
  <c r="Q276" i="6"/>
  <c r="Q245" i="6"/>
  <c r="Q65" i="6"/>
  <c r="Q391" i="6"/>
  <c r="Q372" i="6"/>
  <c r="Q379" i="6"/>
  <c r="Q376" i="6"/>
  <c r="Q387" i="6"/>
  <c r="Q168" i="6"/>
  <c r="Q60" i="6"/>
  <c r="Q120" i="6"/>
  <c r="Q365" i="6"/>
  <c r="Q58" i="6"/>
  <c r="Q289" i="6"/>
  <c r="Q83" i="6"/>
  <c r="Q317" i="6"/>
  <c r="Q223" i="6"/>
  <c r="Q349" i="6"/>
  <c r="Q355" i="6"/>
  <c r="Q360" i="6"/>
  <c r="Q342" i="6"/>
  <c r="Q356" i="6"/>
  <c r="Q331" i="6"/>
  <c r="Q336" i="6"/>
  <c r="Q330" i="6"/>
  <c r="Q361" i="6"/>
  <c r="Q373" i="6"/>
  <c r="Q366" i="6"/>
  <c r="Q364" i="6"/>
  <c r="H398" i="6"/>
  <c r="AA183" i="6" l="1"/>
  <c r="AE183" i="6" s="1"/>
  <c r="AG183" i="6" s="1"/>
  <c r="AA364" i="6"/>
  <c r="AE364" i="6" s="1"/>
  <c r="AG364" i="6" s="1"/>
  <c r="AA362" i="6"/>
  <c r="AE362" i="6" s="1"/>
  <c r="AG362" i="6" s="1"/>
  <c r="AA171" i="6"/>
  <c r="AE171" i="6" s="1"/>
  <c r="AG171" i="6" s="1"/>
  <c r="AA288" i="6"/>
  <c r="AE288" i="6" s="1"/>
  <c r="AG288" i="6" s="1"/>
  <c r="AA109" i="6"/>
  <c r="AE109" i="6" s="1"/>
  <c r="AG109" i="6" s="1"/>
  <c r="AA305" i="6"/>
  <c r="AE305" i="6" s="1"/>
  <c r="AG305" i="6" s="1"/>
  <c r="AA368" i="6"/>
  <c r="AE368" i="6" s="1"/>
  <c r="AG368" i="6" s="1"/>
  <c r="AA234" i="6"/>
  <c r="AE234" i="6" s="1"/>
  <c r="AG234" i="6" s="1"/>
  <c r="AA293" i="6"/>
  <c r="AE293" i="6" s="1"/>
  <c r="AG293" i="6" s="1"/>
  <c r="AA296" i="6"/>
  <c r="AE296" i="6" s="1"/>
  <c r="AG296" i="6" s="1"/>
  <c r="AA129" i="6"/>
  <c r="AE129" i="6" s="1"/>
  <c r="AG129" i="6" s="1"/>
  <c r="AA122" i="6"/>
  <c r="AE122" i="6" s="1"/>
  <c r="AG122" i="6" s="1"/>
  <c r="AA322" i="6"/>
  <c r="AE322" i="6" s="1"/>
  <c r="AG322" i="6" s="1"/>
  <c r="AA165" i="6"/>
  <c r="AE165" i="6" s="1"/>
  <c r="AG165" i="6" s="1"/>
  <c r="AA95" i="6"/>
  <c r="AE95" i="6" s="1"/>
  <c r="AG95" i="6" s="1"/>
  <c r="AA155" i="6"/>
  <c r="AE155" i="6" s="1"/>
  <c r="AG155" i="6" s="1"/>
  <c r="AA286" i="6"/>
  <c r="AE286" i="6" s="1"/>
  <c r="AG286" i="6" s="1"/>
  <c r="AA127" i="6"/>
  <c r="AE127" i="6" s="1"/>
  <c r="AG127" i="6" s="1"/>
  <c r="AA285" i="6"/>
  <c r="AE285" i="6" s="1"/>
  <c r="AG285" i="6" s="1"/>
  <c r="AA157" i="6"/>
  <c r="AE157" i="6" s="1"/>
  <c r="AG157" i="6" s="1"/>
  <c r="AA272" i="6"/>
  <c r="AE272" i="6" s="1"/>
  <c r="AG272" i="6" s="1"/>
  <c r="AA318" i="6"/>
  <c r="AE318" i="6" s="1"/>
  <c r="AG318" i="6" s="1"/>
  <c r="AA53" i="6"/>
  <c r="AE53" i="6" s="1"/>
  <c r="AG53" i="6" s="1"/>
  <c r="AA54" i="6"/>
  <c r="AE54" i="6" s="1"/>
  <c r="AG54" i="6" s="1"/>
  <c r="AA291" i="6"/>
  <c r="AE291" i="6" s="1"/>
  <c r="AG291" i="6" s="1"/>
  <c r="AA378" i="6"/>
  <c r="AE378" i="6" s="1"/>
  <c r="AG378" i="6" s="1"/>
  <c r="AA144" i="6"/>
  <c r="AE144" i="6" s="1"/>
  <c r="AG144" i="6" s="1"/>
  <c r="AA103" i="6"/>
  <c r="AE103" i="6" s="1"/>
  <c r="AG103" i="6" s="1"/>
  <c r="AA390" i="6"/>
  <c r="AE390" i="6" s="1"/>
  <c r="AG390" i="6" s="1"/>
  <c r="AA112" i="6"/>
  <c r="AE112" i="6" s="1"/>
  <c r="AG112" i="6" s="1"/>
  <c r="AA82" i="6"/>
  <c r="AE82" i="6" s="1"/>
  <c r="AG82" i="6" s="1"/>
  <c r="AA63" i="6"/>
  <c r="AE63" i="6" s="1"/>
  <c r="AG63" i="6" s="1"/>
  <c r="AA39" i="6"/>
  <c r="AE39" i="6" s="1"/>
  <c r="AG39" i="6" s="1"/>
  <c r="AA136" i="6"/>
  <c r="AE136" i="6" s="1"/>
  <c r="AG136" i="6" s="1"/>
  <c r="AA324" i="6"/>
  <c r="AE324" i="6" s="1"/>
  <c r="AG324" i="6" s="1"/>
  <c r="AA323" i="6"/>
  <c r="AE323" i="6" s="1"/>
  <c r="AG323" i="6" s="1"/>
  <c r="AA333" i="6"/>
  <c r="AE333" i="6" s="1"/>
  <c r="AG333" i="6" s="1"/>
  <c r="AA22" i="6"/>
  <c r="AE22" i="6" s="1"/>
  <c r="AG22" i="6" s="1"/>
  <c r="AA28" i="6"/>
  <c r="AE28" i="6" s="1"/>
  <c r="AG28" i="6" s="1"/>
  <c r="AA30" i="6"/>
  <c r="AE30" i="6" s="1"/>
  <c r="AG30" i="6" s="1"/>
  <c r="AA223" i="6"/>
  <c r="AE223" i="6" s="1"/>
  <c r="AG223" i="6" s="1"/>
  <c r="AA194" i="6"/>
  <c r="AE194" i="6" s="1"/>
  <c r="AG194" i="6" s="1"/>
  <c r="AA66" i="6"/>
  <c r="AE66" i="6" s="1"/>
  <c r="AG66" i="6" s="1"/>
  <c r="AA43" i="6"/>
  <c r="AE43" i="6" s="1"/>
  <c r="AG43" i="6" s="1"/>
  <c r="AA85" i="6"/>
  <c r="AE85" i="6" s="1"/>
  <c r="AG85" i="6" s="1"/>
  <c r="AA353" i="6"/>
  <c r="AE353" i="6" s="1"/>
  <c r="AG353" i="6" s="1"/>
  <c r="AA62" i="6"/>
  <c r="AE62" i="6" s="1"/>
  <c r="AG62" i="6" s="1"/>
  <c r="AA315" i="6"/>
  <c r="AE315" i="6" s="1"/>
  <c r="AG315" i="6" s="1"/>
  <c r="AA182" i="6"/>
  <c r="AE182" i="6" s="1"/>
  <c r="AG182" i="6" s="1"/>
  <c r="AA33" i="6"/>
  <c r="AE33" i="6" s="1"/>
  <c r="AG33" i="6" s="1"/>
  <c r="AA361" i="6"/>
  <c r="AE361" i="6" s="1"/>
  <c r="AG361" i="6" s="1"/>
  <c r="AA349" i="6"/>
  <c r="AE349" i="6" s="1"/>
  <c r="AG349" i="6" s="1"/>
  <c r="AA60" i="6"/>
  <c r="AE60" i="6" s="1"/>
  <c r="AG60" i="6" s="1"/>
  <c r="AA245" i="6"/>
  <c r="AE245" i="6" s="1"/>
  <c r="AG245" i="6" s="1"/>
  <c r="AA311" i="6"/>
  <c r="AE311" i="6" s="1"/>
  <c r="AG311" i="6" s="1"/>
  <c r="AA134" i="6"/>
  <c r="AE134" i="6" s="1"/>
  <c r="AG134" i="6" s="1"/>
  <c r="AA284" i="6"/>
  <c r="AE284" i="6" s="1"/>
  <c r="AG284" i="6" s="1"/>
  <c r="AA195" i="6"/>
  <c r="AE195" i="6" s="1"/>
  <c r="AG195" i="6" s="1"/>
  <c r="AA273" i="6"/>
  <c r="AE273" i="6" s="1"/>
  <c r="AG273" i="6" s="1"/>
  <c r="AA176" i="6"/>
  <c r="AE176" i="6" s="1"/>
  <c r="AG176" i="6" s="1"/>
  <c r="AA264" i="6"/>
  <c r="AE264" i="6" s="1"/>
  <c r="AG264" i="6" s="1"/>
  <c r="AA222" i="6"/>
  <c r="AE222" i="6" s="1"/>
  <c r="AG222" i="6" s="1"/>
  <c r="AA42" i="6"/>
  <c r="AE42" i="6" s="1"/>
  <c r="AG42" i="6" s="1"/>
  <c r="AA269" i="6"/>
  <c r="AE269" i="6" s="1"/>
  <c r="AG269" i="6" s="1"/>
  <c r="AA246" i="6"/>
  <c r="AE246" i="6" s="1"/>
  <c r="AG246" i="6" s="1"/>
  <c r="AA68" i="6"/>
  <c r="AE68" i="6" s="1"/>
  <c r="AG68" i="6" s="1"/>
  <c r="AA343" i="6"/>
  <c r="AE343" i="6" s="1"/>
  <c r="AG343" i="6" s="1"/>
  <c r="AA125" i="6"/>
  <c r="AE125" i="6" s="1"/>
  <c r="AG125" i="6" s="1"/>
  <c r="AA224" i="6"/>
  <c r="AE224" i="6" s="1"/>
  <c r="AG224" i="6" s="1"/>
  <c r="AA202" i="6"/>
  <c r="AE202" i="6" s="1"/>
  <c r="AG202" i="6" s="1"/>
  <c r="AA94" i="6"/>
  <c r="AE94" i="6" s="1"/>
  <c r="AG94" i="6" s="1"/>
  <c r="AA356" i="6"/>
  <c r="AE356" i="6" s="1"/>
  <c r="AG356" i="6" s="1"/>
  <c r="AA289" i="6"/>
  <c r="AE289" i="6" s="1"/>
  <c r="AG289" i="6" s="1"/>
  <c r="AA379" i="6"/>
  <c r="AE379" i="6" s="1"/>
  <c r="AG379" i="6" s="1"/>
  <c r="AA302" i="6"/>
  <c r="AE302" i="6" s="1"/>
  <c r="AG302" i="6" s="1"/>
  <c r="AA383" i="6"/>
  <c r="AE383" i="6" s="1"/>
  <c r="AG383" i="6" s="1"/>
  <c r="AA105" i="6"/>
  <c r="AE105" i="6" s="1"/>
  <c r="AG105" i="6" s="1"/>
  <c r="AA160" i="6"/>
  <c r="AE160" i="6" s="1"/>
  <c r="AG160" i="6" s="1"/>
  <c r="AA204" i="6"/>
  <c r="AE204" i="6" s="1"/>
  <c r="AG204" i="6" s="1"/>
  <c r="AA188" i="6"/>
  <c r="AE188" i="6" s="1"/>
  <c r="AG188" i="6" s="1"/>
  <c r="AA185" i="6"/>
  <c r="AE185" i="6" s="1"/>
  <c r="AG185" i="6" s="1"/>
  <c r="AA303" i="6"/>
  <c r="AE303" i="6" s="1"/>
  <c r="AG303" i="6" s="1"/>
  <c r="AA363" i="6"/>
  <c r="AE363" i="6" s="1"/>
  <c r="AG363" i="6" s="1"/>
  <c r="AA253" i="6"/>
  <c r="AE253" i="6" s="1"/>
  <c r="AG253" i="6" s="1"/>
  <c r="AA174" i="6"/>
  <c r="AE174" i="6" s="1"/>
  <c r="AG174" i="6" s="1"/>
  <c r="AA299" i="6"/>
  <c r="AE299" i="6" s="1"/>
  <c r="AG299" i="6" s="1"/>
  <c r="AA150" i="6"/>
  <c r="AE150" i="6" s="1"/>
  <c r="AG150" i="6" s="1"/>
  <c r="AA203" i="6"/>
  <c r="AE203" i="6" s="1"/>
  <c r="AG203" i="6" s="1"/>
  <c r="AA79" i="6"/>
  <c r="AE79" i="6" s="1"/>
  <c r="AG79" i="6" s="1"/>
  <c r="AA274" i="6"/>
  <c r="AE274" i="6" s="1"/>
  <c r="AG274" i="6" s="1"/>
  <c r="AA116" i="6"/>
  <c r="AE116" i="6" s="1"/>
  <c r="AG116" i="6" s="1"/>
  <c r="AA226" i="6"/>
  <c r="AE226" i="6" s="1"/>
  <c r="AG226" i="6" s="1"/>
  <c r="AA282" i="6"/>
  <c r="AE282" i="6" s="1"/>
  <c r="AG282" i="6" s="1"/>
  <c r="AA295" i="6"/>
  <c r="AE295" i="6" s="1"/>
  <c r="AG295" i="6" s="1"/>
  <c r="AA108" i="6"/>
  <c r="AE108" i="6" s="1"/>
  <c r="AG108" i="6" s="1"/>
  <c r="AA276" i="6"/>
  <c r="AE276" i="6" s="1"/>
  <c r="AG276" i="6" s="1"/>
  <c r="AA247" i="6"/>
  <c r="AE247" i="6" s="1"/>
  <c r="AG247" i="6" s="1"/>
  <c r="AA271" i="6"/>
  <c r="AE271" i="6" s="1"/>
  <c r="AG271" i="6" s="1"/>
  <c r="AA55" i="6"/>
  <c r="AE55" i="6" s="1"/>
  <c r="AG55" i="6" s="1"/>
  <c r="AA301" i="6"/>
  <c r="AE301" i="6" s="1"/>
  <c r="AG301" i="6" s="1"/>
  <c r="AA266" i="6"/>
  <c r="AE266" i="6" s="1"/>
  <c r="AG266" i="6" s="1"/>
  <c r="AA180" i="6"/>
  <c r="AE180" i="6" s="1"/>
  <c r="AG180" i="6" s="1"/>
  <c r="AA173" i="6"/>
  <c r="AE173" i="6" s="1"/>
  <c r="AG173" i="6" s="1"/>
  <c r="AA207" i="6"/>
  <c r="AE207" i="6" s="1"/>
  <c r="AG207" i="6" s="1"/>
  <c r="AA110" i="6"/>
  <c r="AE110" i="6" s="1"/>
  <c r="AG110" i="6" s="1"/>
  <c r="AA142" i="6"/>
  <c r="AE142" i="6" s="1"/>
  <c r="AG142" i="6" s="1"/>
  <c r="AA199" i="6"/>
  <c r="AE199" i="6" s="1"/>
  <c r="AG199" i="6" s="1"/>
  <c r="AA90" i="6"/>
  <c r="AE90" i="6" s="1"/>
  <c r="AG90" i="6" s="1"/>
  <c r="AA382" i="6"/>
  <c r="AE382" i="6" s="1"/>
  <c r="AG382" i="6" s="1"/>
  <c r="AA330" i="6"/>
  <c r="AE330" i="6" s="1"/>
  <c r="AG330" i="6" s="1"/>
  <c r="AA342" i="6"/>
  <c r="AE342" i="6" s="1"/>
  <c r="AG342" i="6" s="1"/>
  <c r="AA58" i="6"/>
  <c r="AE58" i="6" s="1"/>
  <c r="AG58" i="6" s="1"/>
  <c r="AA168" i="6"/>
  <c r="AE168" i="6" s="1"/>
  <c r="AG168" i="6" s="1"/>
  <c r="AA372" i="6"/>
  <c r="AE372" i="6" s="1"/>
  <c r="AG372" i="6" s="1"/>
  <c r="AA221" i="6"/>
  <c r="AE221" i="6" s="1"/>
  <c r="AG221" i="6" s="1"/>
  <c r="AA86" i="6"/>
  <c r="AE86" i="6" s="1"/>
  <c r="AG86" i="6" s="1"/>
  <c r="AA252" i="6"/>
  <c r="AE252" i="6" s="1"/>
  <c r="AG252" i="6" s="1"/>
  <c r="AA263" i="6"/>
  <c r="AE263" i="6" s="1"/>
  <c r="AG263" i="6" s="1"/>
  <c r="AA74" i="6"/>
  <c r="AE74" i="6" s="1"/>
  <c r="AG74" i="6" s="1"/>
  <c r="AA61" i="6"/>
  <c r="AE61" i="6" s="1"/>
  <c r="AG61" i="6" s="1"/>
  <c r="AA114" i="6"/>
  <c r="AE114" i="6" s="1"/>
  <c r="AG114" i="6" s="1"/>
  <c r="AA161" i="6"/>
  <c r="AE161" i="6" s="1"/>
  <c r="AG161" i="6" s="1"/>
  <c r="AA218" i="6"/>
  <c r="AE218" i="6" s="1"/>
  <c r="AG218" i="6" s="1"/>
  <c r="AA219" i="6"/>
  <c r="AE219" i="6" s="1"/>
  <c r="AG219" i="6" s="1"/>
  <c r="AA170" i="6"/>
  <c r="AE170" i="6" s="1"/>
  <c r="AG170" i="6" s="1"/>
  <c r="AA241" i="6"/>
  <c r="AE241" i="6" s="1"/>
  <c r="AG241" i="6" s="1"/>
  <c r="AA190" i="6"/>
  <c r="AE190" i="6" s="1"/>
  <c r="AG190" i="6" s="1"/>
  <c r="AA184" i="6"/>
  <c r="AE184" i="6" s="1"/>
  <c r="AG184" i="6" s="1"/>
  <c r="AA162" i="6"/>
  <c r="AE162" i="6" s="1"/>
  <c r="AG162" i="6" s="1"/>
  <c r="AA344" i="6"/>
  <c r="AE344" i="6" s="1"/>
  <c r="AG344" i="6" s="1"/>
  <c r="AA20" i="6"/>
  <c r="AE20" i="6" s="1"/>
  <c r="AG20" i="6" s="1"/>
  <c r="AA239" i="6"/>
  <c r="AE239" i="6" s="1"/>
  <c r="AG239" i="6" s="1"/>
  <c r="AA137" i="6"/>
  <c r="AE137" i="6" s="1"/>
  <c r="AG137" i="6" s="1"/>
  <c r="AA172" i="6"/>
  <c r="AE172" i="6" s="1"/>
  <c r="AG172" i="6" s="1"/>
  <c r="AA131" i="6"/>
  <c r="AE131" i="6" s="1"/>
  <c r="AG131" i="6" s="1"/>
  <c r="AA45" i="6"/>
  <c r="AE45" i="6" s="1"/>
  <c r="AG45" i="6" s="1"/>
  <c r="AA230" i="6"/>
  <c r="AE230" i="6" s="1"/>
  <c r="AG230" i="6" s="1"/>
  <c r="AA235" i="6"/>
  <c r="AE235" i="6" s="1"/>
  <c r="AG235" i="6" s="1"/>
  <c r="AA200" i="6"/>
  <c r="AE200" i="6" s="1"/>
  <c r="AG200" i="6" s="1"/>
  <c r="AA151" i="6"/>
  <c r="AE151" i="6" s="1"/>
  <c r="AG151" i="6" s="1"/>
  <c r="AA96" i="6"/>
  <c r="AE96" i="6" s="1"/>
  <c r="AG96" i="6" s="1"/>
  <c r="AA164" i="6"/>
  <c r="AE164" i="6" s="1"/>
  <c r="AG164" i="6" s="1"/>
  <c r="AA237" i="6"/>
  <c r="AE237" i="6" s="1"/>
  <c r="AG237" i="6" s="1"/>
  <c r="AA102" i="6"/>
  <c r="AE102" i="6" s="1"/>
  <c r="AG102" i="6" s="1"/>
  <c r="AA92" i="6"/>
  <c r="AE92" i="6" s="1"/>
  <c r="AG92" i="6" s="1"/>
  <c r="AA91" i="6"/>
  <c r="AE91" i="6" s="1"/>
  <c r="AG91" i="6" s="1"/>
  <c r="AA130" i="6"/>
  <c r="AE130" i="6" s="1"/>
  <c r="AG130" i="6" s="1"/>
  <c r="AA76" i="6"/>
  <c r="AE76" i="6" s="1"/>
  <c r="AG76" i="6" s="1"/>
  <c r="AA148" i="6"/>
  <c r="AE148" i="6" s="1"/>
  <c r="AG148" i="6" s="1"/>
  <c r="AA101" i="6"/>
  <c r="AE101" i="6" s="1"/>
  <c r="AG101" i="6" s="1"/>
  <c r="AA236" i="6"/>
  <c r="AE236" i="6" s="1"/>
  <c r="AG236" i="6" s="1"/>
  <c r="AA350" i="6"/>
  <c r="AE350" i="6" s="1"/>
  <c r="AG350" i="6" s="1"/>
  <c r="AA49" i="6"/>
  <c r="AE49" i="6" s="1"/>
  <c r="AG49" i="6" s="1"/>
  <c r="AA69" i="6"/>
  <c r="AE69" i="6" s="1"/>
  <c r="AG69" i="6" s="1"/>
  <c r="AA214" i="6"/>
  <c r="AE214" i="6" s="1"/>
  <c r="AG214" i="6" s="1"/>
  <c r="AA281" i="6"/>
  <c r="AE281" i="6" s="1"/>
  <c r="AG281" i="6" s="1"/>
  <c r="AA57" i="6"/>
  <c r="AE57" i="6" s="1"/>
  <c r="AG57" i="6" s="1"/>
  <c r="AA191" i="6"/>
  <c r="AE191" i="6" s="1"/>
  <c r="AG191" i="6" s="1"/>
  <c r="AA352" i="6"/>
  <c r="AE352" i="6" s="1"/>
  <c r="AG352" i="6" s="1"/>
  <c r="AA141" i="6"/>
  <c r="AE141" i="6" s="1"/>
  <c r="AG141" i="6" s="1"/>
  <c r="AA206" i="6"/>
  <c r="AE206" i="6" s="1"/>
  <c r="AG206" i="6" s="1"/>
  <c r="AA111" i="6"/>
  <c r="AE111" i="6" s="1"/>
  <c r="AG111" i="6" s="1"/>
  <c r="AA145" i="6"/>
  <c r="AE145" i="6" s="1"/>
  <c r="AG145" i="6" s="1"/>
  <c r="AA255" i="6"/>
  <c r="AE255" i="6" s="1"/>
  <c r="AG255" i="6" s="1"/>
  <c r="AA107" i="6"/>
  <c r="AE107" i="6" s="1"/>
  <c r="AG107" i="6" s="1"/>
  <c r="AA313" i="6"/>
  <c r="AE313" i="6" s="1"/>
  <c r="AG313" i="6" s="1"/>
  <c r="AA228" i="6"/>
  <c r="AE228" i="6" s="1"/>
  <c r="AG228" i="6" s="1"/>
  <c r="AA97" i="6"/>
  <c r="AE97" i="6" s="1"/>
  <c r="AG97" i="6" s="1"/>
  <c r="AA335" i="6"/>
  <c r="AE335" i="6" s="1"/>
  <c r="AG335" i="6" s="1"/>
  <c r="AA88" i="6"/>
  <c r="AE88" i="6" s="1"/>
  <c r="AG88" i="6" s="1"/>
  <c r="AA154" i="6"/>
  <c r="AE154" i="6" s="1"/>
  <c r="AG154" i="6" s="1"/>
  <c r="AA307" i="6"/>
  <c r="AE307" i="6" s="1"/>
  <c r="AG307" i="6" s="1"/>
  <c r="AA328" i="6"/>
  <c r="AE328" i="6" s="1"/>
  <c r="AG328" i="6" s="1"/>
  <c r="AA385" i="6"/>
  <c r="AE385" i="6" s="1"/>
  <c r="AG385" i="6" s="1"/>
  <c r="AA375" i="6"/>
  <c r="AE375" i="6" s="1"/>
  <c r="AG375" i="6" s="1"/>
  <c r="AA81" i="6"/>
  <c r="AE81" i="6" s="1"/>
  <c r="AG81" i="6" s="1"/>
  <c r="AA359" i="6"/>
  <c r="AE359" i="6" s="1"/>
  <c r="AG359" i="6" s="1"/>
  <c r="AA377" i="6"/>
  <c r="AE377" i="6" s="1"/>
  <c r="AG377" i="6" s="1"/>
  <c r="AA358" i="6"/>
  <c r="AE358" i="6" s="1"/>
  <c r="AG358" i="6" s="1"/>
  <c r="AA326" i="6"/>
  <c r="AE326" i="6" s="1"/>
  <c r="AG326" i="6" s="1"/>
  <c r="AA23" i="6"/>
  <c r="AE23" i="6" s="1"/>
  <c r="AG23" i="6" s="1"/>
  <c r="AA25" i="6"/>
  <c r="AE25" i="6" s="1"/>
  <c r="AG25" i="6" s="1"/>
  <c r="AA31" i="6"/>
  <c r="AE31" i="6" s="1"/>
  <c r="AG31" i="6" s="1"/>
  <c r="AA35" i="6"/>
  <c r="AE35" i="6" s="1"/>
  <c r="AG35" i="6" s="1"/>
  <c r="AA152" i="6"/>
  <c r="AE152" i="6" s="1"/>
  <c r="AG152" i="6" s="1"/>
  <c r="AA316" i="6"/>
  <c r="AE316" i="6" s="1"/>
  <c r="AG316" i="6" s="1"/>
  <c r="AA117" i="6"/>
  <c r="AE117" i="6" s="1"/>
  <c r="AG117" i="6" s="1"/>
  <c r="AA366" i="6"/>
  <c r="AA336" i="6"/>
  <c r="AE336" i="6" s="1"/>
  <c r="AG336" i="6" s="1"/>
  <c r="AA360" i="6"/>
  <c r="AE360" i="6" s="1"/>
  <c r="AG360" i="6" s="1"/>
  <c r="AA317" i="6"/>
  <c r="AE317" i="6" s="1"/>
  <c r="AG317" i="6" s="1"/>
  <c r="AA365" i="6"/>
  <c r="AE365" i="6" s="1"/>
  <c r="AG365" i="6" s="1"/>
  <c r="AA387" i="6"/>
  <c r="AE387" i="6" s="1"/>
  <c r="AG387" i="6" s="1"/>
  <c r="AA391" i="6"/>
  <c r="AE391" i="6" s="1"/>
  <c r="AG391" i="6" s="1"/>
  <c r="AA256" i="6"/>
  <c r="AE256" i="6" s="1"/>
  <c r="AG256" i="6" s="1"/>
  <c r="AA123" i="6"/>
  <c r="AE123" i="6" s="1"/>
  <c r="AG123" i="6" s="1"/>
  <c r="AA275" i="6"/>
  <c r="AE275" i="6" s="1"/>
  <c r="AG275" i="6" s="1"/>
  <c r="AA72" i="6"/>
  <c r="AE72" i="6" s="1"/>
  <c r="AG72" i="6" s="1"/>
  <c r="AA242" i="6"/>
  <c r="AE242" i="6" s="1"/>
  <c r="AG242" i="6" s="1"/>
  <c r="AA347" i="6"/>
  <c r="AE347" i="6" s="1"/>
  <c r="AG347" i="6" s="1"/>
  <c r="AA238" i="6"/>
  <c r="AE238" i="6" s="1"/>
  <c r="AG238" i="6" s="1"/>
  <c r="AA386" i="6"/>
  <c r="AE386" i="6" s="1"/>
  <c r="AG386" i="6" s="1"/>
  <c r="AA132" i="6"/>
  <c r="AE132" i="6" s="1"/>
  <c r="AG132" i="6" s="1"/>
  <c r="AA166" i="6"/>
  <c r="AE166" i="6" s="1"/>
  <c r="AG166" i="6" s="1"/>
  <c r="AA260" i="6"/>
  <c r="AE260" i="6" s="1"/>
  <c r="AG260" i="6" s="1"/>
  <c r="AA104" i="6"/>
  <c r="AE104" i="6" s="1"/>
  <c r="AG104" i="6" s="1"/>
  <c r="AA52" i="6"/>
  <c r="AE52" i="6" s="1"/>
  <c r="AG52" i="6" s="1"/>
  <c r="AA270" i="6"/>
  <c r="AE270" i="6" s="1"/>
  <c r="AG270" i="6" s="1"/>
  <c r="AA198" i="6"/>
  <c r="AE198" i="6" s="1"/>
  <c r="AG198" i="6" s="1"/>
  <c r="AA167" i="6"/>
  <c r="AE167" i="6" s="1"/>
  <c r="AG167" i="6" s="1"/>
  <c r="AA115" i="6"/>
  <c r="AE115" i="6" s="1"/>
  <c r="AG115" i="6" s="1"/>
  <c r="AA44" i="6"/>
  <c r="AE44" i="6" s="1"/>
  <c r="AG44" i="6" s="1"/>
  <c r="AA135" i="6"/>
  <c r="AE135" i="6" s="1"/>
  <c r="AG135" i="6" s="1"/>
  <c r="AA298" i="6"/>
  <c r="AE298" i="6" s="1"/>
  <c r="AG298" i="6" s="1"/>
  <c r="AA70" i="6"/>
  <c r="AE70" i="6" s="1"/>
  <c r="AG70" i="6" s="1"/>
  <c r="AA310" i="6"/>
  <c r="AE310" i="6" s="1"/>
  <c r="AG310" i="6" s="1"/>
  <c r="AA279" i="6"/>
  <c r="AE279" i="6" s="1"/>
  <c r="AG279" i="6" s="1"/>
  <c r="AA244" i="6"/>
  <c r="AE244" i="6" s="1"/>
  <c r="AG244" i="6" s="1"/>
  <c r="AA71" i="6"/>
  <c r="AE71" i="6" s="1"/>
  <c r="AG71" i="6" s="1"/>
  <c r="AA51" i="6"/>
  <c r="AE51" i="6" s="1"/>
  <c r="AG51" i="6" s="1"/>
  <c r="AA208" i="6"/>
  <c r="AE208" i="6" s="1"/>
  <c r="AG208" i="6" s="1"/>
  <c r="AA216" i="6"/>
  <c r="AE216" i="6" s="1"/>
  <c r="AG216" i="6" s="1"/>
  <c r="AA93" i="6"/>
  <c r="AE93" i="6" s="1"/>
  <c r="AG93" i="6" s="1"/>
  <c r="AA78" i="6"/>
  <c r="AE78" i="6" s="1"/>
  <c r="AG78" i="6" s="1"/>
  <c r="AA300" i="6"/>
  <c r="AE300" i="6" s="1"/>
  <c r="AG300" i="6" s="1"/>
  <c r="AA225" i="6"/>
  <c r="AE225" i="6" s="1"/>
  <c r="AG225" i="6" s="1"/>
  <c r="AA156" i="6"/>
  <c r="AE156" i="6" s="1"/>
  <c r="AG156" i="6" s="1"/>
  <c r="AA133" i="6"/>
  <c r="AE133" i="6" s="1"/>
  <c r="AG133" i="6" s="1"/>
  <c r="AA153" i="6"/>
  <c r="AE153" i="6" s="1"/>
  <c r="AG153" i="6" s="1"/>
  <c r="AA297" i="6"/>
  <c r="AE297" i="6" s="1"/>
  <c r="AG297" i="6" s="1"/>
  <c r="AA308" i="6"/>
  <c r="AE308" i="6" s="1"/>
  <c r="AG308" i="6" s="1"/>
  <c r="AA259" i="6"/>
  <c r="AE259" i="6" s="1"/>
  <c r="AG259" i="6" s="1"/>
  <c r="AA159" i="6"/>
  <c r="AE159" i="6" s="1"/>
  <c r="AG159" i="6" s="1"/>
  <c r="AA231" i="6"/>
  <c r="AE231" i="6" s="1"/>
  <c r="AG231" i="6" s="1"/>
  <c r="AA217" i="6"/>
  <c r="AE217" i="6" s="1"/>
  <c r="AG217" i="6" s="1"/>
  <c r="AA147" i="6"/>
  <c r="AE147" i="6" s="1"/>
  <c r="AG147" i="6" s="1"/>
  <c r="AA193" i="6"/>
  <c r="AE193" i="6" s="1"/>
  <c r="AG193" i="6" s="1"/>
  <c r="AA262" i="6"/>
  <c r="AE262" i="6" s="1"/>
  <c r="AG262" i="6" s="1"/>
  <c r="AA189" i="6"/>
  <c r="AE189" i="6" s="1"/>
  <c r="AG189" i="6" s="1"/>
  <c r="AA113" i="6"/>
  <c r="AE113" i="6" s="1"/>
  <c r="AG113" i="6" s="1"/>
  <c r="AA163" i="6"/>
  <c r="AE163" i="6" s="1"/>
  <c r="AG163" i="6" s="1"/>
  <c r="AA179" i="6"/>
  <c r="AE179" i="6" s="1"/>
  <c r="AG179" i="6" s="1"/>
  <c r="AA119" i="6"/>
  <c r="AE119" i="6" s="1"/>
  <c r="AG119" i="6" s="1"/>
  <c r="AA211" i="6"/>
  <c r="AE211" i="6" s="1"/>
  <c r="AG211" i="6" s="1"/>
  <c r="AA47" i="6"/>
  <c r="AE47" i="6" s="1"/>
  <c r="AG47" i="6" s="1"/>
  <c r="AA175" i="6"/>
  <c r="AE175" i="6" s="1"/>
  <c r="AG175" i="6" s="1"/>
  <c r="AA357" i="6"/>
  <c r="AE357" i="6" s="1"/>
  <c r="AG357" i="6" s="1"/>
  <c r="AA99" i="6"/>
  <c r="AE99" i="6" s="1"/>
  <c r="AG99" i="6" s="1"/>
  <c r="AA389" i="6"/>
  <c r="AE389" i="6" s="1"/>
  <c r="AG389" i="6" s="1"/>
  <c r="AA201" i="6"/>
  <c r="AE201" i="6" s="1"/>
  <c r="AG201" i="6" s="1"/>
  <c r="AA334" i="6"/>
  <c r="AE334" i="6" s="1"/>
  <c r="AG334" i="6" s="1"/>
  <c r="AA312" i="6"/>
  <c r="AE312" i="6" s="1"/>
  <c r="AG312" i="6" s="1"/>
  <c r="AA227" i="6"/>
  <c r="AE227" i="6" s="1"/>
  <c r="AG227" i="6" s="1"/>
  <c r="AA138" i="6"/>
  <c r="AE138" i="6" s="1"/>
  <c r="AG138" i="6" s="1"/>
  <c r="AA50" i="6"/>
  <c r="AE50" i="6" s="1"/>
  <c r="AG50" i="6" s="1"/>
  <c r="AA309" i="6"/>
  <c r="AE309" i="6" s="1"/>
  <c r="AG309" i="6" s="1"/>
  <c r="AA381" i="6"/>
  <c r="AE381" i="6" s="1"/>
  <c r="AG381" i="6" s="1"/>
  <c r="AA354" i="6"/>
  <c r="AE354" i="6" s="1"/>
  <c r="AG354" i="6" s="1"/>
  <c r="AA21" i="6"/>
  <c r="AE21" i="6" s="1"/>
  <c r="AG21" i="6" s="1"/>
  <c r="AA373" i="6"/>
  <c r="AE373" i="6" s="1"/>
  <c r="AG373" i="6" s="1"/>
  <c r="AA331" i="6"/>
  <c r="AE331" i="6" s="1"/>
  <c r="AG331" i="6" s="1"/>
  <c r="AA355" i="6"/>
  <c r="AE355" i="6" s="1"/>
  <c r="AG355" i="6" s="1"/>
  <c r="AA83" i="6"/>
  <c r="AE83" i="6" s="1"/>
  <c r="AG83" i="6" s="1"/>
  <c r="AA120" i="6"/>
  <c r="AE120" i="6" s="1"/>
  <c r="AG120" i="6" s="1"/>
  <c r="AA376" i="6"/>
  <c r="AE376" i="6" s="1"/>
  <c r="AG376" i="6" s="1"/>
  <c r="AA65" i="6"/>
  <c r="AE65" i="6" s="1"/>
  <c r="AG65" i="6" s="1"/>
  <c r="AA340" i="6"/>
  <c r="AE340" i="6" s="1"/>
  <c r="AG340" i="6" s="1"/>
  <c r="AA283" i="6"/>
  <c r="AE283" i="6" s="1"/>
  <c r="AG283" i="6" s="1"/>
  <c r="AA345" i="6"/>
  <c r="AE345" i="6" s="1"/>
  <c r="AG345" i="6" s="1"/>
  <c r="AA128" i="6"/>
  <c r="AE128" i="6" s="1"/>
  <c r="AG128" i="6" s="1"/>
  <c r="AA268" i="6"/>
  <c r="AE268" i="6" s="1"/>
  <c r="AG268" i="6" s="1"/>
  <c r="AA248" i="6"/>
  <c r="AE248" i="6" s="1"/>
  <c r="AG248" i="6" s="1"/>
  <c r="AA233" i="6"/>
  <c r="AE233" i="6" s="1"/>
  <c r="AG233" i="6" s="1"/>
  <c r="AA181" i="6"/>
  <c r="AE181" i="6" s="1"/>
  <c r="AG181" i="6" s="1"/>
  <c r="AA240" i="6"/>
  <c r="AE240" i="6" s="1"/>
  <c r="AG240" i="6" s="1"/>
  <c r="AA186" i="6"/>
  <c r="AE186" i="6" s="1"/>
  <c r="AG186" i="6" s="1"/>
  <c r="AA73" i="6"/>
  <c r="AE73" i="6" s="1"/>
  <c r="AG73" i="6" s="1"/>
  <c r="AA213" i="6"/>
  <c r="AE213" i="6" s="1"/>
  <c r="AG213" i="6" s="1"/>
  <c r="AA294" i="6"/>
  <c r="AE294" i="6" s="1"/>
  <c r="AG294" i="6" s="1"/>
  <c r="AA196" i="6"/>
  <c r="AE196" i="6" s="1"/>
  <c r="AG196" i="6" s="1"/>
  <c r="AA140" i="6"/>
  <c r="AE140" i="6" s="1"/>
  <c r="AG140" i="6" s="1"/>
  <c r="AA89" i="6"/>
  <c r="AE89" i="6" s="1"/>
  <c r="AG89" i="6" s="1"/>
  <c r="AA59" i="6"/>
  <c r="AE59" i="6" s="1"/>
  <c r="AG59" i="6" s="1"/>
  <c r="AA212" i="6"/>
  <c r="AE212" i="6" s="1"/>
  <c r="AG212" i="6" s="1"/>
  <c r="AA143" i="6"/>
  <c r="AE143" i="6" s="1"/>
  <c r="AG143" i="6" s="1"/>
  <c r="AA251" i="6"/>
  <c r="AE251" i="6" s="1"/>
  <c r="AG251" i="6" s="1"/>
  <c r="AA146" i="6"/>
  <c r="AE146" i="6" s="1"/>
  <c r="AG146" i="6" s="1"/>
  <c r="AA287" i="6"/>
  <c r="AE287" i="6" s="1"/>
  <c r="AG287" i="6" s="1"/>
  <c r="AA87" i="6"/>
  <c r="AE87" i="6" s="1"/>
  <c r="AG87" i="6" s="1"/>
  <c r="AA98" i="6"/>
  <c r="AE98" i="6" s="1"/>
  <c r="AG98" i="6" s="1"/>
  <c r="AA178" i="6"/>
  <c r="AE178" i="6" s="1"/>
  <c r="AG178" i="6" s="1"/>
  <c r="AA261" i="6"/>
  <c r="AE261" i="6" s="1"/>
  <c r="AG261" i="6" s="1"/>
  <c r="AA265" i="6"/>
  <c r="AE265" i="6" s="1"/>
  <c r="AG265" i="6" s="1"/>
  <c r="AA215" i="6"/>
  <c r="AE215" i="6" s="1"/>
  <c r="AG215" i="6" s="1"/>
  <c r="AA48" i="6"/>
  <c r="AE48" i="6" s="1"/>
  <c r="AG48" i="6" s="1"/>
  <c r="AA187" i="6"/>
  <c r="AE187" i="6" s="1"/>
  <c r="AG187" i="6" s="1"/>
  <c r="AA280" i="6"/>
  <c r="AE280" i="6" s="1"/>
  <c r="AG280" i="6" s="1"/>
  <c r="AA205" i="6"/>
  <c r="AE205" i="6" s="1"/>
  <c r="AG205" i="6" s="1"/>
  <c r="AA306" i="6"/>
  <c r="AE306" i="6" s="1"/>
  <c r="AG306" i="6" s="1"/>
  <c r="AA292" i="6"/>
  <c r="AE292" i="6" s="1"/>
  <c r="AG292" i="6" s="1"/>
  <c r="AA220" i="6"/>
  <c r="AE220" i="6" s="1"/>
  <c r="AG220" i="6" s="1"/>
  <c r="AA210" i="6"/>
  <c r="AE210" i="6" s="1"/>
  <c r="AG210" i="6" s="1"/>
  <c r="AA320" i="6"/>
  <c r="AE320" i="6" s="1"/>
  <c r="AG320" i="6" s="1"/>
  <c r="AA277" i="6"/>
  <c r="AE277" i="6" s="1"/>
  <c r="AG277" i="6" s="1"/>
  <c r="AA139" i="6"/>
  <c r="AE139" i="6" s="1"/>
  <c r="AG139" i="6" s="1"/>
  <c r="AA332" i="6"/>
  <c r="AE332" i="6" s="1"/>
  <c r="AG332" i="6" s="1"/>
  <c r="AA121" i="6"/>
  <c r="AE121" i="6" s="1"/>
  <c r="AG121" i="6" s="1"/>
  <c r="AA80" i="6"/>
  <c r="AE80" i="6" s="1"/>
  <c r="AG80" i="6" s="1"/>
  <c r="AA232" i="6"/>
  <c r="AE232" i="6" s="1"/>
  <c r="AG232" i="6" s="1"/>
  <c r="AA197" i="6"/>
  <c r="AE197" i="6" s="1"/>
  <c r="AG197" i="6" s="1"/>
  <c r="AA351" i="6"/>
  <c r="AE351" i="6" s="1"/>
  <c r="AG351" i="6" s="1"/>
  <c r="AA46" i="6"/>
  <c r="AE46" i="6" s="1"/>
  <c r="AG46" i="6" s="1"/>
  <c r="AA346" i="6"/>
  <c r="AE346" i="6" s="1"/>
  <c r="AG346" i="6" s="1"/>
  <c r="AA243" i="6"/>
  <c r="AE243" i="6" s="1"/>
  <c r="AG243" i="6" s="1"/>
  <c r="AA304" i="6"/>
  <c r="AE304" i="6" s="1"/>
  <c r="AG304" i="6" s="1"/>
  <c r="AA158" i="6"/>
  <c r="AE158" i="6" s="1"/>
  <c r="AG158" i="6" s="1"/>
  <c r="AA249" i="6"/>
  <c r="AE249" i="6" s="1"/>
  <c r="AG249" i="6" s="1"/>
  <c r="AA325" i="6"/>
  <c r="AE325" i="6" s="1"/>
  <c r="AG325" i="6" s="1"/>
  <c r="AA278" i="6"/>
  <c r="AE278" i="6" s="1"/>
  <c r="AG278" i="6" s="1"/>
  <c r="AA106" i="6"/>
  <c r="AE106" i="6" s="1"/>
  <c r="AG106" i="6" s="1"/>
  <c r="AA77" i="6"/>
  <c r="AE77" i="6" s="1"/>
  <c r="AG77" i="6" s="1"/>
  <c r="AA267" i="6"/>
  <c r="AE267" i="6" s="1"/>
  <c r="AG267" i="6" s="1"/>
  <c r="AA169" i="6"/>
  <c r="AE169" i="6" s="1"/>
  <c r="AG169" i="6" s="1"/>
  <c r="AA84" i="6"/>
  <c r="AE84" i="6" s="1"/>
  <c r="AG84" i="6" s="1"/>
  <c r="AA327" i="6"/>
  <c r="AE327" i="6" s="1"/>
  <c r="AG327" i="6" s="1"/>
  <c r="AA254" i="6"/>
  <c r="AE254" i="6" s="1"/>
  <c r="AG254" i="6" s="1"/>
  <c r="AA314" i="6"/>
  <c r="AE314" i="6" s="1"/>
  <c r="AG314" i="6" s="1"/>
  <c r="AA67" i="6"/>
  <c r="AE67" i="6" s="1"/>
  <c r="AG67" i="6" s="1"/>
  <c r="AA250" i="6"/>
  <c r="AE250" i="6" s="1"/>
  <c r="AG250" i="6" s="1"/>
  <c r="AA64" i="6"/>
  <c r="AE64" i="6" s="1"/>
  <c r="AG64" i="6" s="1"/>
  <c r="AA257" i="6"/>
  <c r="AE257" i="6" s="1"/>
  <c r="AG257" i="6" s="1"/>
  <c r="AA388" i="6"/>
  <c r="AE388" i="6" s="1"/>
  <c r="AG388" i="6" s="1"/>
  <c r="AA40" i="6"/>
  <c r="AE40" i="6" s="1"/>
  <c r="AG40" i="6" s="1"/>
  <c r="AA229" i="6"/>
  <c r="AE229" i="6" s="1"/>
  <c r="AG229" i="6" s="1"/>
  <c r="AA290" i="6"/>
  <c r="AE290" i="6" s="1"/>
  <c r="AG290" i="6" s="1"/>
  <c r="AA27" i="6"/>
  <c r="AE27" i="6" s="1"/>
  <c r="AG27" i="6" s="1"/>
  <c r="AA338" i="6"/>
  <c r="AE338" i="6" s="1"/>
  <c r="AG338" i="6" s="1"/>
  <c r="AA209" i="6"/>
  <c r="AE209" i="6" s="1"/>
  <c r="AG209" i="6" s="1"/>
  <c r="AA177" i="6"/>
  <c r="AE177" i="6" s="1"/>
  <c r="AG177" i="6" s="1"/>
  <c r="AA348" i="6"/>
  <c r="AE348" i="6" s="1"/>
  <c r="AG348" i="6" s="1"/>
  <c r="AA100" i="6"/>
  <c r="AE100" i="6" s="1"/>
  <c r="AG100" i="6" s="1"/>
  <c r="AA258" i="6"/>
  <c r="AE258" i="6" s="1"/>
  <c r="AG258" i="6" s="1"/>
  <c r="AA337" i="6"/>
  <c r="AE337" i="6" s="1"/>
  <c r="AG337" i="6" s="1"/>
  <c r="AA149" i="6"/>
  <c r="AE149" i="6" s="1"/>
  <c r="AG149" i="6" s="1"/>
  <c r="AA369" i="6"/>
  <c r="AE369" i="6" s="1"/>
  <c r="AG369" i="6" s="1"/>
  <c r="AA380" i="6"/>
  <c r="AE380" i="6" s="1"/>
  <c r="AG380" i="6" s="1"/>
  <c r="AA192" i="6"/>
  <c r="AE192" i="6" s="1"/>
  <c r="AG192" i="6" s="1"/>
  <c r="AA371" i="6"/>
  <c r="AE371" i="6" s="1"/>
  <c r="AG371" i="6" s="1"/>
  <c r="AA37" i="6"/>
  <c r="AE37" i="6" s="1"/>
  <c r="AG37" i="6" s="1"/>
  <c r="AA24" i="6"/>
  <c r="AE24" i="6" s="1"/>
  <c r="AG24" i="6" s="1"/>
  <c r="AA32" i="6"/>
  <c r="AE32" i="6" s="1"/>
  <c r="AG32" i="6" s="1"/>
  <c r="AA126" i="6"/>
  <c r="AE126" i="6" s="1"/>
  <c r="AG126" i="6" s="1"/>
  <c r="AA339" i="6"/>
  <c r="AE339" i="6" s="1"/>
  <c r="AG339" i="6" s="1"/>
  <c r="AA29" i="6"/>
  <c r="AE29" i="6" s="1"/>
  <c r="AG29" i="6" s="1"/>
  <c r="AA367" i="6"/>
  <c r="AE367" i="6" s="1"/>
  <c r="AG367" i="6" s="1"/>
  <c r="AA56" i="6"/>
  <c r="AE56" i="6" s="1"/>
  <c r="AG56" i="6" s="1"/>
  <c r="AA75" i="6"/>
  <c r="AE75" i="6" s="1"/>
  <c r="AG75" i="6" s="1"/>
  <c r="AA370" i="6"/>
  <c r="AE370" i="6" s="1"/>
  <c r="AG370" i="6" s="1"/>
  <c r="AA124" i="6"/>
  <c r="AE124" i="6" s="1"/>
  <c r="AG124" i="6" s="1"/>
  <c r="AA341" i="6"/>
  <c r="AE341" i="6" s="1"/>
  <c r="AG341" i="6" s="1"/>
  <c r="AA118" i="6"/>
  <c r="AE118" i="6" s="1"/>
  <c r="AG118" i="6" s="1"/>
  <c r="AA321" i="6"/>
  <c r="AE321" i="6" s="1"/>
  <c r="AG321" i="6" s="1"/>
  <c r="AA384" i="6"/>
  <c r="AE384" i="6" s="1"/>
  <c r="AG384" i="6" s="1"/>
  <c r="AA41" i="6"/>
  <c r="AE41" i="6" s="1"/>
  <c r="AG41" i="6" s="1"/>
  <c r="AA319" i="6"/>
  <c r="AE319" i="6" s="1"/>
  <c r="AG319" i="6" s="1"/>
  <c r="AA26" i="6"/>
  <c r="AE26" i="6" s="1"/>
  <c r="AG26" i="6" s="1"/>
  <c r="AA36" i="6"/>
  <c r="AE36" i="6" s="1"/>
  <c r="AG36" i="6" s="1"/>
  <c r="AA374" i="6"/>
  <c r="AE374" i="6" s="1"/>
  <c r="AG374" i="6" s="1"/>
  <c r="AA38" i="6"/>
  <c r="AE38" i="6" s="1"/>
  <c r="AG38" i="6" s="1"/>
  <c r="AA34" i="6"/>
  <c r="AE34" i="6" s="1"/>
  <c r="AG34" i="6" s="1"/>
  <c r="W398" i="6"/>
  <c r="T398" i="6"/>
  <c r="Q398" i="6"/>
  <c r="D25" i="1"/>
  <c r="D23" i="1"/>
  <c r="D21" i="1"/>
  <c r="AE366" i="6" l="1"/>
  <c r="AA398" i="6"/>
  <c r="A1" i="1"/>
  <c r="AE398" i="6" l="1"/>
  <c r="AG366" i="6"/>
  <c r="AG398" i="6" s="1"/>
  <c r="H23" i="1"/>
  <c r="H21" i="1"/>
  <c r="H25" i="1"/>
  <c r="N5" i="1"/>
  <c r="J28" i="1" l="1"/>
  <c r="J31" i="1" s="1"/>
  <c r="J35" i="1" s="1"/>
  <c r="K6" i="1" s="1"/>
</calcChain>
</file>

<file path=xl/sharedStrings.xml><?xml version="1.0" encoding="utf-8"?>
<sst xmlns="http://schemas.openxmlformats.org/spreadsheetml/2006/main" count="3827" uniqueCount="1909">
  <si>
    <t>Enter last 4 digits of your DFE no. here</t>
  </si>
  <si>
    <t xml:space="preserve">  </t>
  </si>
  <si>
    <t>(a)</t>
  </si>
  <si>
    <t>(b)</t>
  </si>
  <si>
    <t>Total full time equivalent pupils</t>
  </si>
  <si>
    <t>Funding rate per pupil</t>
  </si>
  <si>
    <t>Total per pupil funding</t>
  </si>
  <si>
    <t>Total funding</t>
  </si>
  <si>
    <t>(a) x (b)</t>
  </si>
  <si>
    <t>£</t>
  </si>
  <si>
    <t>Primary Pupils</t>
  </si>
  <si>
    <t>Secondary Pupils</t>
  </si>
  <si>
    <t>Secondary Boarding Pupils / Statemented Pupils</t>
  </si>
  <si>
    <t>Total per pupil funding (rounded)</t>
  </si>
  <si>
    <t>Lump Sum Allowance</t>
  </si>
  <si>
    <t>Capital: Budget &amp; Monitoring</t>
  </si>
  <si>
    <t>Ruth Giles</t>
  </si>
  <si>
    <t>ruth.giles@kent.gov.uk</t>
  </si>
  <si>
    <t>Primary Pupil numbers (FTE)</t>
  </si>
  <si>
    <t>Primary @ £11.25</t>
  </si>
  <si>
    <t>Secondary Pupil numbers (FTE)</t>
  </si>
  <si>
    <t>Secondary @ £16.88</t>
  </si>
  <si>
    <t>Special &amp; Boarding Pupils (FTE)</t>
  </si>
  <si>
    <t>Special &amp; Boarding @ £33.75</t>
  </si>
  <si>
    <t>School Name</t>
  </si>
  <si>
    <t>Chaucer Technology School</t>
  </si>
  <si>
    <t>Pent Valley Technology College</t>
  </si>
  <si>
    <t>Northfleet School for Girls</t>
  </si>
  <si>
    <t>Whitstable Junior School</t>
  </si>
  <si>
    <t>Northfleet Nursery School</t>
  </si>
  <si>
    <t>Temple Hill Community Primary and Nursery School</t>
  </si>
  <si>
    <t>Cecil Road Primary and Nursery School</t>
  </si>
  <si>
    <t>Thamesview School</t>
  </si>
  <si>
    <t>Castle Hill Community Primary School</t>
  </si>
  <si>
    <t>Herne Bay Infant School</t>
  </si>
  <si>
    <t>South Borough Primary School</t>
  </si>
  <si>
    <t>Aylesford School - Sports College</t>
  </si>
  <si>
    <t>Sandwich Junior School</t>
  </si>
  <si>
    <t>Vale View Community School</t>
  </si>
  <si>
    <t>Minster in Sheppey Primary School</t>
  </si>
  <si>
    <t>Wrotham Road Primary School</t>
  </si>
  <si>
    <t>Greenfields Community Primary School</t>
  </si>
  <si>
    <t>Lydd Primary School</t>
  </si>
  <si>
    <t>Hextable Primary School</t>
  </si>
  <si>
    <t>Cage Green Primary School</t>
  </si>
  <si>
    <t>St Albans Road Infant School</t>
  </si>
  <si>
    <t>Borough Green Primary School</t>
  </si>
  <si>
    <t>Capel Primary School</t>
  </si>
  <si>
    <t>Staplehurst School</t>
  </si>
  <si>
    <t>Greatstone Primary School</t>
  </si>
  <si>
    <t>Harcourt Primary School</t>
  </si>
  <si>
    <t>West Borough Primary School</t>
  </si>
  <si>
    <t>Dartford Technology College</t>
  </si>
  <si>
    <t>New Ash Green Primary School</t>
  </si>
  <si>
    <t>Dymchurch Primary School</t>
  </si>
  <si>
    <t>St Stephen's (Tonbridge) Primary School</t>
  </si>
  <si>
    <t>Palace Wood Primary School</t>
  </si>
  <si>
    <t>St Anthony's School</t>
  </si>
  <si>
    <t>Stone Bay School</t>
  </si>
  <si>
    <t>Wingham Primary School</t>
  </si>
  <si>
    <t>St Martin's School</t>
  </si>
  <si>
    <t>Eastling Primary School</t>
  </si>
  <si>
    <t>Dunton Green Primary School</t>
  </si>
  <si>
    <t>Murston Infant School</t>
  </si>
  <si>
    <t>Aycliffe Community Primary School</t>
  </si>
  <si>
    <t>Platts Heath Primary School</t>
  </si>
  <si>
    <t>Lunsford Primary School</t>
  </si>
  <si>
    <t>Loose Junior School</t>
  </si>
  <si>
    <t>Sandwich Infant School</t>
  </si>
  <si>
    <t>Sutton Valence Primary School</t>
  </si>
  <si>
    <t>Tenterden Infant School</t>
  </si>
  <si>
    <t>Edenbridge Primary School</t>
  </si>
  <si>
    <t>Maidstone Grammar School</t>
  </si>
  <si>
    <t>Brook Community Primary School</t>
  </si>
  <si>
    <t>Aldington Primary School</t>
  </si>
  <si>
    <t>Senacre Wood Primary School</t>
  </si>
  <si>
    <t>East Farleigh Primary School</t>
  </si>
  <si>
    <t>Stocks Green Primary School</t>
  </si>
  <si>
    <t>Knockhall Community Primary School</t>
  </si>
  <si>
    <t>Oakley School</t>
  </si>
  <si>
    <t>Rodmersham School</t>
  </si>
  <si>
    <t>Sandhurst Primary School</t>
  </si>
  <si>
    <t>Victoria Road Primary School</t>
  </si>
  <si>
    <t>Cobham Primary School</t>
  </si>
  <si>
    <t>Madginford Park Junior School</t>
  </si>
  <si>
    <t>Ellington Infant School</t>
  </si>
  <si>
    <t>Murston Junior School</t>
  </si>
  <si>
    <t>Lansdowne Primary School</t>
  </si>
  <si>
    <t>Chilton Primary School</t>
  </si>
  <si>
    <t>Tunbury Primary School</t>
  </si>
  <si>
    <t>Darenth Community Primary School</t>
  </si>
  <si>
    <t>Higham Primary School</t>
  </si>
  <si>
    <t>Briary Primary School</t>
  </si>
  <si>
    <t>West Hill Primary School</t>
  </si>
  <si>
    <t>Swalecliffe Community Primary School</t>
  </si>
  <si>
    <t>Dartford Grammar School for Girls</t>
  </si>
  <si>
    <t>High Firs Primary School</t>
  </si>
  <si>
    <t>Shoreham Village School</t>
  </si>
  <si>
    <t>Brookfield Infant School</t>
  </si>
  <si>
    <t>Crockenhill Primary School</t>
  </si>
  <si>
    <t>Offham Primary School</t>
  </si>
  <si>
    <t>Downs View Infant School</t>
  </si>
  <si>
    <t>Riverview Infant School</t>
  </si>
  <si>
    <t>Davington Primary School</t>
  </si>
  <si>
    <t>River Primary School</t>
  </si>
  <si>
    <t>East Borough Primary School</t>
  </si>
  <si>
    <t>West Minster Primary School</t>
  </si>
  <si>
    <t>Hoath Primary School</t>
  </si>
  <si>
    <t>Plaxtol Primary School</t>
  </si>
  <si>
    <t>Bethersden Primary School</t>
  </si>
  <si>
    <t>Westmeads Community Infant School</t>
  </si>
  <si>
    <t>East Peckham Primary School</t>
  </si>
  <si>
    <t>Singlewell Primary School</t>
  </si>
  <si>
    <t>Green Park Community Primary School</t>
  </si>
  <si>
    <t>Loose Infant School</t>
  </si>
  <si>
    <t>Palm Bay Primary School</t>
  </si>
  <si>
    <t>Great Chart Primary School</t>
  </si>
  <si>
    <t>Fleetdown Primary School</t>
  </si>
  <si>
    <t>Riverview Junior School</t>
  </si>
  <si>
    <t>Eythorne Elvington Community Primary School</t>
  </si>
  <si>
    <t>Blean Primary School</t>
  </si>
  <si>
    <t>Smeeth Community Primary School</t>
  </si>
  <si>
    <t>Headcorn Primary School</t>
  </si>
  <si>
    <t>Bobbing Village School</t>
  </si>
  <si>
    <t>Shears Green Infant School</t>
  </si>
  <si>
    <t>Kings Hill School</t>
  </si>
  <si>
    <t>Sandgate Primary School</t>
  </si>
  <si>
    <t>Paddock Wood Primary School</t>
  </si>
  <si>
    <t>Bean Primary School</t>
  </si>
  <si>
    <t>Canterbury Road Primary School</t>
  </si>
  <si>
    <t>Woodlands Infant School</t>
  </si>
  <si>
    <t>Halfway Houses Primary School</t>
  </si>
  <si>
    <t>Chartham Primary School</t>
  </si>
  <si>
    <t>Hawkinge Primary School</t>
  </si>
  <si>
    <t>Godinton Primary School</t>
  </si>
  <si>
    <t>Hadlow School</t>
  </si>
  <si>
    <t>Priory Infant School</t>
  </si>
  <si>
    <t>Aylesham Primary School</t>
  </si>
  <si>
    <t>Westgate Primary School</t>
  </si>
  <si>
    <t>Boughton Monchelsea Primary School</t>
  </si>
  <si>
    <t>Istead Rise Primary School</t>
  </si>
  <si>
    <t>St Stephen's Infant School</t>
  </si>
  <si>
    <t>St Crispin's Community Primary Infant School</t>
  </si>
  <si>
    <t>St Mildred's Primary Infant School</t>
  </si>
  <si>
    <t>Portal House School</t>
  </si>
  <si>
    <t>Hollingbourne Primary School</t>
  </si>
  <si>
    <t>Whitfield and Aspen School</t>
  </si>
  <si>
    <t>St Katherine's School</t>
  </si>
  <si>
    <t>Shipbourne School</t>
  </si>
  <si>
    <t>Rolvenden Primary School</t>
  </si>
  <si>
    <t>Halstead Community Primary School</t>
  </si>
  <si>
    <t>Capel-le-Ferne Primary School</t>
  </si>
  <si>
    <t>Phoenix Community Primary School</t>
  </si>
  <si>
    <t>Minterne Community Junior School</t>
  </si>
  <si>
    <t>Brunswick House Primary School</t>
  </si>
  <si>
    <t>Broadwater Primary School</t>
  </si>
  <si>
    <t>Sellindge Primary School</t>
  </si>
  <si>
    <t>Leigh Primary School</t>
  </si>
  <si>
    <t>Lawn Primary School</t>
  </si>
  <si>
    <t>Ryarsh Primary School</t>
  </si>
  <si>
    <t>Woodlands Junior School</t>
  </si>
  <si>
    <t>Worth Primary School</t>
  </si>
  <si>
    <t>Palmarsh Primary School</t>
  </si>
  <si>
    <t>Mereworth Community Primary School</t>
  </si>
  <si>
    <t>Marden Primary School</t>
  </si>
  <si>
    <t>Park Way Primary School</t>
  </si>
  <si>
    <t>Barming Primary School</t>
  </si>
  <si>
    <t>Ashford Oaks Community Primary School</t>
  </si>
  <si>
    <t>Lydden Primary School</t>
  </si>
  <si>
    <t>Ightham Primary School</t>
  </si>
  <si>
    <t>St Margaret's-at-Cliffe Primary School</t>
  </si>
  <si>
    <t>Roseacre Junior School</t>
  </si>
  <si>
    <t>Oakfield Community Primary School</t>
  </si>
  <si>
    <t>Broomhill Bank School</t>
  </si>
  <si>
    <t>Sandling Primary School</t>
  </si>
  <si>
    <t>Ditton Infant School</t>
  </si>
  <si>
    <t>Foxwood School</t>
  </si>
  <si>
    <t>Goldwyn Community Special School</t>
  </si>
  <si>
    <t>Dover Grammar School for Boys</t>
  </si>
  <si>
    <t>Four Elms Primary School</t>
  </si>
  <si>
    <t>Preston Primary School</t>
  </si>
  <si>
    <t>Kemsing Primary School</t>
  </si>
  <si>
    <t>Painters Ash Primary School</t>
  </si>
  <si>
    <t>Willesborough Junior School</t>
  </si>
  <si>
    <t>Holmesdale Technology College</t>
  </si>
  <si>
    <t>Langdon Primary School</t>
  </si>
  <si>
    <t>Mersham Primary School</t>
  </si>
  <si>
    <t>Bishops Down Primary School</t>
  </si>
  <si>
    <t>Shears Green Junior School</t>
  </si>
  <si>
    <t>Kings Farm Primary School</t>
  </si>
  <si>
    <t>Priory Fields School</t>
  </si>
  <si>
    <t>Herne Bay Junior School</t>
  </si>
  <si>
    <t>Parkside Community Primary School</t>
  </si>
  <si>
    <t>Long Mead Community Primary School</t>
  </si>
  <si>
    <t>Tunbridge Wells Girls' Grammar School</t>
  </si>
  <si>
    <t>Weald Community Primary School</t>
  </si>
  <si>
    <t>Challock Primary School</t>
  </si>
  <si>
    <t>Langton Green Primary School</t>
  </si>
  <si>
    <t>Bower Grove School</t>
  </si>
  <si>
    <t>The Orchard School</t>
  </si>
  <si>
    <t>North Borough Junior School</t>
  </si>
  <si>
    <t>Mundella Primary School</t>
  </si>
  <si>
    <t>Iwade Community Primary School</t>
  </si>
  <si>
    <t>Willesborough Infant School</t>
  </si>
  <si>
    <t>Kingswood Primary School</t>
  </si>
  <si>
    <t>Laleham Gap School</t>
  </si>
  <si>
    <t>Vigo Village School</t>
  </si>
  <si>
    <t>Rowhill School</t>
  </si>
  <si>
    <t>Meadowfield School</t>
  </si>
  <si>
    <t>Harbour School</t>
  </si>
  <si>
    <t>Upton Junior School</t>
  </si>
  <si>
    <t>Ridge View School</t>
  </si>
  <si>
    <t>St Paul's Infant School</t>
  </si>
  <si>
    <t>Joy Lane Primary School</t>
  </si>
  <si>
    <t>Sussex Road Community Primary School</t>
  </si>
  <si>
    <t>Bysing Wood Primary School</t>
  </si>
  <si>
    <t>Simon Langton Grammar School for Boys</t>
  </si>
  <si>
    <t>Coxheath Primary School</t>
  </si>
  <si>
    <t>Sandown School</t>
  </si>
  <si>
    <t>Horsmonden Primary School</t>
  </si>
  <si>
    <t>The Foreland School</t>
  </si>
  <si>
    <t>Culverstone Green Primary School</t>
  </si>
  <si>
    <t>East Stour Primary School</t>
  </si>
  <si>
    <t>St Nicholas' School</t>
  </si>
  <si>
    <t>Ethelbert Road Primary School</t>
  </si>
  <si>
    <t>Claremont Primary School</t>
  </si>
  <si>
    <t>Lenham Primary School</t>
  </si>
  <si>
    <t>Valence School</t>
  </si>
  <si>
    <t>Sevenoaks Primary School</t>
  </si>
  <si>
    <t>Maypole Primary School</t>
  </si>
  <si>
    <t>Cheriton Primary School</t>
  </si>
  <si>
    <t>Wincheap Foundation Primary School</t>
  </si>
  <si>
    <t>Grange Park School</t>
  </si>
  <si>
    <t>Hornbeam Primary School</t>
  </si>
  <si>
    <t>Otford Primary School</t>
  </si>
  <si>
    <t>Manor Community Primary School</t>
  </si>
  <si>
    <t>Furness School</t>
  </si>
  <si>
    <t>Highview School</t>
  </si>
  <si>
    <t>Simon Langton Girls' Grammar School</t>
  </si>
  <si>
    <t>Five Acre Wood School</t>
  </si>
  <si>
    <t>Pembury School</t>
  </si>
  <si>
    <t>Tunbridge Wells Grammar School for Boys</t>
  </si>
  <si>
    <t>Maidstone Grammar School for Girls</t>
  </si>
  <si>
    <t>Dover Grammar School for Girls</t>
  </si>
  <si>
    <t>Northfleet Technology College</t>
  </si>
  <si>
    <t>Bromstone Primary School, Broadstairs</t>
  </si>
  <si>
    <t>Hugh Christie Technology College</t>
  </si>
  <si>
    <t>St John's CEPS Canterbury</t>
  </si>
  <si>
    <t>Estab Number</t>
  </si>
  <si>
    <t>VA/Non-VA Indicator</t>
  </si>
  <si>
    <t>The Anthony Roper Primary School</t>
  </si>
  <si>
    <t>Slade Primary School and Attached Unit for Children with Hearing Impairment</t>
  </si>
  <si>
    <t>Lower Halstow Primary School</t>
  </si>
  <si>
    <t>Queenborough School and Nursery</t>
  </si>
  <si>
    <t>Rose Street Primary School</t>
  </si>
  <si>
    <t>Callis Grange Nursery and Infant School</t>
  </si>
  <si>
    <t>Riverhead Infants' School</t>
  </si>
  <si>
    <t>The Oaks Community Infant School</t>
  </si>
  <si>
    <t>Holywell Primary School</t>
  </si>
  <si>
    <t>Westcourt Primary School</t>
  </si>
  <si>
    <t>St Pauls' Church of England Voluntary Controlled Primary School</t>
  </si>
  <si>
    <t>Fawkham Church of England Voluntary Controlled Primary School</t>
  </si>
  <si>
    <t>Rosherville Church of England Primary School</t>
  </si>
  <si>
    <t>Shorne Church of England Voluntary Controlled Primary School</t>
  </si>
  <si>
    <t>Sedley's Church of England Voluntary Controlled Primary School</t>
  </si>
  <si>
    <t>Stone St Mary's CofE Primary School</t>
  </si>
  <si>
    <t>Benenden Church of England Primary School</t>
  </si>
  <si>
    <t>Bidborough Church of England Voluntary Controlled Primary School</t>
  </si>
  <si>
    <t>Cranbrook Church of England Primary School</t>
  </si>
  <si>
    <t>Goudhurst and Kilndown Church of England Primary School</t>
  </si>
  <si>
    <t>Hawkhurst Church of England Primary School</t>
  </si>
  <si>
    <t>Hildenborough Church of England Primary School</t>
  </si>
  <si>
    <t>Lamberhurst St Mary's CofE (Voluntary Controlled) Primary School</t>
  </si>
  <si>
    <t>Seal Church of England Voluntary Controlled Primary School</t>
  </si>
  <si>
    <t>St John's Church of England Primary School, Sevenoaks</t>
  </si>
  <si>
    <t>Sundridge and Brasted Church of England Voluntary Controlled Primary School</t>
  </si>
  <si>
    <t>St James' Church of England Junior School</t>
  </si>
  <si>
    <t>St John's Church of England Primary School</t>
  </si>
  <si>
    <t>St Mark's Church of England Primary School</t>
  </si>
  <si>
    <t>St Peter's Church of England Primary School</t>
  </si>
  <si>
    <t>Crockham Hill Church of England Voluntary Controlled Primary School</t>
  </si>
  <si>
    <t>Churchill Church of England Voluntary Controlled Primary School</t>
  </si>
  <si>
    <t>St Mark's Church of England Primary School, Eccles</t>
  </si>
  <si>
    <t>Bredhurst Church of England Voluntary Controlled Primary School</t>
  </si>
  <si>
    <t>Burham Church of England Primary School</t>
  </si>
  <si>
    <t>Harrietsham Church of England Primary School</t>
  </si>
  <si>
    <t>Leeds and Broomfield Church of England Primary School</t>
  </si>
  <si>
    <t>Maidstone, St Michael's Church of England Junior School</t>
  </si>
  <si>
    <t>St Michael's Church of England Infant School Maidstone</t>
  </si>
  <si>
    <t>Stansted Church of England Primary School</t>
  </si>
  <si>
    <t>Thurnham Church of England Infant School</t>
  </si>
  <si>
    <t>Trottiscliffe Church of England Primary School</t>
  </si>
  <si>
    <t>Ulcombe Church of England Primary School</t>
  </si>
  <si>
    <t>Wouldham, All Saints Church of England Voluntary Controlled Primary School</t>
  </si>
  <si>
    <t>St George's Church of England Voluntary Controlled Primary School</t>
  </si>
  <si>
    <t>St Margaret's, Collier Street Church of England Voluntary Controlled School</t>
  </si>
  <si>
    <t>Laddingford St Mary's Church of England Voluntary Controlled Primary School</t>
  </si>
  <si>
    <t>Yalding, St Peter and St Paul Church of England Voluntary Controlled Primary School</t>
  </si>
  <si>
    <t>Eastchurch Church of England Primary School</t>
  </si>
  <si>
    <t>Ospringe Church of England Primary School</t>
  </si>
  <si>
    <t>Hernhill Church of England Primary School</t>
  </si>
  <si>
    <t>Newington Church of England Primary School</t>
  </si>
  <si>
    <t>Teynham Parochial Church of England Primary School</t>
  </si>
  <si>
    <t>Adisham Church of England Primary School</t>
  </si>
  <si>
    <t>Barham Church of England Primary School</t>
  </si>
  <si>
    <t>Bridge and Patrixbourne Church of England Primary School</t>
  </si>
  <si>
    <t>Chislet Church of England Primary School</t>
  </si>
  <si>
    <t>Reculver Church of England Primary School</t>
  </si>
  <si>
    <t>Littlebourne Church of England Primary School</t>
  </si>
  <si>
    <t>St Alphege Church of England Primary School</t>
  </si>
  <si>
    <t>Wickhambreaux Church of England Primary School</t>
  </si>
  <si>
    <t>Kennington Church of England Junior School</t>
  </si>
  <si>
    <t>John Mayne Church of England Primary School, Biddenden</t>
  </si>
  <si>
    <t>Brabourne Church of England Primary School</t>
  </si>
  <si>
    <t>Brookland Church of England Primary School</t>
  </si>
  <si>
    <t>Chilham, St Mary's Church of England Primary School</t>
  </si>
  <si>
    <t>High Halden Church of England Primary School</t>
  </si>
  <si>
    <t>Kingsnorth Church of England Primary School</t>
  </si>
  <si>
    <t>St Michael's Church of England Primary School (Tenterden)</t>
  </si>
  <si>
    <t>Tenterden Church of England Junior School</t>
  </si>
  <si>
    <t>Woodchurch Church of England Primary School</t>
  </si>
  <si>
    <t>Bodsham Church of England Primary School</t>
  </si>
  <si>
    <t>Folkestone, St Martin's Church of England Primary School</t>
  </si>
  <si>
    <t>Folkestone, St Peter's Church of England Primary School</t>
  </si>
  <si>
    <t>Seabrook Church of England Primary School</t>
  </si>
  <si>
    <t>Lyminge Church of England Primary School</t>
  </si>
  <si>
    <t>Lympne Church of England Primary School</t>
  </si>
  <si>
    <t>Stelling Minnis Church of England Primary School</t>
  </si>
  <si>
    <t>Stowting Church of England Primary School</t>
  </si>
  <si>
    <t>Selsted Church of England Primary School</t>
  </si>
  <si>
    <t>The Downs Church of England Primary School</t>
  </si>
  <si>
    <t>Eastry Church of England Primary School</t>
  </si>
  <si>
    <t>Goodnestone Church of England Primary School</t>
  </si>
  <si>
    <t>Guston Church of England Primary School</t>
  </si>
  <si>
    <t>Nonington Church of England Primary School</t>
  </si>
  <si>
    <t>Northbourne Church of England Primary School</t>
  </si>
  <si>
    <t>Kingsdown and Ringwould CofE Primary School</t>
  </si>
  <si>
    <t>Sibertswold Church of England Primary School at Shepherdswell</t>
  </si>
  <si>
    <t>Birchington Church of England Primary School</t>
  </si>
  <si>
    <t>Margate, Holy Trinity and St John's Church of England Primary School</t>
  </si>
  <si>
    <t>St Saviour's Church of England Junior School</t>
  </si>
  <si>
    <t>Minster Church of England Primary School</t>
  </si>
  <si>
    <t>Monkton Church of England Primary School</t>
  </si>
  <si>
    <t>St Nicholas At Wade Church of England Primary School</t>
  </si>
  <si>
    <t>Frittenden Church of England Primary School</t>
  </si>
  <si>
    <t>Egerton Church of England Primary School</t>
  </si>
  <si>
    <t>Brenzett Church of England Primary School</t>
  </si>
  <si>
    <t>St Lawrence Church of England Primary School</t>
  </si>
  <si>
    <t>Boughton-under-Blean and Dunkirk Primary School</t>
  </si>
  <si>
    <t>Lady Joanna Thornhill Endowed Primary School</t>
  </si>
  <si>
    <t>St Peter's Methodist Primary School</t>
  </si>
  <si>
    <t>St Matthew's High Brooms Church of England Voluntary Controlled Primary School</t>
  </si>
  <si>
    <t>Herne Church of England Infant School</t>
  </si>
  <si>
    <t>Langafel Church of England Voluntary Controlled Primary School</t>
  </si>
  <si>
    <t>Southborough CofE Primary School</t>
  </si>
  <si>
    <t>Horton Kirby Church of England Primary School</t>
  </si>
  <si>
    <t>Brookfield Junior School</t>
  </si>
  <si>
    <t>West Kingsdown CofE VC Primary School</t>
  </si>
  <si>
    <t>Hythe Bay CofE Primary School</t>
  </si>
  <si>
    <t>The Craylands School</t>
  </si>
  <si>
    <t>St Nicholas Church of England (Controlled) Primary School</t>
  </si>
  <si>
    <t>The Churchill School</t>
  </si>
  <si>
    <t>The Discovery School</t>
  </si>
  <si>
    <t>Downsview Community Primary School</t>
  </si>
  <si>
    <t>Beaver Green Primary School</t>
  </si>
  <si>
    <t>Garlinge Primary School and Nursery</t>
  </si>
  <si>
    <t>Newington Community Primary School</t>
  </si>
  <si>
    <t>Dartford Bridge Community Primary School</t>
  </si>
  <si>
    <t>Swadelands School</t>
  </si>
  <si>
    <t>The Community College Whitstable</t>
  </si>
  <si>
    <t>The North School</t>
  </si>
  <si>
    <t>The Malling School</t>
  </si>
  <si>
    <t>The Archbishop's School</t>
  </si>
  <si>
    <t>The Charles Dickens School</t>
  </si>
  <si>
    <t>St George's Church of England Foundation School</t>
  </si>
  <si>
    <t>The Ellington and Hereson School</t>
  </si>
  <si>
    <t>Ifield School</t>
  </si>
  <si>
    <t>The Wyvern School (Buxford)</t>
  </si>
  <si>
    <t>Adjustments</t>
  </si>
  <si>
    <t xml:space="preserve">Produced By : </t>
  </si>
  <si>
    <t>Repton Manor Primary School</t>
  </si>
  <si>
    <t>LA</t>
  </si>
  <si>
    <t>VA</t>
  </si>
  <si>
    <t>Notes:</t>
  </si>
  <si>
    <t>VA schools receive their DFC allocation direct from the EFA</t>
  </si>
  <si>
    <t>Cost Centre</t>
  </si>
  <si>
    <t>Lump Sum @ £4,000</t>
  </si>
  <si>
    <t>Total School Allocation</t>
  </si>
  <si>
    <t>Revised Total School Allocation</t>
  </si>
  <si>
    <t>Look up to school list Jan 14 from Chris Scott</t>
  </si>
  <si>
    <t>Details of Advances :</t>
  </si>
  <si>
    <t>Based on January 2014 schools census</t>
  </si>
  <si>
    <t>Total DFC allocations 2015/16:</t>
  </si>
  <si>
    <t>Local Authorities will receive a DFC allocation for all those maintained schools that convert to Academy status after April 2015 and are required to pass this on to schools</t>
  </si>
  <si>
    <t xml:space="preserve">Local Authorities will not receive a DFC allocation for any new maintained schools opening after the January 2014 census </t>
  </si>
  <si>
    <t>Local Authorities will not have their DFC allocation reduced for any schools closing after the January 2014 census</t>
  </si>
  <si>
    <t>For Academies open or due to open before 1 April 2015, they receive DFC direct from the EFA</t>
  </si>
  <si>
    <t>Final DFC allocations for 2015/16 will be published in April 2015</t>
  </si>
  <si>
    <t>Capital Devolved Allocations to Schools 2015/16</t>
  </si>
  <si>
    <t>Brook Education Centre</t>
  </si>
  <si>
    <t>Northwood Centre</t>
  </si>
  <si>
    <t>The Cedars</t>
  </si>
  <si>
    <t>North West Kent Alternative Provision Service (replaces North West Kent Behaviour Service - 1109)</t>
  </si>
  <si>
    <t>West Kent Health Needs Education Service</t>
  </si>
  <si>
    <t>The Willows</t>
  </si>
  <si>
    <t>Grosvenor House</t>
  </si>
  <si>
    <t>Warm Stone</t>
  </si>
  <si>
    <t>Oakfields Education Unit</t>
  </si>
  <si>
    <t>Birchwood PRU</t>
  </si>
  <si>
    <t>Canterbury and Swale Alternative Curriculum PRU</t>
  </si>
  <si>
    <t>Maidstone and Malling Alternative Curriculum PRU</t>
  </si>
  <si>
    <t>Thanet and Dover Alternative Curriculum PRU</t>
  </si>
  <si>
    <t>Tonbridge, Tunbridge Wells and Sevenoaks Alternative Curriculum PRU</t>
  </si>
  <si>
    <t>West Kent Learning Federation: Student Support Centre</t>
  </si>
  <si>
    <t>Castle Community College (Walmer Science College allocation)</t>
  </si>
  <si>
    <t>Difference in funding compared to 2014/15</t>
  </si>
  <si>
    <t>Final 2014-15 allocation</t>
  </si>
  <si>
    <t>Notes</t>
  </si>
  <si>
    <t>School type</t>
  </si>
  <si>
    <t>Status</t>
  </si>
  <si>
    <t>Agrees to DFC Final allocation</t>
  </si>
  <si>
    <t>Academy 01.02.15</t>
  </si>
  <si>
    <t>Academy 01.12.14</t>
  </si>
  <si>
    <t>Academy 01.11.14</t>
  </si>
  <si>
    <t>Academy 01.09.14</t>
  </si>
  <si>
    <t>Academy 01.08.14</t>
  </si>
  <si>
    <t>Academy 01.06.14</t>
  </si>
  <si>
    <t>Merger with Highview 7043 but both sites used</t>
  </si>
  <si>
    <t>Merger with Foxwood 7059 but both sites used</t>
  </si>
  <si>
    <t>Now Loose Primary 01.09.14</t>
  </si>
  <si>
    <t>Now Madginford Primary 01.09.14</t>
  </si>
  <si>
    <r>
      <rPr>
        <b/>
        <u/>
        <sz val="18"/>
        <color indexed="10"/>
        <rFont val="Arial"/>
        <family val="2"/>
      </rPr>
      <t>INDICATIVE</t>
    </r>
    <r>
      <rPr>
        <b/>
        <sz val="18"/>
        <color indexed="10"/>
        <rFont val="Arial"/>
        <family val="2"/>
      </rPr>
      <t xml:space="preserve"> DEVOLVED FORMULA CAPITAL GRANT FOR SCHOOLS 2015/2016</t>
    </r>
  </si>
  <si>
    <r>
      <t xml:space="preserve">Total </t>
    </r>
    <r>
      <rPr>
        <b/>
        <u/>
        <sz val="16"/>
        <rFont val="Arial"/>
        <family val="2"/>
      </rPr>
      <t>Provisional</t>
    </r>
    <r>
      <rPr>
        <b/>
        <sz val="16"/>
        <rFont val="Arial"/>
        <family val="2"/>
      </rPr>
      <t xml:space="preserve"> Devolved Capital Allocation for 2015/2016</t>
    </r>
  </si>
  <si>
    <t>Please note, 2015/16 provisional allocations are based on January 2014 pupil numbers provided by the DFE</t>
  </si>
  <si>
    <t>Total Indicative Devolved Formula Capital Grant for 2015/16</t>
  </si>
  <si>
    <t>Devolved Capital will be advanced in two amounts : 40% in the May 2015 advance &amp; 60% in the July 2015 advance.</t>
  </si>
  <si>
    <t>Tel: 03000 416930</t>
  </si>
  <si>
    <t>14/15 Payment made to 1128</t>
  </si>
  <si>
    <t>14/15 Payment due to 1127 made to 1104</t>
  </si>
  <si>
    <t>14/15 Payment due to 1125 made to 1116</t>
  </si>
  <si>
    <t>14/15 Payment made to 1116</t>
  </si>
  <si>
    <t>14/15 Payment made to 1104</t>
  </si>
  <si>
    <t>14/15 Payment due to 1103 made to 1128</t>
  </si>
  <si>
    <t>2015-16 allocations provided by EFA</t>
  </si>
  <si>
    <t>ok</t>
  </si>
  <si>
    <t>Pipeline Academy</t>
  </si>
  <si>
    <t>Castle Community is an Academy</t>
  </si>
  <si>
    <t>Goat Lees Primary School</t>
  </si>
  <si>
    <t>For information:</t>
  </si>
  <si>
    <t>Special/PRUs</t>
  </si>
  <si>
    <t>Ruth Giles, Capital: Budget &amp; Monitoring</t>
  </si>
  <si>
    <t>* Devolved Capital will be advanced in two amounts : 40% in the May 2015 advance &amp; 60% in the July 2015 advance.</t>
  </si>
  <si>
    <t>Please note:</t>
  </si>
  <si>
    <t>ie Community, VA, VC, Foundation</t>
  </si>
  <si>
    <t>ie Primary, Secondary</t>
  </si>
  <si>
    <t>Merger with Foxwood 7059 but both sites used, proposed closure 01.09.15</t>
  </si>
  <si>
    <t>Community</t>
  </si>
  <si>
    <t>NUR</t>
  </si>
  <si>
    <t>PRU</t>
  </si>
  <si>
    <t>Voluntary Controlled</t>
  </si>
  <si>
    <t>PRI</t>
  </si>
  <si>
    <t>Foundation</t>
  </si>
  <si>
    <t>SEC</t>
  </si>
  <si>
    <t>Academy</t>
  </si>
  <si>
    <t>SPE</t>
  </si>
  <si>
    <t>Loose Primary School</t>
  </si>
  <si>
    <t>Now Loose Primary 01.09.14 (Junior 2170 £8128.75, Infants 2536 £7037.50)</t>
  </si>
  <si>
    <t>Now Loose Primary 01.09.14 - 2044</t>
  </si>
  <si>
    <t>Now Madginford Primary 01.09.14 (Junior 2491 £8252.50, Infants 2520 £7037.50)</t>
  </si>
  <si>
    <t>Now Madginford Primary 01.09.14 - 2520</t>
  </si>
  <si>
    <t>Madginford Primary School</t>
  </si>
  <si>
    <t>DfE No.</t>
  </si>
  <si>
    <t>School / Academy Name</t>
  </si>
  <si>
    <t>Address</t>
  </si>
  <si>
    <t>01001</t>
  </si>
  <si>
    <t>140 London Road, Northfleet, GRAVESEND , Kent  DA11 9JS</t>
  </si>
  <si>
    <t>01106</t>
  </si>
  <si>
    <t>NWKAPS - North West Kent Alternative Provision Service</t>
  </si>
  <si>
    <t>KCC 4th Floor Joynes House, New Road, GRAVESEND , Kent  DA11 0AT</t>
  </si>
  <si>
    <t>01116</t>
  </si>
  <si>
    <t>Swale Inclusion Service</t>
  </si>
  <si>
    <t>Ufton House, Ufton Lane, SITTINGBOURNE , Kent  ME10 1JB</t>
  </si>
  <si>
    <t>01117</t>
  </si>
  <si>
    <t>30 Victoria Park, HERNE BAY , Kent  CT6 5BL</t>
  </si>
  <si>
    <t>01119</t>
  </si>
  <si>
    <t>Woodview, 40 Teddington Drive, Leybourne, WEST MALLING , Kent  ME19 5FF</t>
  </si>
  <si>
    <t>01120</t>
  </si>
  <si>
    <t>Kent Health Needs Education Service - The Willows</t>
  </si>
  <si>
    <t>City View, CANTERBURY  , Kent  CT2 8PT</t>
  </si>
  <si>
    <t>01121</t>
  </si>
  <si>
    <t>Warm Stone PRU</t>
  </si>
  <si>
    <t>135 Beaver Lane, ASHFORD , Kent  TN23 5NX</t>
  </si>
  <si>
    <t>01123</t>
  </si>
  <si>
    <t>Oakfields Education</t>
  </si>
  <si>
    <t>Woodland House, Cranbrook Road, Staplehurst, TONBRIDGE , Kent  TN12 0ER</t>
  </si>
  <si>
    <t>01124</t>
  </si>
  <si>
    <t>Parkfield Road, FOLKESTONE , Kent  CT19 5BY</t>
  </si>
  <si>
    <t>01127</t>
  </si>
  <si>
    <t>Maidstone &amp; Malling Alternative Provision</t>
  </si>
  <si>
    <t>Cedars, 8 Bower Mount Road, MAIDSTONE , Kent  ME16 8AU</t>
  </si>
  <si>
    <t>01128</t>
  </si>
  <si>
    <t>Thanet &amp; Dover AC PRU</t>
  </si>
  <si>
    <t>The Westwood Centre, Unit L, Westwood Industrial Estate, Enterprise Road, MARGATE  , Kent  CT9 4JA</t>
  </si>
  <si>
    <t>01129</t>
  </si>
  <si>
    <t>West Kent AC PRU</t>
  </si>
  <si>
    <t>C/O Oak at K College, Brook Street, TONBRIDGE , Kent  TN9 2PW</t>
  </si>
  <si>
    <t>01131</t>
  </si>
  <si>
    <t>WKLF Student Support Centre</t>
  </si>
  <si>
    <t>Charles Street, Southborough, TUNBRIDGE WELLS , Kent  TN4 0DS</t>
  </si>
  <si>
    <t>02000</t>
  </si>
  <si>
    <t>St Johns Church of England Primary School</t>
  </si>
  <si>
    <t>St John's Place, Northgate, CANTERBURY  , Kent  CT1  1BD</t>
  </si>
  <si>
    <t>02002</t>
  </si>
  <si>
    <t>Repton Avenue, ASHFORD , Kent  TN23 3RX</t>
  </si>
  <si>
    <t>02044</t>
  </si>
  <si>
    <t>Loose Road, Loose, MAIDSTONE , Kent  ME15 9UW</t>
  </si>
  <si>
    <t>02062</t>
  </si>
  <si>
    <t>Green Street Green Road, DARTFORD  , Kent  DA2 8DH</t>
  </si>
  <si>
    <t>02065</t>
  </si>
  <si>
    <t>Discovery Drive, WEST MALLING , Kent  ME19 4GJ</t>
  </si>
  <si>
    <t>02066</t>
  </si>
  <si>
    <t>Franklin Road, DARTFORD  , Kent  DA2 7UZ</t>
  </si>
  <si>
    <t>02072</t>
  </si>
  <si>
    <t>Summerhill Road, DARTFORD  , Kent  DA1 2LP</t>
  </si>
  <si>
    <t>02088</t>
  </si>
  <si>
    <t>The Green, SWANLEY  , Kent  BR8 8JG</t>
  </si>
  <si>
    <t>02089</t>
  </si>
  <si>
    <t>High Street, EYNSFORD  , Kent  DA4 0AA</t>
  </si>
  <si>
    <t>02094</t>
  </si>
  <si>
    <t>The Street, GRAVESEND , Kent  DA12 3BN</t>
  </si>
  <si>
    <t>02095</t>
  </si>
  <si>
    <t>Cecil Road, GRAVESEND , Kent  DA11 7BT</t>
  </si>
  <si>
    <t>02109</t>
  </si>
  <si>
    <t>School Lane, ROCHESTER , Kent  ME3 7JL</t>
  </si>
  <si>
    <t>02110</t>
  </si>
  <si>
    <t>Wrotham Road, GRAVESEND , Kent  DA13 0RF</t>
  </si>
  <si>
    <t>02116</t>
  </si>
  <si>
    <t>High Street, NORTHFLEET , Kent  DA11 9HB</t>
  </si>
  <si>
    <t>02119</t>
  </si>
  <si>
    <t>Packham Road, NORTHFLEET , Kent  DA11 7JF</t>
  </si>
  <si>
    <t>02120</t>
  </si>
  <si>
    <t>School Lane, DARTFORD  , Kent  DA2 8AW</t>
  </si>
  <si>
    <t>02127</t>
  </si>
  <si>
    <t>Old Kent Road, TONBRIDGE , Kent  TN12 6JE</t>
  </si>
  <si>
    <t>02128</t>
  </si>
  <si>
    <t>Five Oak Green, TONBRIDGE , Kent  TN12 6RP</t>
  </si>
  <si>
    <t>02130</t>
  </si>
  <si>
    <t>London Road, SEVENOAKS , Kent  TN13 2UR</t>
  </si>
  <si>
    <t>02132</t>
  </si>
  <si>
    <t>Hadlow, TONBRIDGE , Kent  TN11 0EH</t>
  </si>
  <si>
    <t>02133</t>
  </si>
  <si>
    <t>Otford Lane, SEVENOAKS , Kent  TN14 7EA</t>
  </si>
  <si>
    <t>02134</t>
  </si>
  <si>
    <t>Bough Beech Road, EDENBRIDGE , Kent  TN8 6NE</t>
  </si>
  <si>
    <t>02135</t>
  </si>
  <si>
    <t>Back Lane, TONBRIDGE , Kent  TN12 8JA</t>
  </si>
  <si>
    <t>02136</t>
  </si>
  <si>
    <t>West End, SEVENOAKS , Kent  TN15 6PU</t>
  </si>
  <si>
    <t>02137</t>
  </si>
  <si>
    <t>The Green, TONBRIDGE , Kent  TN11 8QP</t>
  </si>
  <si>
    <t>02138</t>
  </si>
  <si>
    <t>High Street, SEVENOAKS , Kent  TN14 5PG</t>
  </si>
  <si>
    <t>02139</t>
  </si>
  <si>
    <t>Lower Green Road, TUNBRIDGE WELLS , Kent  TN2 4EB</t>
  </si>
  <si>
    <t>02142</t>
  </si>
  <si>
    <t>Rye Road, CRANBROOK  , Kent  TN18 5JE</t>
  </si>
  <si>
    <t>02147</t>
  </si>
  <si>
    <t>Long Barn Road, SEVENOAKS , Kent  TN14 6PY</t>
  </si>
  <si>
    <t>02148</t>
  </si>
  <si>
    <t>Church Street, SEVENOAKS , Kent  TN14 7SN</t>
  </si>
  <si>
    <t>02155</t>
  </si>
  <si>
    <t>Slade Primary School</t>
  </si>
  <si>
    <t>The Slade, TONBRIDGE , Kent  TN9 1HR</t>
  </si>
  <si>
    <t>02156</t>
  </si>
  <si>
    <t>Sussex Road, TONBRIDGE , Kent  TN9 2TP</t>
  </si>
  <si>
    <t>02161</t>
  </si>
  <si>
    <t>Church Hill, MAIDSTONE , Kent  ME17 4HP</t>
  </si>
  <si>
    <t>02163</t>
  </si>
  <si>
    <t>Vicarage Lane, MAIDSTONE , Kent  ME15 0LY</t>
  </si>
  <si>
    <t>02164</t>
  </si>
  <si>
    <t>Pound Road, TONBRIDGE , Kent  TN12 5LH</t>
  </si>
  <si>
    <t>02165</t>
  </si>
  <si>
    <t>Kings Road, ASHFORD , Kent  TN27 9QT</t>
  </si>
  <si>
    <t>02166</t>
  </si>
  <si>
    <t>Eyhorne Street, MAIDSTONE , Kent  ME17 1UA</t>
  </si>
  <si>
    <t>02167</t>
  </si>
  <si>
    <t>Oldbury Lane, SEVENOAKS , Kent  TN15 9DD</t>
  </si>
  <si>
    <t>02168</t>
  </si>
  <si>
    <t>Ham Lane, MAIDSTONE , Kent  ME17 2QG</t>
  </si>
  <si>
    <t>02169</t>
  </si>
  <si>
    <t>Headcorn Road, MAIDSTONE , Kent  ME17 2NH</t>
  </si>
  <si>
    <t>02171</t>
  </si>
  <si>
    <t>Leafy Lane, MAIDSTONE , Kent  ME16 0QQ</t>
  </si>
  <si>
    <t>02172</t>
  </si>
  <si>
    <t>Vinters Road, MAIDSTONE , Kent  ME14 5DX</t>
  </si>
  <si>
    <t>02175</t>
  </si>
  <si>
    <t>Peel Street, MAIDSTONE , Kent  ME14 2BP</t>
  </si>
  <si>
    <t>02176</t>
  </si>
  <si>
    <t>Park Way, MAIDSTONE , Kent  ME15 7AH</t>
  </si>
  <si>
    <t>02183</t>
  </si>
  <si>
    <t>Goudhurst Road, TONBRIDGE , Kent  TN12 9JX</t>
  </si>
  <si>
    <t>02185</t>
  </si>
  <si>
    <t>The Street, MAIDSTONE , Kent  ME18 5ND</t>
  </si>
  <si>
    <t>02187</t>
  </si>
  <si>
    <t>Church Road, WEST MALLING , Kent  ME19 5NX</t>
  </si>
  <si>
    <t>02188</t>
  </si>
  <si>
    <t>School Lane, SEVENOAKS , Kent  TN15 0QD</t>
  </si>
  <si>
    <t>02189</t>
  </si>
  <si>
    <t>Birling Road, WEST MALLING , Kent  ME19 5LS</t>
  </si>
  <si>
    <t>02190</t>
  </si>
  <si>
    <t>Stumble Hill, TONBRIDGE , Kent  TN11 9PB</t>
  </si>
  <si>
    <t>02191</t>
  </si>
  <si>
    <t>St Katherine's Lane, SNODLAND  , Kent  ME6 5EJ</t>
  </si>
  <si>
    <t>02192</t>
  </si>
  <si>
    <t>Gybbon Rise, TONBRIDGE , Kent  TN12 0LZ</t>
  </si>
  <si>
    <t>02193</t>
  </si>
  <si>
    <t>North Street, MAIDSTONE , Kent  ME17 3HT</t>
  </si>
  <si>
    <t>02226</t>
  </si>
  <si>
    <t>Kettle Hill Road, FAVERSHAM , Kent  ME13 0BA</t>
  </si>
  <si>
    <t>02227</t>
  </si>
  <si>
    <t>Ethelbert Road, FAVERSHAM , Kent  ME13 8SQ</t>
  </si>
  <si>
    <t>02228</t>
  </si>
  <si>
    <t>Priory Row, FAVERSHAM , Kent  ME13 7EQ</t>
  </si>
  <si>
    <t>02231</t>
  </si>
  <si>
    <t>Lower Halstow School</t>
  </si>
  <si>
    <t>School Lane, SITTINGBOURNE , Kent  ME9 7ES</t>
  </si>
  <si>
    <t>02235</t>
  </si>
  <si>
    <t>Brecon Chase, SHEERNESS , Kent  ME12 2HX</t>
  </si>
  <si>
    <t>02237</t>
  </si>
  <si>
    <t>Queenborough Primary School</t>
  </si>
  <si>
    <t>Edward Road, QUEENBOROUGH , Kent  ME11 5DF</t>
  </si>
  <si>
    <t>02239</t>
  </si>
  <si>
    <t>Rodmersham Green, SITTINGBOURNE  , Kent  ME9 0PS</t>
  </si>
  <si>
    <t>02245</t>
  </si>
  <si>
    <t>Rose Street School</t>
  </si>
  <si>
    <t>Rose Street, SHEERNESS , Kent  ME12 1AW</t>
  </si>
  <si>
    <t>02252</t>
  </si>
  <si>
    <t>Sunny Bank, SITTINGBOURNE , Kent  ME10 3QN</t>
  </si>
  <si>
    <t>02254</t>
  </si>
  <si>
    <t>School Road, SITTINGBOURNE  , Kent  ME10 4SE</t>
  </si>
  <si>
    <t>02258</t>
  </si>
  <si>
    <t>Whitstable Road, CANTERBURY  , Kent  CT2 9ED</t>
  </si>
  <si>
    <t>02259</t>
  </si>
  <si>
    <t>Shalmsford Street, CANTERBURY  , Kent  CT4 7QN</t>
  </si>
  <si>
    <t>02263</t>
  </si>
  <si>
    <t>Stanley Road, HERNE BAY , Kent  CT6 5SH</t>
  </si>
  <si>
    <t>02265</t>
  </si>
  <si>
    <t>School Lane, CANTERBURY  , Kent  CT3 4LA</t>
  </si>
  <si>
    <t>02268</t>
  </si>
  <si>
    <t>Cromwell Road, WHITSTABLE , Kent  CT5 1NA</t>
  </si>
  <si>
    <t>02269</t>
  </si>
  <si>
    <t>Oxford Street, WHITSTABLE , Kent  CT5 1DB</t>
  </si>
  <si>
    <t>02270</t>
  </si>
  <si>
    <t>Roman Road, ASHFORD , Kent  TN25 7EE</t>
  </si>
  <si>
    <t>02272</t>
  </si>
  <si>
    <t>Earlsworth Road, ASHFORD , Kent  TN24 0DW</t>
  </si>
  <si>
    <t>02275</t>
  </si>
  <si>
    <t>Victoria Road, ASHFORD  , Kent  TN23 7HQ</t>
  </si>
  <si>
    <t>02276</t>
  </si>
  <si>
    <t>Church Road, ASHFORD , Kent  TN24 0JZ</t>
  </si>
  <si>
    <t>02278</t>
  </si>
  <si>
    <t>School Road, ASHFORD , Kent  TN26 3AH</t>
  </si>
  <si>
    <t>02279</t>
  </si>
  <si>
    <t>Spelders Hill, ASHFORD , Kent  TN25 5PB</t>
  </si>
  <si>
    <t>02280</t>
  </si>
  <si>
    <t>Church Lane, ASHFORD , Kent  TN25 4BU</t>
  </si>
  <si>
    <t>02282</t>
  </si>
  <si>
    <t>Hoxton Close, ASHFORD , Kent  TN23 5LB</t>
  </si>
  <si>
    <t>02285</t>
  </si>
  <si>
    <t>Church Road, ASHFORD , Kent  TN25 6NU</t>
  </si>
  <si>
    <t>02287</t>
  </si>
  <si>
    <t>Hastings Road, CRANBROOK  , Kent  TN17 4LS</t>
  </si>
  <si>
    <t>02289</t>
  </si>
  <si>
    <t>Caroland Close, ASHFORD , Kent  TN25 6RX</t>
  </si>
  <si>
    <t>02290</t>
  </si>
  <si>
    <t>Recreation Ground Road, TENTERDEN , Kent  TN30 6RA</t>
  </si>
  <si>
    <t>02296</t>
  </si>
  <si>
    <t>Black Bull Road, FOLKESTONE , Kent  CT19 5QX</t>
  </si>
  <si>
    <t>02298</t>
  </si>
  <si>
    <t>Canterbury Road, FOLKESTONE , Kent  CT18 7BN</t>
  </si>
  <si>
    <t>02300</t>
  </si>
  <si>
    <t>Main Road, ASHFORD , Kent  TN25 6JY</t>
  </si>
  <si>
    <t>02309</t>
  </si>
  <si>
    <t>Astor Avenue, DOVER , Kent  CT17 0FS</t>
  </si>
  <si>
    <t>02312</t>
  </si>
  <si>
    <t>Lewisham Road, DOVER , Kent  CT17 0PP</t>
  </si>
  <si>
    <t>02313</t>
  </si>
  <si>
    <t>Markland Road, DOVER , Kent  CT17 9LY</t>
  </si>
  <si>
    <t>02318</t>
  </si>
  <si>
    <t>East Langdon, DOVER , Kent  CT15 5JQ</t>
  </si>
  <si>
    <t>02320</t>
  </si>
  <si>
    <t>Adelaide Road, DOVER , Kent  CT15 4AN</t>
  </si>
  <si>
    <t>02321</t>
  </si>
  <si>
    <t>Stonehall, DOVER , Kent  CT15 7LA</t>
  </si>
  <si>
    <t>02322</t>
  </si>
  <si>
    <t>Mill Lane, CANTERBURY  , Kent  CT3 1HB</t>
  </si>
  <si>
    <t>02326</t>
  </si>
  <si>
    <t>School Lane, CANTERBURY  , Kent  CT3 1BD</t>
  </si>
  <si>
    <t>02327</t>
  </si>
  <si>
    <t>The Street, DEAL , Kent  CT14 0DF</t>
  </si>
  <si>
    <t>02328</t>
  </si>
  <si>
    <t>St Mildred's Avenue, BROADSTAIRS  , Kent  CT10 2BX</t>
  </si>
  <si>
    <t>02329</t>
  </si>
  <si>
    <t>Beacon Road, BROADSTAIRS , Kent  CT10 3DG</t>
  </si>
  <si>
    <t>02337</t>
  </si>
  <si>
    <t>St Crispin's Road, WESTGATE  , Kent  CT8 8EB</t>
  </si>
  <si>
    <t>02340</t>
  </si>
  <si>
    <t>High Street, RAMSGATE  , Kent  CT11 0QH</t>
  </si>
  <si>
    <t>02345</t>
  </si>
  <si>
    <t>Cannon Road, RAMSGATE  , Kent  CT11 9XT</t>
  </si>
  <si>
    <t>02431</t>
  </si>
  <si>
    <t>White Avenue, NORTHFLEET , Kent  DA11 7JB</t>
  </si>
  <si>
    <t>02434</t>
  </si>
  <si>
    <t>St George's Avenue, SHEERNESS , Kent  ME12 1ET</t>
  </si>
  <si>
    <t>02444</t>
  </si>
  <si>
    <t>Cimba Wood, GRAVESEND , Kent  DA12 4SD</t>
  </si>
  <si>
    <t>02453</t>
  </si>
  <si>
    <t>Hunt Road, TONBRIDGE , Kent  TN10 4BB</t>
  </si>
  <si>
    <t>02454</t>
  </si>
  <si>
    <t>St David's Avenue, DOVER , Kent  CT17 9HJ</t>
  </si>
  <si>
    <t>02458</t>
  </si>
  <si>
    <t>Downs Road, NORTHFLEET , Kent  DA13 9HG</t>
  </si>
  <si>
    <t>02459</t>
  </si>
  <si>
    <t>Riverhead Infant School</t>
  </si>
  <si>
    <t>Worships Hill, SEVENOAKS , Kent  TN13 2AS</t>
  </si>
  <si>
    <t>02462</t>
  </si>
  <si>
    <t>02463</t>
  </si>
  <si>
    <t>Minterne Avenue, SITTINGBOURNE  , Kent  ME10 1SB</t>
  </si>
  <si>
    <t>02465</t>
  </si>
  <si>
    <t>Banner Farm Road, TUNBRIDGE WELLS , Kent  TN2 5EB</t>
  </si>
  <si>
    <t>02471</t>
  </si>
  <si>
    <t>Mayfield Road, Whitfield, DOVER , Kent  CT16 3LJ</t>
  </si>
  <si>
    <t>02474</t>
  </si>
  <si>
    <t>Hillary Road, MAIDSTONE , Kent  ME14 2BS</t>
  </si>
  <si>
    <t>02482</t>
  </si>
  <si>
    <t>Lampington Row, TUNBRIDGE WELLS , Kent  TN3 0JG</t>
  </si>
  <si>
    <t>02484</t>
  </si>
  <si>
    <t>02490</t>
  </si>
  <si>
    <t>Rydal Drive, TUNBRIDGE WELLS , Kent  TN4 9SU</t>
  </si>
  <si>
    <t>02509</t>
  </si>
  <si>
    <t>Mackenzie Way, GRAVESEND , Kent  DA12 5TY</t>
  </si>
  <si>
    <t>02510</t>
  </si>
  <si>
    <t>Church Road, FOLKESTONE , Kent  CT20 3EP</t>
  </si>
  <si>
    <t>02513</t>
  </si>
  <si>
    <t>Gore Court Road, SITTINGBOURNE  , Kent  ME10 1GL</t>
  </si>
  <si>
    <t>02514</t>
  </si>
  <si>
    <t>Swallow Road, AYLESFORD , Kent  ME20 6PY</t>
  </si>
  <si>
    <t>02519</t>
  </si>
  <si>
    <t>Erskine Road, GRAVESEND , Kent  DA13 ORL</t>
  </si>
  <si>
    <t>02520</t>
  </si>
  <si>
    <t>Merton Road, MAIDSTONE , Kent  ME15 8LJ</t>
  </si>
  <si>
    <t>02523</t>
  </si>
  <si>
    <t>Edge End Road, BROADSTAIRS  , Kent  CT10 2AH</t>
  </si>
  <si>
    <t>02524</t>
  </si>
  <si>
    <t>St George's Place, HYTHE , Kent  CT21 6NE</t>
  </si>
  <si>
    <t>02525</t>
  </si>
  <si>
    <t>Masefield Road, NORTHFLEET , Kent  DA11 8EL</t>
  </si>
  <si>
    <t>02530</t>
  </si>
  <si>
    <t>Tunbury Avenue, CHATHAM , Kent  ME5 9HY</t>
  </si>
  <si>
    <t>02531</t>
  </si>
  <si>
    <t>Vale View Road, DOVER , Kent  CT17 9NP</t>
  </si>
  <si>
    <t>02532</t>
  </si>
  <si>
    <t>Sea Street, DOVER , Kent  CT15 6SS</t>
  </si>
  <si>
    <t>02534</t>
  </si>
  <si>
    <t>Lower Road, FAVERSHAM , Kent  ME13 7NU</t>
  </si>
  <si>
    <t>02539</t>
  </si>
  <si>
    <t>Leigh Road, TONBRIDGE , Kent  TN11 9AE</t>
  </si>
  <si>
    <t>02545</t>
  </si>
  <si>
    <t>Coolinge Lane, FOLKESTONE , Kent  CT20 3QU</t>
  </si>
  <si>
    <t>02548</t>
  </si>
  <si>
    <t>Belmont Close, MAIDSTONE , Kent  ME16 9DY</t>
  </si>
  <si>
    <t>02552</t>
  </si>
  <si>
    <t>Ashburnham Road, MAIDSTONE , Kent  ME14 2JG</t>
  </si>
  <si>
    <t>02559</t>
  </si>
  <si>
    <t>Capel Street, FOLKESTONE , Kent  CT18 7HB</t>
  </si>
  <si>
    <t>02562</t>
  </si>
  <si>
    <t>02569</t>
  </si>
  <si>
    <t>Greenhill Road West, HERNE BAY , Kent  CT6 7RS</t>
  </si>
  <si>
    <t>02574</t>
  </si>
  <si>
    <t>Ball Lane, ASHFORD , Kent  TN25 4PJ</t>
  </si>
  <si>
    <t>02578</t>
  </si>
  <si>
    <t>Cayser Drive, MAIDSTONE , Kent  ME17 3QF</t>
  </si>
  <si>
    <t>02586</t>
  </si>
  <si>
    <t>Graveney Road, MAIDSTONE , Kent  ME15 8QQ</t>
  </si>
  <si>
    <t>02596</t>
  </si>
  <si>
    <t>Chilton Lane, RAMSGATE  , Kent  CT11 0LQ</t>
  </si>
  <si>
    <t>02603</t>
  </si>
  <si>
    <t>Rumfields Road, BROADSTAIRS  , Kent  CT10 2PW</t>
  </si>
  <si>
    <t>02607</t>
  </si>
  <si>
    <t>Tennyson Avenue, CANTERBURY  , Kent  CT1 1EP</t>
  </si>
  <si>
    <t>02611</t>
  </si>
  <si>
    <t>Hales Drive, CANTERBURY  , Kent  CT2 7AB</t>
  </si>
  <si>
    <t>02615</t>
  </si>
  <si>
    <t>Court Crescent, SWANLEY  , Kent  BR8 8NR</t>
  </si>
  <si>
    <t>02622</t>
  </si>
  <si>
    <t>Church Road, SITTINGBOURNE , Kent  ME10 3RU</t>
  </si>
  <si>
    <t>02625</t>
  </si>
  <si>
    <t>Lockholt Close, ASHFORD , Kent  TN23 3JR</t>
  </si>
  <si>
    <t>02626</t>
  </si>
  <si>
    <t>School Road, SANDWICH  , Kent  CT13 9HT</t>
  </si>
  <si>
    <t>02627</t>
  </si>
  <si>
    <t>St Bartholomew's Road, SANDWICH  , Kent  CT13 0AS</t>
  </si>
  <si>
    <t>02629</t>
  </si>
  <si>
    <t>Holywell Primary School, Upchurch</t>
  </si>
  <si>
    <t>Forge Lane, SITTINGBOURNE , Kent  ME9 7AE</t>
  </si>
  <si>
    <t>02632</t>
  </si>
  <si>
    <t>Bradbourne Park Road, SEVENOAKS , Kent  TN13 3LB</t>
  </si>
  <si>
    <t>02636</t>
  </si>
  <si>
    <t>High Street, EDENBRIDGE , Kent  TN8 5AB</t>
  </si>
  <si>
    <t>02643</t>
  </si>
  <si>
    <t>Bridgefield Road, WHITSTABLE , Kent  CT5 2PH</t>
  </si>
  <si>
    <t>02645</t>
  </si>
  <si>
    <t>Skinner Road, ROMNEY MARSH  , Kent  TN29 9HW</t>
  </si>
  <si>
    <t>02648</t>
  </si>
  <si>
    <t>Attlee Avenue, CANTERBURY  , Kent  CT3 3BS</t>
  </si>
  <si>
    <t>02650</t>
  </si>
  <si>
    <t>New Hall Close, DYMCHURCH , Kent  TN29 0LE</t>
  </si>
  <si>
    <t>02651</t>
  </si>
  <si>
    <t>Broadwater Lane, TUNBRIDGE WELLS , Kent  TN2 5RP</t>
  </si>
  <si>
    <t>02653</t>
  </si>
  <si>
    <t>Greenway, MAIDSTONE , Kent  ME16 8QH</t>
  </si>
  <si>
    <t>02657</t>
  </si>
  <si>
    <t>St Edmund's Road, DARTFORD  , Kent  DA1 5ND</t>
  </si>
  <si>
    <t>02658</t>
  </si>
  <si>
    <t>Westcourt School</t>
  </si>
  <si>
    <t>Silver Road, GRAVESEND , Kent  DA12 4JG</t>
  </si>
  <si>
    <t>02659</t>
  </si>
  <si>
    <t>Golf Road, DEAL , Kent  CT14 6PY</t>
  </si>
  <si>
    <t>02661</t>
  </si>
  <si>
    <t>Cage Green Road, TONBRIDGE , Kent  TN10 4PT</t>
  </si>
  <si>
    <t>02662</t>
  </si>
  <si>
    <t>Waveney Road, TONBRIDGE , Kent  TN10 3JU</t>
  </si>
  <si>
    <t>02666</t>
  </si>
  <si>
    <t>Wrotham Road, GRAVESEND , Kent  DA11 0QF</t>
  </si>
  <si>
    <t>02667</t>
  </si>
  <si>
    <t>Royal Rise, TONBRIDGE , Kent  TN9 2DQ</t>
  </si>
  <si>
    <t>02672</t>
  </si>
  <si>
    <t>Palm Bay Avenue, MARGATE  , Kent  CT9 3PP</t>
  </si>
  <si>
    <t>02674</t>
  </si>
  <si>
    <t>Cedar Avenue, GRAVESEND , Kent  DA12 5JT</t>
  </si>
  <si>
    <t>02676</t>
  </si>
  <si>
    <t>Dartford Road, DARTFORD  , Kent  DA1 3DZ</t>
  </si>
  <si>
    <t>02677</t>
  </si>
  <si>
    <t>Stockett Lane, MAIDSTONE , Kent  ME17 4PS</t>
  </si>
  <si>
    <t>02680</t>
  </si>
  <si>
    <t>Crispin Way, WEST MALLING , Kent  ME19 4LS</t>
  </si>
  <si>
    <t>02682</t>
  </si>
  <si>
    <t>North Square, LONGFIELD , Kent  DA3 8JT</t>
  </si>
  <si>
    <t>02689</t>
  </si>
  <si>
    <t>Craylands Lane, SWANSCOMBE , Kent  DA10 0LP</t>
  </si>
  <si>
    <t>02691</t>
  </si>
  <si>
    <t>St Nicholas C of E Primary School</t>
  </si>
  <si>
    <t>Fairfield Road, NEW ROMNEY , Kent  TN28 8BP</t>
  </si>
  <si>
    <t>02692</t>
  </si>
  <si>
    <t>Haven Drive, FOLKESTONE , Kent  CT18 7RH</t>
  </si>
  <si>
    <t>03010</t>
  </si>
  <si>
    <t>St Pauls' Church of England (Voluntary Controlled) Primary School</t>
  </si>
  <si>
    <t>School Lane, SWANLEY  , Kent  BR8 7PJ</t>
  </si>
  <si>
    <t>03015</t>
  </si>
  <si>
    <t>Fawkham Church of England (Voluntary Controlled) Primary School</t>
  </si>
  <si>
    <t>Valley Road, LONGFIELD , Kent  DA3 8NA</t>
  </si>
  <si>
    <t>03020</t>
  </si>
  <si>
    <t>Sedley's Church of England (Voluntary Controlled) Primary School</t>
  </si>
  <si>
    <t>Church Street, GRAVESEND , Kent  DA13 9NR</t>
  </si>
  <si>
    <t>03021</t>
  </si>
  <si>
    <t>Stone, St Mary's Church of England (Voluntary Controlled) Primary School</t>
  </si>
  <si>
    <t>Hayes Road, GREENHITHE , Kent  DA9 9EF</t>
  </si>
  <si>
    <t>03022</t>
  </si>
  <si>
    <t>The Village Green, CRANBROOK  , Kent  TN17 4DN</t>
  </si>
  <si>
    <t>03023</t>
  </si>
  <si>
    <t>Bidborough Church of England (Voluntary Controlled) Primary School</t>
  </si>
  <si>
    <t>Spring Lane, TUNBRIDGE WELLS , Kent  TN3 0UE</t>
  </si>
  <si>
    <t>03027</t>
  </si>
  <si>
    <t>Carriers Road, CRANBROOK , Kent  TN17 3JZ</t>
  </si>
  <si>
    <t>03029</t>
  </si>
  <si>
    <t>Goudhurst &amp; Kilndown Church of England Primary School</t>
  </si>
  <si>
    <t>Beaman Close, GOUDHURST , Kent  TN17 1DZ</t>
  </si>
  <si>
    <t>03032</t>
  </si>
  <si>
    <t>Fowlers Park, HAWKHURST , Kent  TN18 4JJ</t>
  </si>
  <si>
    <t>03033</t>
  </si>
  <si>
    <t>Riding Lane, TONBRIDGE , Kent  TN11 9HY</t>
  </si>
  <si>
    <t>03034</t>
  </si>
  <si>
    <t>Lamberhurst St Mary's Church of England (Voluntary Controlled) Primary School</t>
  </si>
  <si>
    <t>Pearse Place, LAMBERHURST , Kent  TN3 8EJ</t>
  </si>
  <si>
    <t>03035</t>
  </si>
  <si>
    <t>Seal Church of England (Voluntary Controlled) Primary School</t>
  </si>
  <si>
    <t>Zambra Way, SEVENOAKS , Kent  TN15 0DJ</t>
  </si>
  <si>
    <t>03037</t>
  </si>
  <si>
    <t>Bayham Road, SEVENOAKS , Kent  TN13 3XD</t>
  </si>
  <si>
    <t>03042</t>
  </si>
  <si>
    <t>Speldhurst Church of England (Voluntary Aided) Primary School</t>
  </si>
  <si>
    <t>Langton Road, TUNBRIDGE WELLS , Kent  TN3 0NP</t>
  </si>
  <si>
    <t>03043</t>
  </si>
  <si>
    <t>Sundridge and Brasted Church of England (Voluntary Controlled) Primary School</t>
  </si>
  <si>
    <t>Church Road, SEVENOAKS , Kent  TN14 6EA</t>
  </si>
  <si>
    <t>03049</t>
  </si>
  <si>
    <t>Sandrock Road, TUNBRIDGE WELLS , Kent  TN2 3PR</t>
  </si>
  <si>
    <t>03050</t>
  </si>
  <si>
    <t>St John's Church of England Primary School, Tunbridge Wells</t>
  </si>
  <si>
    <t>Cunningham Road, TUNBRIDGE WELLS , Kent  TN4 9EW</t>
  </si>
  <si>
    <t>03052</t>
  </si>
  <si>
    <t>Ramslye Road, TUNBRIDGE WELLS , Kent  TN4 8LN</t>
  </si>
  <si>
    <t>03053</t>
  </si>
  <si>
    <t>St Peter's Church of England Primary School, Tunbridge Wells</t>
  </si>
  <si>
    <t>Windmill Street, TUNBRIDGE WELLS , Kent  TN2 4UU</t>
  </si>
  <si>
    <t>03054</t>
  </si>
  <si>
    <t>Crockham Hill Church of England (Voluntary Controlled) Primary School</t>
  </si>
  <si>
    <t>Crockham Hill, EDENBRIDGE , Kent  TN8 6RP</t>
  </si>
  <si>
    <t>03055</t>
  </si>
  <si>
    <t>Churchill Church of England (Voluntary Controlled) Primary School</t>
  </si>
  <si>
    <t>Rysted Lane, WESTERHAM , Kent  TN16 1EZ</t>
  </si>
  <si>
    <t>03057</t>
  </si>
  <si>
    <t>St Peter's Church of England Primary School, Maidstone</t>
  </si>
  <si>
    <t>Mount Pleasant, MAIDSTONE , Kent  ME20 7BE</t>
  </si>
  <si>
    <t>03059</t>
  </si>
  <si>
    <t>Eccles Row, MAIDSTONE , Kent  ME20 7HS</t>
  </si>
  <si>
    <t>03061</t>
  </si>
  <si>
    <t>Bredhurst Church of England (Voluntary Controlled) Primary School</t>
  </si>
  <si>
    <t>Bredhurst, GILLINGHAM , Kent  ME7 3JY</t>
  </si>
  <si>
    <t>03062</t>
  </si>
  <si>
    <t>Bell Lane, ROCHESTER , Kent  ME1 3SY</t>
  </si>
  <si>
    <t>03067</t>
  </si>
  <si>
    <t>West Street, Harrietsham, MAIDSTONE , Kent  ME17 1AJ</t>
  </si>
  <si>
    <t>03069</t>
  </si>
  <si>
    <t>Lower Street, MAIDSTONE , Kent  ME17 1RL</t>
  </si>
  <si>
    <t>03072</t>
  </si>
  <si>
    <t xml:space="preserve">Maidstone, St Michael's Church of England Junior School </t>
  </si>
  <si>
    <t>Douglas Road, MAIDSTONE , Kent  ME16 8ER</t>
  </si>
  <si>
    <t>03073</t>
  </si>
  <si>
    <t>St Michael's Church of England Infant School , Maidstone</t>
  </si>
  <si>
    <t>03079</t>
  </si>
  <si>
    <t>Malthouse Road, SEVENOAKS , Kent  TN15 7PH</t>
  </si>
  <si>
    <t>03081</t>
  </si>
  <si>
    <t>The Landway, MAIDSTONE , Kent  ME14 4BL</t>
  </si>
  <si>
    <t>03082</t>
  </si>
  <si>
    <t>Church Lane, WEST MALLING , Kent  ME19 5EB</t>
  </si>
  <si>
    <t>03083</t>
  </si>
  <si>
    <t>The Street, MAIDSTONE , Kent  ME17 1DU</t>
  </si>
  <si>
    <t>03084</t>
  </si>
  <si>
    <t>Wateringbury Church of England Primary School</t>
  </si>
  <si>
    <t>Bow Road, MAIDSTONE , Kent  ME18 5EA</t>
  </si>
  <si>
    <t>03088</t>
  </si>
  <si>
    <t>Wouldham, All Saints Church of England (Voluntary Controlled) Primary School</t>
  </si>
  <si>
    <t>School Lane, ROCHESTER , Kent  ME1 3TS</t>
  </si>
  <si>
    <t>03089</t>
  </si>
  <si>
    <t>St George's Church of England (Voluntary Controlled) Primary School, Sevenoaks</t>
  </si>
  <si>
    <t>Old London Road, SEVENOAKS , Kent  TN15 7DL</t>
  </si>
  <si>
    <t>03090</t>
  </si>
  <si>
    <t>St Margaret's, Collier Street Church of England (Voluntary Controlled) School</t>
  </si>
  <si>
    <t>Collier Street, Nr. MARDEN , Kent  TN12 9RR</t>
  </si>
  <si>
    <t>03091</t>
  </si>
  <si>
    <t>Laddingford, St Mary's Church of England (Voluntary Controlled) Primary School</t>
  </si>
  <si>
    <t>Darman Lane, MAIDSTONE , Kent  ME18 6BL</t>
  </si>
  <si>
    <t>03092</t>
  </si>
  <si>
    <t>Yalding, St Peter and St Paul Church of England (Voluntary Controlled) Primary School</t>
  </si>
  <si>
    <t>Vicarage Road, MAIDSTONE , Kent  ME18 6DP</t>
  </si>
  <si>
    <t>03106</t>
  </si>
  <si>
    <t>Warden Road, SHEERNESS , Kent  ME12 4EJ</t>
  </si>
  <si>
    <t>03108</t>
  </si>
  <si>
    <t>Water Lane, FAVERSHAM , Kent  ME13 8TX</t>
  </si>
  <si>
    <t>03109</t>
  </si>
  <si>
    <t>Forstal, FAVERSHAM , Kent  ME13 9JG</t>
  </si>
  <si>
    <t>03111</t>
  </si>
  <si>
    <t>School Lane, SITTINGBOURNE , Kent  ME9 7LB</t>
  </si>
  <si>
    <t>03117</t>
  </si>
  <si>
    <t>Station Road, SITTINGBOURNE , Kent  ME9 9BQ</t>
  </si>
  <si>
    <t>03120</t>
  </si>
  <si>
    <t>Valley Road, CANTERBURY  , Kent  CT4 6NX</t>
  </si>
  <si>
    <t>03122</t>
  </si>
  <si>
    <t>Conyngham Lane, CANTERBURY  , Kent  CT4 5JX</t>
  </si>
  <si>
    <t>03123</t>
  </si>
  <si>
    <t>Church Lane, CANTERBURY  , Kent  CT3 4DU</t>
  </si>
  <si>
    <t>03124</t>
  </si>
  <si>
    <t>Hillborough, HERNE BAY , Kent  CT6 6TA</t>
  </si>
  <si>
    <t>03126</t>
  </si>
  <si>
    <t>Church Road, CANTERBURY  , Kent  CT3 1XS</t>
  </si>
  <si>
    <t>03129</t>
  </si>
  <si>
    <t>St Alphege Church of England Infant School</t>
  </si>
  <si>
    <t>Oxford Street, WHITSTABLE , Kent  CT5 1DA</t>
  </si>
  <si>
    <t>03130</t>
  </si>
  <si>
    <t>The Street, CANTERBURY  , Kent  CT3 1RN</t>
  </si>
  <si>
    <t>03134</t>
  </si>
  <si>
    <t>High Street, ASHFORD , Kent  TN27 8AL</t>
  </si>
  <si>
    <t>03136</t>
  </si>
  <si>
    <t>School Lane, ASHFORD , Kent  TN25 5LQ</t>
  </si>
  <si>
    <t>03137</t>
  </si>
  <si>
    <t>Brookland, ROMNEY MARSH , Kent  TN29 9QR</t>
  </si>
  <si>
    <t>03138</t>
  </si>
  <si>
    <t>School Hill, CANTERBURY  , Kent  CT4 8DE</t>
  </si>
  <si>
    <t>03139</t>
  </si>
  <si>
    <t>Church Hill, ASHFORD , Kent  TN26 3JB</t>
  </si>
  <si>
    <t>03140</t>
  </si>
  <si>
    <t>Church Hill, ASHFORD , Kent  TN23 3EF</t>
  </si>
  <si>
    <t>03143</t>
  </si>
  <si>
    <t>St Michael's Church of England Primary School, Tenterden</t>
  </si>
  <si>
    <t>Ashford Road, TENTERDEN , Kent  TN30 6PU</t>
  </si>
  <si>
    <t>03144</t>
  </si>
  <si>
    <t>03145</t>
  </si>
  <si>
    <t>Bethersden Road, ASHFORD , Kent  TN26 3QJ</t>
  </si>
  <si>
    <t>03146</t>
  </si>
  <si>
    <t>School Hill, Bodsham, ASHFORD  , Kent  TN25 5JQ</t>
  </si>
  <si>
    <t>03149</t>
  </si>
  <si>
    <t>Horn Street, FOLKESTONE , Kent  CT20 3JJ</t>
  </si>
  <si>
    <t>03150</t>
  </si>
  <si>
    <t>The Durlocks, FOLKESTONE , Kent  CT19 6AL</t>
  </si>
  <si>
    <t>03153</t>
  </si>
  <si>
    <t>Seabrook Road, HYTHE , Kent  CT21 5RL</t>
  </si>
  <si>
    <t>03154</t>
  </si>
  <si>
    <t>Church Road, FOLKESTONE , Kent  CT18 8JA</t>
  </si>
  <si>
    <t>03155</t>
  </si>
  <si>
    <t>Octavian Drive, HYTHE , Kent  CT21 4JG</t>
  </si>
  <si>
    <t>03158</t>
  </si>
  <si>
    <t>Bossingham Road, CANTERBURY  , Kent  CT4 6DU</t>
  </si>
  <si>
    <t>03159</t>
  </si>
  <si>
    <t>Stowting Hill, ASHFORD , Kent  TN25 6BE</t>
  </si>
  <si>
    <t>03160</t>
  </si>
  <si>
    <t>Selsted, DOVER , Kent  CT15 7HH</t>
  </si>
  <si>
    <t>03163</t>
  </si>
  <si>
    <t>Owen Square, WALMER  , Kent  CT14 7TL</t>
  </si>
  <si>
    <t>03167</t>
  </si>
  <si>
    <t>Cooks Lea, SANDWICH  , Kent  CT13 0LR</t>
  </si>
  <si>
    <t>03168</t>
  </si>
  <si>
    <t>The Street, CANTERBURY  , Kent  CT3 1PQ</t>
  </si>
  <si>
    <t>03169</t>
  </si>
  <si>
    <t>Burgoyne Heights, DOVER , Kent  CT15 5LR</t>
  </si>
  <si>
    <t>03171</t>
  </si>
  <si>
    <t>Church Street, DOVER , Kent  CT15 4LB</t>
  </si>
  <si>
    <t>03172</t>
  </si>
  <si>
    <t>Northbourne, DEAL , Kent  CT14 0LP</t>
  </si>
  <si>
    <t>03173</t>
  </si>
  <si>
    <t>Glen Road, DEAL , Kent  CT14 8DD</t>
  </si>
  <si>
    <t>03175</t>
  </si>
  <si>
    <t>Sibertswold Church of England Primary School</t>
  </si>
  <si>
    <t>Coldred Road, DOVER , Kent  CT15 7LF</t>
  </si>
  <si>
    <t>03178</t>
  </si>
  <si>
    <t>Park Lane, BIRCHINGTON  , Kent  CT7 0AS</t>
  </si>
  <si>
    <t>03179</t>
  </si>
  <si>
    <t>St John's Road, MARGATE  , Kent  CT9 1LU</t>
  </si>
  <si>
    <t>03181</t>
  </si>
  <si>
    <t>St Saviours Church of England Junior School</t>
  </si>
  <si>
    <t>Elm Grove, WESTGATE-ON-SEA , Kent  CT8 8LD</t>
  </si>
  <si>
    <t>03182</t>
  </si>
  <si>
    <t>Molineux Road, MINSTER-IN-THANET , Kent  CT12 4PS</t>
  </si>
  <si>
    <t>03183</t>
  </si>
  <si>
    <t>Monkton Street, RAMSGATE  , Kent  CT12 4JQ</t>
  </si>
  <si>
    <t>03186</t>
  </si>
  <si>
    <t>St Nicholas at Wade Church of England Primary School</t>
  </si>
  <si>
    <t>Down Barton Road, BIRCHINGTON , Kent  CT7 0PY</t>
  </si>
  <si>
    <t>03198</t>
  </si>
  <si>
    <t>Frittenden, CRANBROOK , Kent  TN17 2DD</t>
  </si>
  <si>
    <t>03199</t>
  </si>
  <si>
    <t>Stisted Way, ASHFORD , Kent  TN27 9DR</t>
  </si>
  <si>
    <t>03200</t>
  </si>
  <si>
    <t>Brenzett, ROMNEY MARSH , Kent  TN29 9UA</t>
  </si>
  <si>
    <t>03201</t>
  </si>
  <si>
    <t>Church Road, SEVENOAKS , Kent  TN15 0LN</t>
  </si>
  <si>
    <t>03282</t>
  </si>
  <si>
    <t>School Lane, FAVERSHAM , Kent  ME13 9AW</t>
  </si>
  <si>
    <t>03284</t>
  </si>
  <si>
    <t>Lady Joanna Thornhill (Endowed) Primary School</t>
  </si>
  <si>
    <t>Bridge Street, ASHFORD , Kent  TN25 5EA</t>
  </si>
  <si>
    <t>03289</t>
  </si>
  <si>
    <t>St Peter's Grove, CANTERBURY  , Kent  CT1 2DH</t>
  </si>
  <si>
    <t>03294</t>
  </si>
  <si>
    <t>St Matthew's High Brooms Church of England (Voluntary Controlled) Primary School</t>
  </si>
  <si>
    <t>Powder Mill Lane, TUNBRIDGE WELLS , Kent  TN4 9DY</t>
  </si>
  <si>
    <t>03295</t>
  </si>
  <si>
    <t>Palmer Close, HERNE BAY , Kent  CT6 7AH</t>
  </si>
  <si>
    <t>03296</t>
  </si>
  <si>
    <t>Langafel Church of England (Voluntary Controlled) Primary School</t>
  </si>
  <si>
    <t>Main Road, DARTFORD  , Kent  DA3 7PW</t>
  </si>
  <si>
    <t>03297</t>
  </si>
  <si>
    <t>Broomhill Park Road, TUNBRIDGE WELLS , Kent  TN4 0JY</t>
  </si>
  <si>
    <t>03298</t>
  </si>
  <si>
    <t>West Kingsdown CofE (VC) Primary School</t>
  </si>
  <si>
    <t>Fawkham Road, SEVENOAKS , Kent  TN15 6JP</t>
  </si>
  <si>
    <t>03299</t>
  </si>
  <si>
    <t>The John Wesley Church of England Methodist (Voluntary Aided) Primary School</t>
  </si>
  <si>
    <t xml:space="preserve">Wesley School Road , ASHFORD , Kent   TN23 5LW </t>
  </si>
  <si>
    <t>03303</t>
  </si>
  <si>
    <t>St Katherine's Knockholt Church of England (Voluntary Aided) Primary School</t>
  </si>
  <si>
    <t>Main Road, SEVENOAKS , Kent  TN14 7LS</t>
  </si>
  <si>
    <t>03306</t>
  </si>
  <si>
    <t>Brenchley &amp; Matfield Church of England (Voluntary Aided) Primary School</t>
  </si>
  <si>
    <t>Market Heath, TONBRIDGE , Kent  TN12 7NY</t>
  </si>
  <si>
    <t>03307</t>
  </si>
  <si>
    <t>Chevening, St Botolph's Church of England (Voluntary Aided) Primary School</t>
  </si>
  <si>
    <t>Chevening Road, SEVENOAKS , Kent  TN13 2SA</t>
  </si>
  <si>
    <t>03308</t>
  </si>
  <si>
    <t>Colliers Green Church of England Primary School</t>
  </si>
  <si>
    <t>Colliers Green, CRANBROOK , Kent  TN17 2LR</t>
  </si>
  <si>
    <t>03309</t>
  </si>
  <si>
    <t>Sissinghurst (Voluntary Aided) Church of England Primary School</t>
  </si>
  <si>
    <t>The Street, CRANBROOK  , Kent  TN17 2JG</t>
  </si>
  <si>
    <t>03312</t>
  </si>
  <si>
    <t>Hever Church of England (Voluntary Aided) Primary School</t>
  </si>
  <si>
    <t>Hever, EDENBRIDGE , Kent  TN8 7NH</t>
  </si>
  <si>
    <t>03313</t>
  </si>
  <si>
    <t>Fordcombe Church of England Primary School</t>
  </si>
  <si>
    <t>The Green, TONBRIDGE , Kent  TN3 0RY</t>
  </si>
  <si>
    <t>03314</t>
  </si>
  <si>
    <t>Penshurst Church of England (Voluntary Aided) Primary School</t>
  </si>
  <si>
    <t>Penshurst, TONBRIDGE , Kent  TN11 8BX</t>
  </si>
  <si>
    <t>03317</t>
  </si>
  <si>
    <t>Lady Boswell's Church of England (Voluntary Aided) Primary School, Sevenoaks</t>
  </si>
  <si>
    <t>Plymouth Drive, SEVENOAKS , Kent  TN13 3RW</t>
  </si>
  <si>
    <t>03318</t>
  </si>
  <si>
    <t>Ide Hill Church of England Primary School</t>
  </si>
  <si>
    <t>Ide Hill, SEVENOAKS , Kent  TN14 6JT</t>
  </si>
  <si>
    <t>03320</t>
  </si>
  <si>
    <t>St Barnabas CofE (VA) Primary School</t>
  </si>
  <si>
    <t>Quarry Road, TUNBRIDGE WELLS , Kent  TN1 2EY</t>
  </si>
  <si>
    <t>03322</t>
  </si>
  <si>
    <t>St James' Church of England (Voluntary Aided) Infant School</t>
  </si>
  <si>
    <t>03323</t>
  </si>
  <si>
    <t>Hunton Church of England Primary School</t>
  </si>
  <si>
    <t>Bishops Lane, MAIDSTONE , Kent  ME15 0SJ</t>
  </si>
  <si>
    <t>03324</t>
  </si>
  <si>
    <t>Leybourne,  St Peter and St Paul Church of England (Voluntary Aided) Primary School</t>
  </si>
  <si>
    <t>Rectory Lane North, WEST MALLING , Kent  ME19 5HD</t>
  </si>
  <si>
    <t>03325</t>
  </si>
  <si>
    <t>Platt Church of England (Voluntary Aided) Primary School</t>
  </si>
  <si>
    <t>St Mary's Platt, SEVENOAKS , Kent  TN15 8JY</t>
  </si>
  <si>
    <t>03328</t>
  </si>
  <si>
    <t>Bapchild and Tonge Church of England Primary School</t>
  </si>
  <si>
    <t>School Lane, SITTINGBOURNE , Kent  ME9 9NL</t>
  </si>
  <si>
    <t>03329</t>
  </si>
  <si>
    <t>Borden Church of England Primary School</t>
  </si>
  <si>
    <t>School Lane, SITTINGBOURNE , Kent  ME9 8JS</t>
  </si>
  <si>
    <t>03330</t>
  </si>
  <si>
    <t>Bredgar Church of England Primary School</t>
  </si>
  <si>
    <t>Bexon Lane, SITTINGBOURNE , Kent  ME9 8HB</t>
  </si>
  <si>
    <t>03332</t>
  </si>
  <si>
    <t>Hartlip Endowed Church of England Primary School</t>
  </si>
  <si>
    <t>The Street, SITTINGBOURNE , Kent  ME9 7TL</t>
  </si>
  <si>
    <t>03337</t>
  </si>
  <si>
    <t>Tunstall Church of England (Aided) Primary School</t>
  </si>
  <si>
    <t>Tunstall, SITTINGBOURNE  , Kent  ME9 8DX</t>
  </si>
  <si>
    <t>03338</t>
  </si>
  <si>
    <t>Herne Church of England Junior School</t>
  </si>
  <si>
    <t>School Lane, HERNE BAY , Kent  CT6 7AL</t>
  </si>
  <si>
    <t>03339</t>
  </si>
  <si>
    <t>Whitstable and Seasalter Endowed Church of England Junior School</t>
  </si>
  <si>
    <t>High Street, WHITSTABLE , Kent  CT5 1AY</t>
  </si>
  <si>
    <t>03340</t>
  </si>
  <si>
    <t>Ashford, St Mary's Church of England Primary School</t>
  </si>
  <si>
    <t>Western Avenue, ASHFORD  , Kent  TN23 1ND</t>
  </si>
  <si>
    <t>03343</t>
  </si>
  <si>
    <t>Charing Church of England (Aided) Primary School</t>
  </si>
  <si>
    <t>School Road, CHARING  , Kent  TN27 0JN</t>
  </si>
  <si>
    <t>03346</t>
  </si>
  <si>
    <t>Wittersham Church of England Primary School</t>
  </si>
  <si>
    <t>The Street, TENTERDEN , Kent  TN30 7EA</t>
  </si>
  <si>
    <t>03347</t>
  </si>
  <si>
    <t>Elham Church of England Primary School</t>
  </si>
  <si>
    <t>Vicarage Lane, CANTERBURY  , Kent  CT4 6TT</t>
  </si>
  <si>
    <t>03350</t>
  </si>
  <si>
    <t>Saltwood CofE Primary School</t>
  </si>
  <si>
    <t>Grange Road, HYTHE , Kent  CT21 4QS</t>
  </si>
  <si>
    <t>03351</t>
  </si>
  <si>
    <t>Cartwright and Kelsey Church of England Primary School</t>
  </si>
  <si>
    <t>School Road, CANTERBURY  , Kent  CT3 2JD</t>
  </si>
  <si>
    <t>03353</t>
  </si>
  <si>
    <t>Deal Parochial Church of England Primary School</t>
  </si>
  <si>
    <t>Gladstone Road, Walmer  , Kent  CT14 7ER</t>
  </si>
  <si>
    <t>03355</t>
  </si>
  <si>
    <t>Charlton Church of England Primary School</t>
  </si>
  <si>
    <t>Barton Road, DOVER , Kent  CT16 2LX</t>
  </si>
  <si>
    <t>03356</t>
  </si>
  <si>
    <t>Dover, St Mary's Church of England Primary School</t>
  </si>
  <si>
    <t>Laureston Place, DOVER , Kent  CT16 1QX</t>
  </si>
  <si>
    <t>03358</t>
  </si>
  <si>
    <t>Sholden Church of England Primary School</t>
  </si>
  <si>
    <t>London Road, DEAL , Kent  CT14 0AB</t>
  </si>
  <si>
    <t>03360</t>
  </si>
  <si>
    <t>St Peter-in-Thanet CofE Junior School</t>
  </si>
  <si>
    <t>Grange Road, BROADSTAIRS , Kent  CT10 3EP</t>
  </si>
  <si>
    <t>03364</t>
  </si>
  <si>
    <t>Ramsgate, Holy Trinity Church of England Primary School</t>
  </si>
  <si>
    <t>Dumpton Park Drive, BROADSTAIRS  , Kent  CT10 1RR</t>
  </si>
  <si>
    <t>03373</t>
  </si>
  <si>
    <t>St Mary's Church of England (Voluntary Aided) Primary School</t>
  </si>
  <si>
    <t>St Mary's Road, SWANLEY  , Kent  BR8 7BU</t>
  </si>
  <si>
    <t>03708</t>
  </si>
  <si>
    <t>St John's Catholic Primary School, Gravesend</t>
  </si>
  <si>
    <t>Rochester Road, GRAVESEND , Kent  DA12 2SY</t>
  </si>
  <si>
    <t>03713</t>
  </si>
  <si>
    <t>St Edward's Catholic Primary School</t>
  </si>
  <si>
    <t>New Road, SHEERNESS , Kent  ME12 1BW</t>
  </si>
  <si>
    <t>03715</t>
  </si>
  <si>
    <t>St Mary's Catholic Primary School, Whitstable</t>
  </si>
  <si>
    <t>Northwood Road, WHITSTABLE , Kent  CT5 2EY</t>
  </si>
  <si>
    <t>03716</t>
  </si>
  <si>
    <t>St Teresa's Catholic Primary School, Ashford</t>
  </si>
  <si>
    <t>Quantock Drive, ASHFORD  , Kent  TN24 8QN</t>
  </si>
  <si>
    <t>03718</t>
  </si>
  <si>
    <t>St Augustine's Catholic Primary School , Hythe</t>
  </si>
  <si>
    <t>St. John's Road, HYTHE , Kent  HYTHE</t>
  </si>
  <si>
    <t>03722</t>
  </si>
  <si>
    <t xml:space="preserve">St Ethelbert's Catholic Primary School </t>
  </si>
  <si>
    <t>Dane Park Road, RAMSGATE  , Kent  CT11 7LS</t>
  </si>
  <si>
    <t>03728</t>
  </si>
  <si>
    <t xml:space="preserve">St Anselm's Catholic Primary School </t>
  </si>
  <si>
    <t>Littlebrook Manor Way, DARTFORD  , Kent  DA1 5EA</t>
  </si>
  <si>
    <t>03733</t>
  </si>
  <si>
    <t>Our Lady's Catholic Primary School, Dartford</t>
  </si>
  <si>
    <t>King Edward Avenue, DARTFORD  , Kent  DA1 2HX</t>
  </si>
  <si>
    <t>03738</t>
  </si>
  <si>
    <t>St Philip Howard Catholic Primary School, Herne Bay</t>
  </si>
  <si>
    <t>Avenue Road, HERNE BAY , Kent  CT6 8TF</t>
  </si>
  <si>
    <t>03749</t>
  </si>
  <si>
    <t>St Thomas' Catholic Primary School, Canterbury</t>
  </si>
  <si>
    <t>Old Ruttington Lane, CANTERBURY  , Kent  CT1 1NY</t>
  </si>
  <si>
    <t>03754</t>
  </si>
  <si>
    <t>St Augustine's Catholic Primary School, Tunbridge Wells</t>
  </si>
  <si>
    <t>Wilman Road, TUNBRIDGE WELLS , Kent  TN4 9AL</t>
  </si>
  <si>
    <t>03892</t>
  </si>
  <si>
    <t>St Mary of Charity CofE (Aided) Primary School</t>
  </si>
  <si>
    <t>Orchard Place, FAVERSHAM , Kent  ME13 8AP</t>
  </si>
  <si>
    <t>03893</t>
  </si>
  <si>
    <t>Bybrook Road, ASHFORD , Kent  TN24 9JD</t>
  </si>
  <si>
    <t>03896</t>
  </si>
  <si>
    <t>Beech Avenue, SWANLEY  , Kent  BR8 8AU</t>
  </si>
  <si>
    <t>03898</t>
  </si>
  <si>
    <t>Oxford Road, Shepway, MAIDSTONE , Kent  ME15 8DF</t>
  </si>
  <si>
    <t>03902</t>
  </si>
  <si>
    <t>Cinque Ports Avenue, HYTHE , Kent  CT21 6HS</t>
  </si>
  <si>
    <t>03904</t>
  </si>
  <si>
    <t>Sidney Street, FOLKESTONE , Kent  CT19 6HG</t>
  </si>
  <si>
    <t>03905</t>
  </si>
  <si>
    <t>St Stephens Walk, ASHFORD , Kent  TN23 5AX</t>
  </si>
  <si>
    <t>03906</t>
  </si>
  <si>
    <t>Talbot Road, MAIDSTONE , Kent  ME16 0HB</t>
  </si>
  <si>
    <t>03907</t>
  </si>
  <si>
    <t>Rowhill Road, SWANLEY  , Kent  BR8 7RL</t>
  </si>
  <si>
    <t>03909</t>
  </si>
  <si>
    <t xml:space="preserve">Oak Tree Road , ASHFORD , Kent  TN23 4QR </t>
  </si>
  <si>
    <t>03910</t>
  </si>
  <si>
    <t>Joy Lane, WHITSTABLE , Kent  CT5 4LT</t>
  </si>
  <si>
    <t>03911</t>
  </si>
  <si>
    <t>Mongeham Road, Great Mongeham, DEAL , Kent  CT14 9PQ</t>
  </si>
  <si>
    <t>03913</t>
  </si>
  <si>
    <t>Rustall St Paul's CofE (VA) Primary School</t>
  </si>
  <si>
    <t>High Street, Rusthall, TUNBRIDGE WELLS , Kent  TN4 8RZ</t>
  </si>
  <si>
    <t>03914</t>
  </si>
  <si>
    <t>Oakfield Lane, DARTFORD  , Kent  DA1 2SW</t>
  </si>
  <si>
    <t>03915</t>
  </si>
  <si>
    <t>Keary Road, SWANSCOMBE , Kent  DA10 0BU</t>
  </si>
  <si>
    <t>03916</t>
  </si>
  <si>
    <t xml:space="preserve">The Linces , DOVER , Kent  CT16 2BN </t>
  </si>
  <si>
    <t>03917</t>
  </si>
  <si>
    <t>Westfield Road, MARGATE  , Kent  CT9 5PA</t>
  </si>
  <si>
    <t>03918</t>
  </si>
  <si>
    <t>Princess Margaret Avenue, RAMSGATE  , Kent  CT12 6HX</t>
  </si>
  <si>
    <t>03919</t>
  </si>
  <si>
    <t>Birdwood Avenue, DARTFORD  , Kent  DA1 5GB</t>
  </si>
  <si>
    <t>03920</t>
  </si>
  <si>
    <t>Hurst Road, Kennington, ASHFORD , Kent  TN24 9RR</t>
  </si>
  <si>
    <t>04026</t>
  </si>
  <si>
    <t>Dartford Science and Technology College</t>
  </si>
  <si>
    <t>Heath Lane, DARTFORD  , Kent  DA1 2LY</t>
  </si>
  <si>
    <t>04040</t>
  </si>
  <si>
    <t>Hall Road, NORTHFLEET , Kent  DA11 8AQ</t>
  </si>
  <si>
    <t>04043</t>
  </si>
  <si>
    <t>Southfield Road, TUNBRIDGE WELLS , Kent  TN4 9UJ</t>
  </si>
  <si>
    <t>04045</t>
  </si>
  <si>
    <t>St John's Road, TUNBRIDGE WELLS , Kent  TN4 9XB</t>
  </si>
  <si>
    <t>04059</t>
  </si>
  <si>
    <t>Maidstone Road, MAIDSTONE , Kent  ME17 2QJ</t>
  </si>
  <si>
    <t>04065</t>
  </si>
  <si>
    <t>Malling Road, SNODLAND  , Kent  ME6 5HS</t>
  </si>
  <si>
    <t>04091</t>
  </si>
  <si>
    <t>Bellevue Road, WHITSTABLE , Kent  CT5 1PX</t>
  </si>
  <si>
    <t>04109</t>
  </si>
  <si>
    <t>Frith Road, DOVER , Kent  CT16 2PZ</t>
  </si>
  <si>
    <t>04246</t>
  </si>
  <si>
    <t>Essella Road, ASHFORD  , Kent  TN24 8AL</t>
  </si>
  <si>
    <t>04522</t>
  </si>
  <si>
    <t>Barton Road, MAIDSTONE , Kent  ME15 7BT</t>
  </si>
  <si>
    <t>04523</t>
  </si>
  <si>
    <t>Buckland Road, MAIDSTONE , Kent  ME16 0SF</t>
  </si>
  <si>
    <t>04534</t>
  </si>
  <si>
    <t>Old Dover Road, CANTERBURY  , Kent  CT1 3EW</t>
  </si>
  <si>
    <t>04622</t>
  </si>
  <si>
    <t>The Judd School</t>
  </si>
  <si>
    <t>Brook Street, TONBRIDGE , Kent  TN9 2PN</t>
  </si>
  <si>
    <t>05200</t>
  </si>
  <si>
    <t>Snodland CofE Primary School</t>
  </si>
  <si>
    <t>Roberts Road, SNODLAND  , Kent  ME6 5HL</t>
  </si>
  <si>
    <t>05201</t>
  </si>
  <si>
    <t>School Approach, SEVENOAKS , Kent  TN15 8JZ</t>
  </si>
  <si>
    <t>05202</t>
  </si>
  <si>
    <t>Holy Trinity Church of England (Voluntary Aided) Primary School</t>
  </si>
  <si>
    <t>Trinity Road, GRAVESEND , Kent  DA12 1LU</t>
  </si>
  <si>
    <t>05203</t>
  </si>
  <si>
    <t>05204</t>
  </si>
  <si>
    <t>Sutton-at-Hone CofE Primary School</t>
  </si>
  <si>
    <t>Church Road, DARTFORD  , Kent  DA4 9EX</t>
  </si>
  <si>
    <t>05206</t>
  </si>
  <si>
    <t>Kings Road, HERNE BAY , Kent  CT6 5DA</t>
  </si>
  <si>
    <t>05207</t>
  </si>
  <si>
    <t>St Francis' Catholic Primary School, Maidstone</t>
  </si>
  <si>
    <t>Queen's Road, MAIDSTONE , Kent  ME16 0LB</t>
  </si>
  <si>
    <t>05208</t>
  </si>
  <si>
    <t>Ditton Church of England Junior School</t>
  </si>
  <si>
    <t>New Road, AYLESFORD , Kent  ME20 6AE</t>
  </si>
  <si>
    <t>05212</t>
  </si>
  <si>
    <t>Pear Tree Avenue, AYLESFORD , Kent  ME20 6EB</t>
  </si>
  <si>
    <t>05213</t>
  </si>
  <si>
    <t>Holy Trinity Church of England Primary School, Dartford</t>
  </si>
  <si>
    <t>Chatsworth Road, DARTFORD  , Kent  DA1 5AF</t>
  </si>
  <si>
    <t>05214</t>
  </si>
  <si>
    <t>St Bartholomew's Catholic Primary School, Swanley</t>
  </si>
  <si>
    <t>Sycamore Drive, SWANLEY  , Kent  BR8 7AY</t>
  </si>
  <si>
    <t>05215</t>
  </si>
  <si>
    <t>Horton Road, DARTFORD  , Kent  DA4 9BN</t>
  </si>
  <si>
    <t>05218</t>
  </si>
  <si>
    <t>Baldwin Road, NEW ROMNEY , Kent  TN28 8SY</t>
  </si>
  <si>
    <t>05220</t>
  </si>
  <si>
    <t>Southdown Road, SHEERNESS , Kent  ME12 3BE</t>
  </si>
  <si>
    <t>05221</t>
  </si>
  <si>
    <t>Hollow Lane, CANTERBURY  , Kent  CT1 3SD</t>
  </si>
  <si>
    <t>05223</t>
  </si>
  <si>
    <t>Swallow Road, MAIDSTONE , Kent  ME20 6PY</t>
  </si>
  <si>
    <t>05224</t>
  </si>
  <si>
    <t>All Souls' Church of England Primary School</t>
  </si>
  <si>
    <t>Stanley Road, FOLKESTONE , Kent  CT19 4LG</t>
  </si>
  <si>
    <t>05225</t>
  </si>
  <si>
    <t>Biggins Wood Road, FOLKESTONE , Kent  CT19 4NE</t>
  </si>
  <si>
    <t>05226</t>
  </si>
  <si>
    <t>Highfield Road, ASHFORD , Kent  TN24 0JU</t>
  </si>
  <si>
    <t>05228</t>
  </si>
  <si>
    <t>St George's CofE (Aided) Primary School, Sheppey</t>
  </si>
  <si>
    <t>Chequers Road, Minster, SHEPPEY  , Kent  ME12 3QU</t>
  </si>
  <si>
    <t>05229</t>
  </si>
  <si>
    <t>Lunedale Road, DARTFORD  , Kent  DA2 6JX</t>
  </si>
  <si>
    <t>05407</t>
  </si>
  <si>
    <t>Thong Lane, GRAVESEND , Kent  DA12 4LF</t>
  </si>
  <si>
    <t>05410</t>
  </si>
  <si>
    <t>Teapot Lane, MAIDSTONE , Kent  ME20 7JU</t>
  </si>
  <si>
    <t>05411</t>
  </si>
  <si>
    <t>Shepherd's Lane, DARTFORD  , Kent  DA1 2NT</t>
  </si>
  <si>
    <t>05412</t>
  </si>
  <si>
    <t>Nackington Road, CANTERBURY  , Kent  CT4 7AS</t>
  </si>
  <si>
    <t>05425</t>
  </si>
  <si>
    <t>Beech Road, East Malling, MAIDSTONE , Kent  ME19 6DH</t>
  </si>
  <si>
    <t>05426</t>
  </si>
  <si>
    <t>St Stephen's Hill, CANTERBURY  , Kent  CT2 7AP</t>
  </si>
  <si>
    <t>05431</t>
  </si>
  <si>
    <t>White Cottage Road, TONBRIDGE , Kent  TN10 4PU</t>
  </si>
  <si>
    <t>05438</t>
  </si>
  <si>
    <t>Broadstairs Road, BROADSTAIRS  , Kent  CT10 2RL</t>
  </si>
  <si>
    <t>05440</t>
  </si>
  <si>
    <t>St Edmund's Catholic School</t>
  </si>
  <si>
    <t>Old Charlton Road, DOVER , Kent  CT16 2QB</t>
  </si>
  <si>
    <t>05447</t>
  </si>
  <si>
    <t>Westwood Road, BROADSTAIRS  , Kent  CT10 2LH</t>
  </si>
  <si>
    <t>05452</t>
  </si>
  <si>
    <t>Spring Lane, CANTERBURY  , Kent  CT1 1SU</t>
  </si>
  <si>
    <t>05456</t>
  </si>
  <si>
    <t>Colyer Road, NORTHFLEET , Kent  DA11 8BG</t>
  </si>
  <si>
    <t>05458</t>
  </si>
  <si>
    <t>Surrenden Road, FOLKESTONE , Kent  CT19 4ED</t>
  </si>
  <si>
    <t>05459</t>
  </si>
  <si>
    <t>Astor Avenue, DOVER , Kent  CT17 0DQ</t>
  </si>
  <si>
    <t>05461</t>
  </si>
  <si>
    <t>St John's Catholic Comprehensive School</t>
  </si>
  <si>
    <t>Rochester Road, GRAVESEND , Kent  DA12 2JW</t>
  </si>
  <si>
    <t>05468</t>
  </si>
  <si>
    <t>Newlands Lane, RAMSGATE  , Kent  CT12 6RH</t>
  </si>
  <si>
    <t>06905</t>
  </si>
  <si>
    <t>Knole Academy</t>
  </si>
  <si>
    <t>Bradbourne Vale Road, SEVENOAKS , Kent  TN13 3LE</t>
  </si>
  <si>
    <t>06906</t>
  </si>
  <si>
    <t>The Marlowe Academy</t>
  </si>
  <si>
    <t>Stirling Way, RAMSGATE  , Kent  CT12 6NB</t>
  </si>
  <si>
    <t>06908</t>
  </si>
  <si>
    <t>Folkestone Academy</t>
  </si>
  <si>
    <t>Park Farm Road, FOLKESTONE , Kent  CT19 5DN</t>
  </si>
  <si>
    <t>06909</t>
  </si>
  <si>
    <t>Marsh Academy</t>
  </si>
  <si>
    <t>Station Road, NEW ROMNEY , Kent  TN28 8BB</t>
  </si>
  <si>
    <t>06910</t>
  </si>
  <si>
    <t>The Leigh Technology Academy</t>
  </si>
  <si>
    <t>Green Street, Green Road, DARTFORD  , Kent  DA1 1QE</t>
  </si>
  <si>
    <t>06911</t>
  </si>
  <si>
    <t>The Spires Academy</t>
  </si>
  <si>
    <t>Bredlands Lane, Sturry, CANTERBURY  , Kent  CT2 0HD</t>
  </si>
  <si>
    <t>06912</t>
  </si>
  <si>
    <t>New Line Learning Academy</t>
  </si>
  <si>
    <t>Boughton Lane, Loose, MAIDSTONE , Kent  ME15 9QL</t>
  </si>
  <si>
    <t>06913</t>
  </si>
  <si>
    <t>Cornwallis Academy</t>
  </si>
  <si>
    <t>Hubbards Lane, Linton, MAIDSTONE , Kent  ME17 4HX</t>
  </si>
  <si>
    <t>06914</t>
  </si>
  <si>
    <t xml:space="preserve">Longfield Academy </t>
  </si>
  <si>
    <t>Main Road, Longfield, DARTFORD  , Kent  DA3 7PH</t>
  </si>
  <si>
    <t>06915</t>
  </si>
  <si>
    <t>Oasis Academy Isle of Sheppey</t>
  </si>
  <si>
    <t>Minster Road, Minster On Sea, SHEERNESS , Kent  ME12 3JQ</t>
  </si>
  <si>
    <t>06916</t>
  </si>
  <si>
    <t>The Skinners' Kent Academy</t>
  </si>
  <si>
    <t>Blackhurst Lane, TUNBRIDGE WELLS , Kent  TN2 4PY</t>
  </si>
  <si>
    <t>06917</t>
  </si>
  <si>
    <t>Dover Christ Church Academy</t>
  </si>
  <si>
    <t>Whitfield Road, DOVER , Kent  CT16 2EG</t>
  </si>
  <si>
    <t>06919</t>
  </si>
  <si>
    <t>The John Wallis Church of England Academy</t>
  </si>
  <si>
    <t>Millbank Road, Kingsnorth, ASHFORD , Kent  TN23 3HG</t>
  </si>
  <si>
    <t>06920</t>
  </si>
  <si>
    <t>Wilmington Academy</t>
  </si>
  <si>
    <t>Common Lane, Wilmington, DARTFORD  , Kent  DA2 7DR</t>
  </si>
  <si>
    <t>07002</t>
  </si>
  <si>
    <t>Broomhill Road, Rustall, TUNBRIDGE WELLS , Kent  TN3 0TB</t>
  </si>
  <si>
    <t>07021</t>
  </si>
  <si>
    <t>Westerham Road, WESTERHAM , Kent  TN16 1QN</t>
  </si>
  <si>
    <t>07032</t>
  </si>
  <si>
    <t>Fant Lane, MAIDSTONE , Kent  ME16 8NL</t>
  </si>
  <si>
    <t>07033</t>
  </si>
  <si>
    <t>St Anthonys Way, MARGATE  , Kent  CT9 3RA</t>
  </si>
  <si>
    <t>07034</t>
  </si>
  <si>
    <t>Rowhill Road, SWANLEY  , Kent  BR8 7RP</t>
  </si>
  <si>
    <t>07039</t>
  </si>
  <si>
    <t>07040</t>
  </si>
  <si>
    <t>Lanthorne Road, BROADSTAIRS  , Kent  CT10 3NX</t>
  </si>
  <si>
    <t>07041</t>
  </si>
  <si>
    <t>Great Chart, ASHFORD , Kent  TN23 3BT</t>
  </si>
  <si>
    <t>07043</t>
  </si>
  <si>
    <t>Moat Farm Road, FOLKESTONE , Kent  CT19 5DJ</t>
  </si>
  <si>
    <t>07044</t>
  </si>
  <si>
    <t>Main Road, LONGFIELD , Kent  DA3 7PW</t>
  </si>
  <si>
    <t>07045</t>
  </si>
  <si>
    <t>Elms Vale Road, DOVER , Kent  CT17 9PS</t>
  </si>
  <si>
    <t>07051</t>
  </si>
  <si>
    <t>07052</t>
  </si>
  <si>
    <t>Birling Road, Leybourne, WEST MALLING , Kent  ME19 5QA</t>
  </si>
  <si>
    <t>07056</t>
  </si>
  <si>
    <t>07058</t>
  </si>
  <si>
    <t>Stone Road, BROADSTAIRS  , Kent  CT10 1EB</t>
  </si>
  <si>
    <t>07059</t>
  </si>
  <si>
    <t>Seabrook Road, HYTHE , Kent  CT21 5QJ</t>
  </si>
  <si>
    <t>07062</t>
  </si>
  <si>
    <t>Cambridge Road, CANTERBURY  , Kent  CT1 3QQ</t>
  </si>
  <si>
    <t>07063</t>
  </si>
  <si>
    <t>Holme Oak Close, Nunnery Fields, CANTERBURY  , Kent  CT1 3JJ</t>
  </si>
  <si>
    <t>07067</t>
  </si>
  <si>
    <t>Sea Street, St Margaret-at-Cliffe, DOVER , Kent  CT15 6SS</t>
  </si>
  <si>
    <t>07069</t>
  </si>
  <si>
    <t>The Wyvern School</t>
  </si>
  <si>
    <t>Great Chart Bypass, ASHFORD , Kent  TN23 4ER</t>
  </si>
  <si>
    <t>07070</t>
  </si>
  <si>
    <t>Pembury Road, TUNBRIDGE WELLS , Kent  TN2 4NE</t>
  </si>
  <si>
    <t>07072</t>
  </si>
  <si>
    <t>Swanstree Avenue, SITTINGBOURNE , Kent  ME10 4NL</t>
  </si>
  <si>
    <t>07073</t>
  </si>
  <si>
    <t>South Cliff Parade, BROADSTAIRS  , Kent  CT10 1TJ</t>
  </si>
  <si>
    <t>0463</t>
  </si>
  <si>
    <t>00463</t>
  </si>
  <si>
    <t>Swale Speech &amp; Language Unit</t>
  </si>
  <si>
    <t>C/O Minterne Junior School, Minterne Avenue, SITTINGBOURNE , Kent  ME10 1SB</t>
  </si>
  <si>
    <t>0471</t>
  </si>
  <si>
    <t>00471</t>
  </si>
  <si>
    <t>Aspen Unit</t>
  </si>
  <si>
    <t>A2001</t>
  </si>
  <si>
    <t>Horizon Primary Academy</t>
  </si>
  <si>
    <t>Hilda May Avenue, SWANLEY  , Kent  BR8 7TP</t>
  </si>
  <si>
    <t>A2003</t>
  </si>
  <si>
    <t>Oaks Academy</t>
  </si>
  <si>
    <t>Oak Tree Avenue, MAIDSTONE , Kent  ME15 9AX</t>
  </si>
  <si>
    <t>A2004</t>
  </si>
  <si>
    <t>Tree Tops Academy</t>
  </si>
  <si>
    <t>Brishing Lane, MAIDSTONE , Kent  ME15 9EZ</t>
  </si>
  <si>
    <t>A2005</t>
  </si>
  <si>
    <t>York Road Junior Academy</t>
  </si>
  <si>
    <t>York Road, DARTFORD  , Kent  DA1 1SQ</t>
  </si>
  <si>
    <t>A2006</t>
  </si>
  <si>
    <t>St James the Great Academy</t>
  </si>
  <si>
    <t>Chapman Way, East Malling, WEST MALLING , Kent  ME19 6SD</t>
  </si>
  <si>
    <t>A2007</t>
  </si>
  <si>
    <t>Molehill Copse Primary School</t>
  </si>
  <si>
    <t>Hereford Road, MAIDSTONE , Kent  ME15 7ND</t>
  </si>
  <si>
    <t>A2009</t>
  </si>
  <si>
    <t>Northdown Primary School</t>
  </si>
  <si>
    <t>Tenterden Way, MARGATE  , Kent  CT9 3RE</t>
  </si>
  <si>
    <t>A2010</t>
  </si>
  <si>
    <t>Newlands Primary School</t>
  </si>
  <si>
    <t>Dumpton Lane, RAMSGATE  , Kent  CT11 7AJ</t>
  </si>
  <si>
    <t>A2011</t>
  </si>
  <si>
    <t>Salmestone Primary School</t>
  </si>
  <si>
    <t>College Road, MARGATE  , Kent  CT9 4DB</t>
  </si>
  <si>
    <t>A2013</t>
  </si>
  <si>
    <t>Hersden Village Primary School</t>
  </si>
  <si>
    <t>Shaftesbury Road, CANTERBURY  , Kent  CT3 4HS</t>
  </si>
  <si>
    <t>A2014</t>
  </si>
  <si>
    <t>St Laurence in Thanet Church of England Junior School</t>
  </si>
  <si>
    <t>Newington Road, RAMSGATE  , Kent  CT11 0QX</t>
  </si>
  <si>
    <t>A2015</t>
  </si>
  <si>
    <t>Dame Janet Primary Academy</t>
  </si>
  <si>
    <t>Newington Road, RAMSGATE  , Kent  CT12 6QY</t>
  </si>
  <si>
    <t>A2017</t>
  </si>
  <si>
    <t>Drapers Mills Primary Academy</t>
  </si>
  <si>
    <t>St Peter's Footpath, MARGATE  , Kent  CT9 2SP</t>
  </si>
  <si>
    <t>A2018</t>
  </si>
  <si>
    <t>Temple Grove Academy</t>
  </si>
  <si>
    <t>Friars Way, TUNBRIDGE WELLS , Kent  TN2 3UA</t>
  </si>
  <si>
    <t>A2019</t>
  </si>
  <si>
    <t>Chantry Community Academy</t>
  </si>
  <si>
    <t>Ordnance Road, GRAVESEND , Kent  DA12 2RL</t>
  </si>
  <si>
    <t>A2020</t>
  </si>
  <si>
    <t>Ramsgate, Christ Church Church of England Junior School</t>
  </si>
  <si>
    <t>London Road, RAMSGATE  , Kent  CT11 OZZ</t>
  </si>
  <si>
    <t>A2021</t>
  </si>
  <si>
    <t>Kemsley Primary School</t>
  </si>
  <si>
    <t>Coldharbour Lane, Kemsley, SITTINGBOURNE  , Kent  ME10 2RP</t>
  </si>
  <si>
    <t>A2022</t>
  </si>
  <si>
    <t>Milton Court Primary Academy</t>
  </si>
  <si>
    <t>Brewery Road, SITTINGBOURNE , Kent  ME10 2EE</t>
  </si>
  <si>
    <t>A2023</t>
  </si>
  <si>
    <t>Temple Ewell Church of England Primary School</t>
  </si>
  <si>
    <t>3-4 Brookside, DOVER , Kent  CT16 3DT</t>
  </si>
  <si>
    <t>A2024</t>
  </si>
  <si>
    <t>Copperfield Academy</t>
  </si>
  <si>
    <t>Dover Road East, NORTHFLEET , Kent  DA11 0RB</t>
  </si>
  <si>
    <t>A2026</t>
  </si>
  <si>
    <t>Petham Primary School</t>
  </si>
  <si>
    <t>Petham, CANTERBURY  , Kent  CT4 5RD</t>
  </si>
  <si>
    <t>A2027</t>
  </si>
  <si>
    <t>Archbishop Courtenay Primary School</t>
  </si>
  <si>
    <t>College Road, MAIDSTONE , Kent  ME15 6YH</t>
  </si>
  <si>
    <t>A2028</t>
  </si>
  <si>
    <t>Cliftonville Primary School</t>
  </si>
  <si>
    <t>Northumberland Avenue, MARGATE  , Kent  CT9 3LY</t>
  </si>
  <si>
    <t>A2029</t>
  </si>
  <si>
    <t>Tymberwood Academy</t>
  </si>
  <si>
    <t>Cerne Road, GRAVESEND , Kent  DA12 4BN</t>
  </si>
  <si>
    <t>A2030</t>
  </si>
  <si>
    <t>Aylesford Primary School</t>
  </si>
  <si>
    <t>Teapot Lane, AYLESFORD , Kent  ME20 7JU</t>
  </si>
  <si>
    <t>A2031</t>
  </si>
  <si>
    <t>Morehall Academy</t>
  </si>
  <si>
    <t>Chart Road, FOLKESTONE , Kent  CT19 4PN</t>
  </si>
  <si>
    <t>A2032</t>
  </si>
  <si>
    <t>Richmond Academy</t>
  </si>
  <si>
    <t>Nursery Close, SHEERNESS , Kent  ME12 2QT</t>
  </si>
  <si>
    <t>A2033</t>
  </si>
  <si>
    <t>Pilgrims' Way Primary School</t>
  </si>
  <si>
    <t>Pilgrim's Way, CANTERBURY  , Kent  CT1 1XU</t>
  </si>
  <si>
    <t>A2035</t>
  </si>
  <si>
    <t>South Avenue Primary School</t>
  </si>
  <si>
    <t>South Avenue, SITTINGBOURNE  , Kent  ME10 4SU</t>
  </si>
  <si>
    <t>A2041</t>
  </si>
  <si>
    <t>Holy Family RC Primary School</t>
  </si>
  <si>
    <t>Bicknor Road, MAIDSTONE , Kent  ME15 9PS</t>
  </si>
  <si>
    <t>A2047</t>
  </si>
  <si>
    <t>Knockhall-a-Lilac Sky Academy</t>
  </si>
  <si>
    <t>Eynsford Road, GREENHITHE , Kent  DA9 9RF</t>
  </si>
  <si>
    <t>A2049</t>
  </si>
  <si>
    <t>Rosherville Church of England (Voluntary Controlled) Primary School</t>
  </si>
  <si>
    <t>London Road, NORTHFLEET , Kent  DA11 9JQ</t>
  </si>
  <si>
    <t>A2052</t>
  </si>
  <si>
    <t>Upper Vicarage Road, ASHFORD , Kent  TN24 9AG</t>
  </si>
  <si>
    <t>A2055</t>
  </si>
  <si>
    <t>Gladstone Drive, SITTINGBOURNE  , Kent  ME10 3BH</t>
  </si>
  <si>
    <t>A2069</t>
  </si>
  <si>
    <t>St Alban's Road, DARTFORD  , Kent  DA1 1TE</t>
  </si>
  <si>
    <t>A2141</t>
  </si>
  <si>
    <t>Amherst School</t>
  </si>
  <si>
    <t>Witches Lane, SEVENOAKS , Kent  TN13 2AX</t>
  </si>
  <si>
    <t>A2180</t>
  </si>
  <si>
    <t>Stagshaw Close, MAIDSTONE , Kent  ME15 6TL</t>
  </si>
  <si>
    <t>A2223</t>
  </si>
  <si>
    <t>Sheppey Way, SITTINGBOURNE , Kent  ME9 8PL</t>
  </si>
  <si>
    <t>A2229</t>
  </si>
  <si>
    <t>Graveney Primary School</t>
  </si>
  <si>
    <t>Seasalter Road, FAVERSHAM , Kent  ME13 9DU</t>
  </si>
  <si>
    <t>A2230</t>
  </si>
  <si>
    <t>School Lane, SITTINGBOURNE , Kent  ME9 8RS</t>
  </si>
  <si>
    <t>A2232</t>
  </si>
  <si>
    <t>Luddenham School</t>
  </si>
  <si>
    <t>Luddenham, FAVERSHAM , Kent  ME13 0TE</t>
  </si>
  <si>
    <t>A2233</t>
  </si>
  <si>
    <t>Lynsted and Norton Primary School</t>
  </si>
  <si>
    <t>Lynsted Lane, SITTINGBOURNE , Kent  ME9 0RL</t>
  </si>
  <si>
    <t>A2246</t>
  </si>
  <si>
    <t>Sheldwich Primary School</t>
  </si>
  <si>
    <t>Lees Court Road, FAVERSHAM , Kent  ME13 0LU</t>
  </si>
  <si>
    <t>A2249</t>
  </si>
  <si>
    <t>Regis Manor Primary School</t>
  </si>
  <si>
    <t>Middletune Avenue, SITTINGBOURNE , Kent  ME10 2HT</t>
  </si>
  <si>
    <t>A2264</t>
  </si>
  <si>
    <t>Hampton Primary School</t>
  </si>
  <si>
    <t>Fitzgerald Avenue, HERNE BAY , Kent  CT6 8NB</t>
  </si>
  <si>
    <t>A2286</t>
  </si>
  <si>
    <t>Hamstreet Primary School</t>
  </si>
  <si>
    <t>Hamstreet, ASHFORD  , Kent  TN26 2EA</t>
  </si>
  <si>
    <t>A2288</t>
  </si>
  <si>
    <t>Smarden Primary School</t>
  </si>
  <si>
    <t>Pluckley Road, ASHFORD , Kent  TN27 8ND</t>
  </si>
  <si>
    <t>A2307</t>
  </si>
  <si>
    <t>Warden House Primary School</t>
  </si>
  <si>
    <t>Birdwood Avenue, DEAL , Kent  CT14 9SF</t>
  </si>
  <si>
    <t>A2310</t>
  </si>
  <si>
    <t>Barton Junior School</t>
  </si>
  <si>
    <t>Barton Road, DOVER , Kent  CT16 2ND</t>
  </si>
  <si>
    <t>A2315</t>
  </si>
  <si>
    <t>White Cliffs Primary College for the Arts</t>
  </si>
  <si>
    <t>St Radigund's Road, DOVER , Kent  CT17 0LB</t>
  </si>
  <si>
    <t>A2316</t>
  </si>
  <si>
    <t>Shatterlocks Infant School</t>
  </si>
  <si>
    <t>Heathfield Avenue, DOVER , Kent  CT16 2PB</t>
  </si>
  <si>
    <t>A2438</t>
  </si>
  <si>
    <t>Joydens Wood Junior School</t>
  </si>
  <si>
    <t>Birchwood Drive, DARTFORD  , Kent  DA2 7NE</t>
  </si>
  <si>
    <t>A2500</t>
  </si>
  <si>
    <t>Joydens Wood Infant School</t>
  </si>
  <si>
    <t>Park Way, BEXLEY  , Kent  DA5 2JD</t>
  </si>
  <si>
    <t>A2511</t>
  </si>
  <si>
    <t>Hartley Primary School</t>
  </si>
  <si>
    <t>Round Ash Way, LONGFIELD , Kent  DA3 8BT</t>
  </si>
  <si>
    <t>A2595</t>
  </si>
  <si>
    <t>Grove Park Community School</t>
  </si>
  <si>
    <t>Hilton Drive, SITTINGBOURNE  , Kent  ME10 1PT</t>
  </si>
  <si>
    <t>A2608</t>
  </si>
  <si>
    <t>St Stephen's Junior School</t>
  </si>
  <si>
    <t>Hales Drive, CANTERBURY  , Kent  CT2 7AD</t>
  </si>
  <si>
    <t>A2654</t>
  </si>
  <si>
    <t>The Canterbury Primary School</t>
  </si>
  <si>
    <t>A2656</t>
  </si>
  <si>
    <t>Meopham Community Academy</t>
  </si>
  <si>
    <t>Longfield Road, GRAVESEND , Kent  DA13 0JW</t>
  </si>
  <si>
    <t>A2679</t>
  </si>
  <si>
    <t>The Brent Primary School</t>
  </si>
  <si>
    <t>London Road, DARTFORD  , Kent  DA2 6BA</t>
  </si>
  <si>
    <t>A2684</t>
  </si>
  <si>
    <t>Wentworth Primary School</t>
  </si>
  <si>
    <t>Wentworth Drive, DARTFORD  , Kent  DA1 3NG</t>
  </si>
  <si>
    <t>A2685</t>
  </si>
  <si>
    <t>The Gateway Community Primary Academy</t>
  </si>
  <si>
    <t>Milestone Road, DARTFORD  , Kent  DA2 6DW</t>
  </si>
  <si>
    <t>A2686</t>
  </si>
  <si>
    <t>Furley Park Primary School</t>
  </si>
  <si>
    <t>Reed Crescent, ASHFORD , Kent  TN23 3PA</t>
  </si>
  <si>
    <t>A3019</t>
  </si>
  <si>
    <t>Shorne Church of England (Voluntary Controlled) Primary School</t>
  </si>
  <si>
    <t>Cob Drive, GRAVESEND , Kent  DA12 3DU</t>
  </si>
  <si>
    <t>A3025</t>
  </si>
  <si>
    <t>Chiddingstone Church of England (Voluntary Controlled) Primary School</t>
  </si>
  <si>
    <t>Chiddingstone, EDENBRIDGE , Kent  TN8 7AH</t>
  </si>
  <si>
    <t>A3086</t>
  </si>
  <si>
    <t>West Malling Church of England (Voluntary Controlled) Primary School and Language Unit</t>
  </si>
  <si>
    <t>Old Cricket Ground, WEST MALLING , Kent  ME19 6RL</t>
  </si>
  <si>
    <t>A3110</t>
  </si>
  <si>
    <t>Milstead and Frinsted Church of England Primary School</t>
  </si>
  <si>
    <t>School Lane, SITTINGBOURNE , Kent  ME9 0SJ</t>
  </si>
  <si>
    <t>A3112</t>
  </si>
  <si>
    <t>Selling Church of England Primary School</t>
  </si>
  <si>
    <t>The Street, FAVERSHAM , Kent  ME13 9RQ</t>
  </si>
  <si>
    <t>A3119</t>
  </si>
  <si>
    <t>The Street, CANTERBURY  , Kent  CT3 3JW</t>
  </si>
  <si>
    <t>A3128</t>
  </si>
  <si>
    <t>Sturry Church of England Primary School</t>
  </si>
  <si>
    <t>Park View, CANTERBURY  , Kent  CT2 0NR</t>
  </si>
  <si>
    <t>A3142</t>
  </si>
  <si>
    <t>Pluckley Church of England Primary School</t>
  </si>
  <si>
    <t>Pluckley, ASHFORD  , Kent  TN27 0QS</t>
  </si>
  <si>
    <t>A3148</t>
  </si>
  <si>
    <t>Folkestone, Christ Church CofE Primary School</t>
  </si>
  <si>
    <t>Brockman Road, FOLKESTONE , Kent  CT20 1DJ</t>
  </si>
  <si>
    <t>A3348</t>
  </si>
  <si>
    <t>St Eanswythe's Church of England Primary School</t>
  </si>
  <si>
    <t>Church Street, FOLKESTONE , Kent  CT20 1SE</t>
  </si>
  <si>
    <t>A3349</t>
  </si>
  <si>
    <t>Folkestone, St Mary's Church of England Primary School</t>
  </si>
  <si>
    <t>Warren Road, FOLKESTONE , Kent  CT19 6QH</t>
  </si>
  <si>
    <t>A3372</t>
  </si>
  <si>
    <t>Maidstone, St John's Church of England Primary School</t>
  </si>
  <si>
    <t>Provender Way, MAIDSTONE , Kent  ME14 5TZ</t>
  </si>
  <si>
    <t>A3714</t>
  </si>
  <si>
    <t>St Peter's Catholic Primary School</t>
  </si>
  <si>
    <t>West Ridge, SITTINGBOURNE  , Kent  ME10 1UJ</t>
  </si>
  <si>
    <t>A3719</t>
  </si>
  <si>
    <t>St Joseph's Catholic Primary School</t>
  </si>
  <si>
    <t>Ackholt Road, CANTERBURY  , Kent  CT3 3AS</t>
  </si>
  <si>
    <t>A3720</t>
  </si>
  <si>
    <t>St Mary's Catholic Primary School</t>
  </si>
  <si>
    <t>St Richard's Road, DEAL , Kent  CT14 9LF</t>
  </si>
  <si>
    <t>A3740</t>
  </si>
  <si>
    <t>St Richard's Catholic Primary School</t>
  </si>
  <si>
    <t>Castle Avenue, DOVER , Kent  CT16 1EZ</t>
  </si>
  <si>
    <t>A3743</t>
  </si>
  <si>
    <t>St Simon of England Roman Catholic Primary School, Ashford</t>
  </si>
  <si>
    <t>Noakes Meadow, ASHFORD  , Kent  TN23 4RB</t>
  </si>
  <si>
    <t>A3744</t>
  </si>
  <si>
    <t>St Margaret Clitherow Catholic Primary School</t>
  </si>
  <si>
    <t>Trench Road, TONBRIDGE , Kent  TN11 9NG</t>
  </si>
  <si>
    <t>A3745</t>
  </si>
  <si>
    <t>More Park Catholic Primary School</t>
  </si>
  <si>
    <t>Lucks Hill, WEST MALLING , Kent  ME19 6HN</t>
  </si>
  <si>
    <t>A3751</t>
  </si>
  <si>
    <t>St Thomas' Catholic Primary School, Sevenoaks</t>
  </si>
  <si>
    <t>South Park, SEVENOAKS , Kent  TN13 1EH</t>
  </si>
  <si>
    <t>A3889</t>
  </si>
  <si>
    <t>St Gregory's Catholic Primary School, Margate</t>
  </si>
  <si>
    <t>Nash Road, MARGATE  , Kent  CT9 4BU</t>
  </si>
  <si>
    <t>A3890</t>
  </si>
  <si>
    <t>St Joseph's Catholic Primary School, Broadstairs</t>
  </si>
  <si>
    <t>St Peter's Park Road, BROADSTAIRS  , Kent  CT10 2BA</t>
  </si>
  <si>
    <t>A3900</t>
  </si>
  <si>
    <t>Whitehill Primary School</t>
  </si>
  <si>
    <t>Sun Lane, GRAVESEND , Kent  DA12 5HN</t>
  </si>
  <si>
    <t>A3912</t>
  </si>
  <si>
    <t>The Westlands Primary Academies Trust</t>
  </si>
  <si>
    <t>The Westlands Primary School, Homewood Avenue, SITTINGBOURNE , Kent  ME10 1XN</t>
  </si>
  <si>
    <t>A4000</t>
  </si>
  <si>
    <t>St Augustine Academy</t>
  </si>
  <si>
    <t>Oakwood Road, MAIDSTONE , Kent  ME16 8AE</t>
  </si>
  <si>
    <t>A4001</t>
  </si>
  <si>
    <t>The Ebbsfleet Academy</t>
  </si>
  <si>
    <t>Southfleet Road, SWANSCOMBE , Kent  DA10 0BZ</t>
  </si>
  <si>
    <t>A4002</t>
  </si>
  <si>
    <t>Sittingbourne Academy</t>
  </si>
  <si>
    <t>Swanstree Avenue, SITTINGBOURNE  , Kent  ME10 4NL</t>
  </si>
  <si>
    <t>A4003</t>
  </si>
  <si>
    <t>High Weald Academy</t>
  </si>
  <si>
    <t>Angley Road, CRANBROOK , Kent  TN17 2PJ</t>
  </si>
  <si>
    <t>A4004</t>
  </si>
  <si>
    <t>Meopham School</t>
  </si>
  <si>
    <t>Wrotham Road, MEOPHAM  , Kent  DA13 0AH</t>
  </si>
  <si>
    <t>A4010</t>
  </si>
  <si>
    <t>Oasis Academy Hextable</t>
  </si>
  <si>
    <t>Egerton Avenue, SWANLEY  , Kent  BR8 7LU</t>
  </si>
  <si>
    <t>A4031</t>
  </si>
  <si>
    <t>Orchards Academy</t>
  </si>
  <si>
    <t>St Mary's Road, SWANLEY  , Kent  BR8 7TE</t>
  </si>
  <si>
    <t>A4046</t>
  </si>
  <si>
    <t>Weald of Kent Grammar School</t>
  </si>
  <si>
    <t>Tudeley Lane, TONBRIDGE , Kent  TN9 2JP</t>
  </si>
  <si>
    <t>A4058</t>
  </si>
  <si>
    <t>Valley Invicta Academies Trust - Invicta Grammar School</t>
  </si>
  <si>
    <t>Huntsman Lane, MAIDSTONE , Kent  ME14 5DR</t>
  </si>
  <si>
    <t>A4080</t>
  </si>
  <si>
    <t>Highsted Grammar School</t>
  </si>
  <si>
    <t>Highsted Road, SITTINGBOURNE  , Kent  ME10 4PT</t>
  </si>
  <si>
    <t>A4092</t>
  </si>
  <si>
    <t>Highworth Grammar School</t>
  </si>
  <si>
    <t>Quantock Drive, ASHFORD  , Kent  TN24 8UD</t>
  </si>
  <si>
    <t>A4101</t>
  </si>
  <si>
    <t>The Harvey Grammar School</t>
  </si>
  <si>
    <t>Cheriton Road, FOLKESTONE , Kent  CT19 5JY</t>
  </si>
  <si>
    <t>A4113</t>
  </si>
  <si>
    <t>Astor College (a specialist for the Arts)</t>
  </si>
  <si>
    <t>Astor Avenue, DOVER , Kent  CT17 0AS</t>
  </si>
  <si>
    <t>A4120</t>
  </si>
  <si>
    <t>King Ethelbert School</t>
  </si>
  <si>
    <t>Canterbury Road, BIRCHINGTON  , Kent  CT7 9BL</t>
  </si>
  <si>
    <t>A4172</t>
  </si>
  <si>
    <t>Hartsdown Technology College</t>
  </si>
  <si>
    <t>George V Avenue, MARGATE  , Kent  CT9 5RE</t>
  </si>
  <si>
    <t>A4196</t>
  </si>
  <si>
    <t>The Towers School</t>
  </si>
  <si>
    <t>Faversham Road, ASHFORD , Kent  TN24 9AL</t>
  </si>
  <si>
    <t>A4207</t>
  </si>
  <si>
    <t>Castle Community College</t>
  </si>
  <si>
    <t>Mill Road, DEAL , Kent  CT14 9BD</t>
  </si>
  <si>
    <t>A4242</t>
  </si>
  <si>
    <t>The Abbey School</t>
  </si>
  <si>
    <t>London Road, FAVERSHAM , Kent  ME13 8RZ</t>
  </si>
  <si>
    <t>A4249</t>
  </si>
  <si>
    <t>Valley Park School</t>
  </si>
  <si>
    <t>Huntsmans Lane, MAIDSTONE , Kent  ME14 5DT</t>
  </si>
  <si>
    <t>A4527</t>
  </si>
  <si>
    <t>Borden Grammar School</t>
  </si>
  <si>
    <t>Avenue of Remembrance, SITTINGBOURNE  , Kent  ME10 4DB</t>
  </si>
  <si>
    <t>A4528</t>
  </si>
  <si>
    <t>The Norton Knatchbull School</t>
  </si>
  <si>
    <t>Hythe Road, ASHFORD  , Kent  TN24 0QJ</t>
  </si>
  <si>
    <t>A4633</t>
  </si>
  <si>
    <t>Ursuline College</t>
  </si>
  <si>
    <t>225 Canterbury Road, WESTGATE-ON-SEA , Kent  CT8 8LX</t>
  </si>
  <si>
    <t>A5209</t>
  </si>
  <si>
    <t>Allington Primary School</t>
  </si>
  <si>
    <t>Hildenborough Crescent, MAIDSTONE , Kent  ME16 0PG</t>
  </si>
  <si>
    <t>A5210</t>
  </si>
  <si>
    <t>St Botolph’s Church of England (Voluntary Aided) Primary School</t>
  </si>
  <si>
    <t>Dover Road, NORTHFLEET , Kent  DA11 9PL</t>
  </si>
  <si>
    <t>A5216</t>
  </si>
  <si>
    <t>Stella Maris Catholic Primary School</t>
  </si>
  <si>
    <t>A5217</t>
  </si>
  <si>
    <t>Our Lady of Hartley Catholic Primary School, Hartley, Longfield</t>
  </si>
  <si>
    <t>Stack Lane, LONGFIELD , Kent  DA3 8BL</t>
  </si>
  <si>
    <t>A5219</t>
  </si>
  <si>
    <t>Wilmington Primary School</t>
  </si>
  <si>
    <t>Common Lane, DARTFORD  , Kent  DA2 7DF</t>
  </si>
  <si>
    <t>A5222</t>
  </si>
  <si>
    <t>St Joseph's Catholic Primary School, Northfleet</t>
  </si>
  <si>
    <t>Springhead Road, NORTHFLEET , Kent  DA11 9QZ</t>
  </si>
  <si>
    <t>A5400</t>
  </si>
  <si>
    <t>The Grammar School for Girls, Wilmington</t>
  </si>
  <si>
    <t>Wilmington Grange, DARTFORD  , Kent  DA2 7BB</t>
  </si>
  <si>
    <t>A5401</t>
  </si>
  <si>
    <t>The Maplesden Noakes School</t>
  </si>
  <si>
    <t>Buckland Road, MAIDSTONE , Kent  ME16 0TJ</t>
  </si>
  <si>
    <t>A5403</t>
  </si>
  <si>
    <t>Wilmington Grammar School for Boys</t>
  </si>
  <si>
    <t>Common Lane, DARTFORD  , Kent  DA2 7DA</t>
  </si>
  <si>
    <t>A5404</t>
  </si>
  <si>
    <t>Saint George’s Church of England School</t>
  </si>
  <si>
    <t>Meadow Road, GRAVESEND , Kent  DA11 7LS</t>
  </si>
  <si>
    <t>A5406</t>
  </si>
  <si>
    <t>Dartford Grammar School</t>
  </si>
  <si>
    <t>West Hill, DARTFORD  , Kent  DA1 2HW</t>
  </si>
  <si>
    <t>A5408</t>
  </si>
  <si>
    <t>Homewood School and Sixth Form Centre</t>
  </si>
  <si>
    <t>Ashford Road, TENTERDEN , Kent  TN30 6LT</t>
  </si>
  <si>
    <t>A5409</t>
  </si>
  <si>
    <t>Wrotham School</t>
  </si>
  <si>
    <t>Borough Green Road, SEVENOAKS , Kent  TN15 7RD</t>
  </si>
  <si>
    <t>A5414</t>
  </si>
  <si>
    <t>Fulston Manor</t>
  </si>
  <si>
    <t>Brenchley Road, SITTINGBOURNE  , Kent  ME10 4EG</t>
  </si>
  <si>
    <t>A5416</t>
  </si>
  <si>
    <t>Cranbrook School</t>
  </si>
  <si>
    <t>Waterloo Road, CRANBROOK , Kent  TN17 3JD</t>
  </si>
  <si>
    <t>A5418</t>
  </si>
  <si>
    <t>The Skinners' School</t>
  </si>
  <si>
    <t>St John's Road, TUNBRIDGE WELLS , Kent  TN4 9PG</t>
  </si>
  <si>
    <t>A5421</t>
  </si>
  <si>
    <t>The Canterbury Secondary Academy</t>
  </si>
  <si>
    <t>Knight Avenue, CANTERBURY  , Kent  CT2 8QA</t>
  </si>
  <si>
    <t>A5422</t>
  </si>
  <si>
    <t>Oakwood Park Grammar School</t>
  </si>
  <si>
    <t>Oakwood Park, MAIDSTONE , Kent  ME16 8AH</t>
  </si>
  <si>
    <t>A5428</t>
  </si>
  <si>
    <t>Sir Roger Manwood's School</t>
  </si>
  <si>
    <t>Manwood Road, SANDWICH  , Kent  CT13 9JX</t>
  </si>
  <si>
    <t>A5432</t>
  </si>
  <si>
    <t>St Simon Stock Catholic School</t>
  </si>
  <si>
    <t>Oakwood Park, MAIDSTONE , Kent  ME16 0JP</t>
  </si>
  <si>
    <t>A5434</t>
  </si>
  <si>
    <t>The Westlands Academies Trust</t>
  </si>
  <si>
    <t>The Westlands School, Westlands Avenue, SITTINGBOURNE , Kent  ME10 1PF</t>
  </si>
  <si>
    <t>A5435</t>
  </si>
  <si>
    <t>St Gregory's Catholic Comprehensive School</t>
  </si>
  <si>
    <t>Reynolds Lane, TUNBRIDGE WELLS , Kent  TN4 9XL</t>
  </si>
  <si>
    <t>A5437</t>
  </si>
  <si>
    <t>The Folkestone School for Girls</t>
  </si>
  <si>
    <t>Coolinge Lane, FOLKESTONE , Kent  CT20 3RB</t>
  </si>
  <si>
    <t>A5439</t>
  </si>
  <si>
    <t>Mascalls School</t>
  </si>
  <si>
    <t>Maidstone Road, TONBRIDGE , Kent  TN12 6LT</t>
  </si>
  <si>
    <t>A5443</t>
  </si>
  <si>
    <t>Tonbridge Grammar School</t>
  </si>
  <si>
    <t>Deakin Leas, TONBRIDGE , Kent  TN9 2JR</t>
  </si>
  <si>
    <t>A5444</t>
  </si>
  <si>
    <t>Barton Court Grammar School</t>
  </si>
  <si>
    <t>Longport, CANTERBURY  , Kent  CT1 1PH</t>
  </si>
  <si>
    <t>A5446</t>
  </si>
  <si>
    <t>St Anselm's Catholic School</t>
  </si>
  <si>
    <t>Old Dover Road, CANTERBURY  , Kent  CT1 3EN</t>
  </si>
  <si>
    <t>A5448</t>
  </si>
  <si>
    <t>Herne Bay High School</t>
  </si>
  <si>
    <t>Bullockstone Road, HERNE BAY , Kent  CT6 7NS</t>
  </si>
  <si>
    <t>A5449</t>
  </si>
  <si>
    <t>Queen Elizabeth's Grammar School</t>
  </si>
  <si>
    <t>Abbey Place, FAVERSHAM , Kent  ME13 7BQ</t>
  </si>
  <si>
    <t>A5450</t>
  </si>
  <si>
    <t>Hillview School for Girls</t>
  </si>
  <si>
    <t>Brionne Gardens, TONBRIDGE , Kent  TN9 2HE</t>
  </si>
  <si>
    <t>A5455</t>
  </si>
  <si>
    <t>The Hayesbrook School</t>
  </si>
  <si>
    <t>Brook Street, TONBRIDGE , Kent  TN9 2PH</t>
  </si>
  <si>
    <t>A5460</t>
  </si>
  <si>
    <t>Dane Court Grammar School</t>
  </si>
  <si>
    <t>Broadstairs Road, BROADSTAIRS  , Kent  CT10 2RT</t>
  </si>
  <si>
    <t>A5462</t>
  </si>
  <si>
    <t>Chatham &amp; Clarendon Grammar School</t>
  </si>
  <si>
    <t>Chatham Street, RAMSGATE  , Kent  CT11 7PS</t>
  </si>
  <si>
    <t>A5463</t>
  </si>
  <si>
    <t>Sandwich Technology School</t>
  </si>
  <si>
    <t>Deal Road, SANDWICH  , Kent  CT13 0BU</t>
  </si>
  <si>
    <t>A5464</t>
  </si>
  <si>
    <t>Bennett Memorial Diocesan School</t>
  </si>
  <si>
    <t>Culverden Down, TUNBRIDGE WELLS , Kent  TN4 9SH</t>
  </si>
  <si>
    <t>A5465</t>
  </si>
  <si>
    <t>Gravesend Grammar School Trust</t>
  </si>
  <si>
    <t>Church Walk, GRAVESEND , Kent  DA12 2PR</t>
  </si>
  <si>
    <t>A5466</t>
  </si>
  <si>
    <t>Brockhill Park Performing Arts College</t>
  </si>
  <si>
    <t>Sandling Road, HYTHE , Kent  CT21 4HL</t>
  </si>
  <si>
    <t>A5467</t>
  </si>
  <si>
    <t>Mayfield Grammar School, Gravesend</t>
  </si>
  <si>
    <t>Pelham Road, GRAVESEND , Kent  DA11 0JE</t>
  </si>
  <si>
    <t>A7066</t>
  </si>
  <si>
    <t>Milestone School</t>
  </si>
  <si>
    <t>Ash Road, New Ash Green, LONGFIELD , Kent  DA3 8JZ</t>
  </si>
  <si>
    <t>F2008</t>
  </si>
  <si>
    <t>Tiger Primary School</t>
  </si>
  <si>
    <t>Boughton Lane, Loose, MAIDSTONE , Kent  ME15 9QF</t>
  </si>
  <si>
    <t>Loose Primary</t>
  </si>
  <si>
    <t>Look Up</t>
  </si>
  <si>
    <t>* Aided schools and Academies receive their allocation direct from the Education Funding Agency.</t>
  </si>
  <si>
    <t>* 2015/16 allocations are based on the January 2014 School Census (pupil numbers).</t>
  </si>
  <si>
    <t>DEVOLVED FORMULA CAPITAL GRANT FOR SCHOOLS 2015/2016</t>
  </si>
  <si>
    <t>Total Capital Allocation for 2015/2016</t>
  </si>
  <si>
    <t>School list taken from School Advances form - to check school names</t>
  </si>
  <si>
    <t xml:space="preserve">North West Kent Alternative Provision Service </t>
  </si>
  <si>
    <t>new</t>
  </si>
  <si>
    <t>* The figures for Devolved Capital will be updated to reflect all academies that have converted by 31 March 2015. If your school is expected to convert to Academy status prior to 31 March 2015, there will be no DFC allocation shown here.  If your school does not convert by 31 March 2015 you will have your DFC allocation routed via the local authority.</t>
  </si>
  <si>
    <t>checked on edubase, no pupils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</si>
</sst>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44" formatCode="_-&quot;£&quot;* #,##0.00_-;\-&quot;£&quot;* #,##0.00_-;_-&quot;£&quot;* &quot;-&quot;??_-;_-@_-"/>
    <numFmt numFmtId="164" formatCode="&quot;£&quot;#,##0"/>
    <numFmt numFmtId="165" formatCode="&quot;£&quot;#,##0.00"/>
    <numFmt numFmtId="166" formatCode="#,##0.000"/>
    <numFmt numFmtId="167" formatCode="0.0"/>
    <numFmt numFmtId="168" formatCode="#,##0.0"/>
    <numFmt numFmtId="169" formatCode="#,##0.00_ ;\-#,##0.00\ "/>
  </numFmts>
  <fonts count="36" x14ac:knownFonts="1">
    <font>
      <sz val="11"/>
      <color theme="1"/>
      <name val="Calibri"/>
      <family val="2"/>
      <scheme val="minor"/>
    </font>
    <font>
      <sz val="10"/>
      <name val="Arial"/>
      <family val="2"/>
    </font>
    <font>
      <b/>
      <sz val="18"/>
      <color indexed="8"/>
      <name val="Arial"/>
      <family val="2"/>
    </font>
    <font>
      <b/>
      <sz val="18"/>
      <color indexed="10"/>
      <name val="Arial"/>
      <family val="2"/>
    </font>
    <font>
      <sz val="14"/>
      <name val="Arial"/>
      <family val="2"/>
    </font>
    <font>
      <b/>
      <sz val="14"/>
      <name val="Arial"/>
      <family val="2"/>
    </font>
    <font>
      <b/>
      <sz val="16"/>
      <color indexed="10"/>
      <name val="Arial"/>
      <family val="2"/>
    </font>
    <font>
      <b/>
      <sz val="16"/>
      <name val="Arial"/>
      <family val="2"/>
    </font>
    <font>
      <b/>
      <sz val="18"/>
      <name val="Arial"/>
      <family val="2"/>
    </font>
    <font>
      <sz val="12"/>
      <name val="Arial"/>
      <family val="2"/>
    </font>
    <font>
      <b/>
      <sz val="14"/>
      <color indexed="8"/>
      <name val="Arial"/>
      <family val="2"/>
    </font>
    <font>
      <b/>
      <sz val="16"/>
      <color indexed="12"/>
      <name val="Arial"/>
      <family val="2"/>
    </font>
    <font>
      <sz val="14"/>
      <color indexed="12"/>
      <name val="Arial"/>
      <family val="2"/>
    </font>
    <font>
      <b/>
      <sz val="14"/>
      <color indexed="12"/>
      <name val="Arial"/>
      <family val="2"/>
    </font>
    <font>
      <b/>
      <sz val="14"/>
      <color indexed="10"/>
      <name val="Arial"/>
      <family val="2"/>
    </font>
    <font>
      <b/>
      <u/>
      <sz val="16"/>
      <color indexed="10"/>
      <name val="Arial"/>
      <family val="2"/>
    </font>
    <font>
      <b/>
      <u/>
      <sz val="16"/>
      <name val="Arial"/>
      <family val="2"/>
    </font>
    <font>
      <u/>
      <sz val="14"/>
      <name val="Calibri"/>
      <family val="2"/>
    </font>
    <font>
      <b/>
      <sz val="10"/>
      <name val="Arial"/>
      <family val="2"/>
    </font>
    <font>
      <u/>
      <sz val="9.9"/>
      <color theme="10"/>
      <name val="Calibri"/>
      <family val="2"/>
    </font>
    <font>
      <b/>
      <sz val="10"/>
      <color theme="1"/>
      <name val="Arial"/>
      <family val="2"/>
    </font>
    <font>
      <sz val="10"/>
      <color theme="1"/>
      <name val="Arial"/>
      <family val="2"/>
    </font>
    <font>
      <sz val="10"/>
      <color rgb="FFFF0000"/>
      <name val="Arial"/>
      <family val="2"/>
    </font>
    <font>
      <b/>
      <sz val="10"/>
      <color rgb="FFFF0000"/>
      <name val="Arial"/>
      <family val="2"/>
    </font>
    <font>
      <u/>
      <sz val="10"/>
      <color theme="1"/>
      <name val="Arial"/>
      <family val="2"/>
    </font>
    <font>
      <b/>
      <u/>
      <sz val="18"/>
      <color indexed="10"/>
      <name val="Arial"/>
      <family val="2"/>
    </font>
    <font>
      <b/>
      <sz val="11"/>
      <color theme="1"/>
      <name val="Calibri"/>
      <family val="2"/>
      <scheme val="minor"/>
    </font>
    <font>
      <sz val="11"/>
      <color rgb="FF0070C0"/>
      <name val="Calibri"/>
      <family val="2"/>
      <scheme val="minor"/>
    </font>
    <font>
      <b/>
      <sz val="10"/>
      <color rgb="FF0070C0"/>
      <name val="Arial"/>
      <family val="2"/>
    </font>
    <font>
      <b/>
      <sz val="11"/>
      <color rgb="FF0070C0"/>
      <name val="Calibri"/>
      <family val="2"/>
      <scheme val="minor"/>
    </font>
    <font>
      <b/>
      <sz val="12"/>
      <name val="Arial"/>
      <family val="2"/>
    </font>
    <font>
      <b/>
      <u/>
      <sz val="12"/>
      <name val="Calibri"/>
      <family val="2"/>
    </font>
    <font>
      <b/>
      <u/>
      <sz val="12"/>
      <name val="Arial"/>
      <family val="2"/>
    </font>
    <font>
      <sz val="10"/>
      <color rgb="FF0066CC"/>
      <name val="Arial"/>
      <family val="2"/>
    </font>
    <font>
      <sz val="10"/>
      <color indexed="30"/>
      <name val="Arial"/>
      <family val="2"/>
    </font>
    <font>
      <sz val="10"/>
      <color rgb="FF0070C0"/>
      <name val="Arial"/>
      <family val="2"/>
    </font>
  </fonts>
  <fills count="5">
    <fill>
      <patternFill patternType="none"/>
    </fill>
    <fill>
      <patternFill patternType="gray125"/>
    </fill>
    <fill>
      <patternFill patternType="solid">
        <fgColor theme="0"/>
        <bgColor indexed="64"/>
      </patternFill>
    </fill>
    <fill>
      <patternFill patternType="solid">
        <fgColor rgb="FF00FF0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rgb="FF0033CC"/>
      </left>
      <right/>
      <top/>
      <bottom/>
      <diagonal/>
    </border>
    <border>
      <left/>
      <right style="medium">
        <color rgb="FF0033CC"/>
      </right>
      <top/>
      <bottom/>
      <diagonal/>
    </border>
    <border>
      <left style="medium">
        <color rgb="FF0033CC"/>
      </left>
      <right/>
      <top/>
      <bottom style="medium">
        <color rgb="FF0033CC"/>
      </bottom>
      <diagonal/>
    </border>
    <border>
      <left/>
      <right/>
      <top/>
      <bottom style="medium">
        <color rgb="FF0033CC"/>
      </bottom>
      <diagonal/>
    </border>
    <border>
      <left/>
      <right style="medium">
        <color rgb="FF0033CC"/>
      </right>
      <top/>
      <bottom style="medium">
        <color rgb="FF0033CC"/>
      </bottom>
      <diagonal/>
    </border>
    <border>
      <left style="medium">
        <color rgb="FF0033CC"/>
      </left>
      <right/>
      <top style="medium">
        <color rgb="FF0033CC"/>
      </top>
      <bottom/>
      <diagonal/>
    </border>
    <border>
      <left/>
      <right/>
      <top style="medium">
        <color rgb="FF0033CC"/>
      </top>
      <bottom/>
      <diagonal/>
    </border>
    <border>
      <left/>
      <right style="medium">
        <color rgb="FF0033CC"/>
      </right>
      <top style="medium">
        <color rgb="FF0033CC"/>
      </top>
      <bottom/>
      <diagonal/>
    </border>
    <border>
      <left/>
      <right/>
      <top style="thin">
        <color auto="1"/>
      </top>
      <bottom/>
      <diagonal/>
    </border>
    <border>
      <left style="double">
        <color rgb="FFFF0000"/>
      </left>
      <right style="double">
        <color rgb="FFFF0000"/>
      </right>
      <top/>
      <bottom/>
      <diagonal/>
    </border>
  </borders>
  <cellStyleXfs count="5">
    <xf numFmtId="0" fontId="0" fillId="0" borderId="0"/>
    <xf numFmtId="0" fontId="19" fillId="0" borderId="0" applyNumberFormat="0" applyFill="0" applyBorder="0" applyAlignment="0" applyProtection="0">
      <alignment vertical="top"/>
      <protection locked="0"/>
    </xf>
    <xf numFmtId="0" fontId="1" fillId="0" borderId="0"/>
    <xf numFmtId="0" fontId="1" fillId="0" borderId="0"/>
    <xf numFmtId="0" fontId="9" fillId="0" borderId="0"/>
  </cellStyleXfs>
  <cellXfs count="276">
    <xf numFmtId="0" fontId="0" fillId="0" borderId="0" xfId="0"/>
    <xf numFmtId="0" fontId="4" fillId="0" borderId="0" xfId="3" applyFont="1" applyBorder="1" applyAlignment="1" applyProtection="1">
      <alignment vertical="center"/>
      <protection hidden="1"/>
    </xf>
    <xf numFmtId="0" fontId="4" fillId="2" borderId="0" xfId="3" applyFont="1" applyFill="1" applyBorder="1" applyAlignment="1" applyProtection="1">
      <alignment vertical="center"/>
      <protection hidden="1"/>
    </xf>
    <xf numFmtId="0" fontId="5" fillId="2" borderId="0" xfId="3" applyFont="1" applyFill="1" applyBorder="1" applyAlignment="1" applyProtection="1">
      <alignment horizontal="right" vertical="center"/>
      <protection hidden="1"/>
    </xf>
    <xf numFmtId="0" fontId="5" fillId="2" borderId="0" xfId="3" applyFont="1" applyFill="1" applyBorder="1" applyAlignment="1" applyProtection="1">
      <alignment horizontal="centerContinuous" vertical="center"/>
      <protection hidden="1"/>
    </xf>
    <xf numFmtId="0" fontId="4" fillId="2" borderId="0" xfId="3" applyFont="1" applyFill="1" applyBorder="1" applyAlignment="1" applyProtection="1">
      <alignment horizontal="centerContinuous" vertical="center"/>
      <protection hidden="1"/>
    </xf>
    <xf numFmtId="0" fontId="6" fillId="2" borderId="0" xfId="3" applyFont="1" applyFill="1" applyBorder="1" applyAlignment="1" applyProtection="1">
      <alignment horizontal="center"/>
      <protection hidden="1"/>
    </xf>
    <xf numFmtId="0" fontId="7" fillId="2" borderId="0" xfId="3" applyFont="1" applyFill="1" applyBorder="1" applyAlignment="1" applyProtection="1">
      <alignment horizontal="center"/>
      <protection hidden="1"/>
    </xf>
    <xf numFmtId="0" fontId="8" fillId="2" borderId="0" xfId="3" applyFont="1" applyFill="1" applyBorder="1" applyAlignment="1" applyProtection="1">
      <alignment horizontal="center"/>
      <protection hidden="1"/>
    </xf>
    <xf numFmtId="0" fontId="1" fillId="2" borderId="0" xfId="3" applyFont="1" applyFill="1" applyBorder="1" applyAlignment="1" applyProtection="1">
      <alignment vertical="center"/>
      <protection hidden="1"/>
    </xf>
    <xf numFmtId="0" fontId="9" fillId="2" borderId="0" xfId="3" applyFont="1" applyFill="1" applyBorder="1" applyAlignment="1" applyProtection="1">
      <alignment vertical="center"/>
      <protection hidden="1"/>
    </xf>
    <xf numFmtId="0" fontId="9" fillId="2" borderId="0" xfId="3" applyFont="1" applyFill="1" applyBorder="1" applyAlignment="1" applyProtection="1">
      <alignment horizontal="right" vertical="center"/>
      <protection hidden="1"/>
    </xf>
    <xf numFmtId="0" fontId="9" fillId="2" borderId="0" xfId="3" applyFont="1" applyFill="1" applyBorder="1" applyAlignment="1" applyProtection="1">
      <alignment horizontal="center" vertical="center"/>
      <protection hidden="1"/>
    </xf>
    <xf numFmtId="0" fontId="5" fillId="2" borderId="0" xfId="3" applyFont="1" applyFill="1" applyBorder="1" applyAlignment="1" applyProtection="1">
      <alignment horizontal="right" vertical="top"/>
      <protection hidden="1"/>
    </xf>
    <xf numFmtId="0" fontId="5" fillId="2" borderId="0" xfId="3" applyFont="1" applyFill="1" applyBorder="1" applyAlignment="1" applyProtection="1">
      <alignment horizontal="center" vertical="center"/>
      <protection hidden="1"/>
    </xf>
    <xf numFmtId="0" fontId="5" fillId="2" borderId="0" xfId="3" applyFont="1" applyFill="1" applyBorder="1" applyAlignment="1" applyProtection="1">
      <alignment horizontal="center" vertical="top"/>
      <protection hidden="1"/>
    </xf>
    <xf numFmtId="0" fontId="4" fillId="2" borderId="0" xfId="3" applyFont="1" applyFill="1" applyBorder="1" applyAlignment="1" applyProtection="1">
      <alignment horizontal="center" vertical="center"/>
      <protection hidden="1"/>
    </xf>
    <xf numFmtId="0" fontId="4" fillId="2" borderId="0" xfId="3" applyFont="1" applyFill="1" applyBorder="1" applyAlignment="1" applyProtection="1">
      <alignment horizontal="right" vertical="center"/>
      <protection hidden="1"/>
    </xf>
    <xf numFmtId="0" fontId="5" fillId="2" borderId="0" xfId="3" applyFont="1" applyFill="1" applyBorder="1" applyAlignment="1" applyProtection="1">
      <alignment horizontal="center" vertical="center" wrapText="1"/>
      <protection hidden="1"/>
    </xf>
    <xf numFmtId="0" fontId="5" fillId="2" borderId="0" xfId="3" applyFont="1" applyFill="1" applyBorder="1" applyAlignment="1" applyProtection="1">
      <alignment vertical="center"/>
      <protection hidden="1"/>
    </xf>
    <xf numFmtId="0" fontId="4" fillId="2" borderId="0" xfId="3" applyFont="1" applyFill="1" applyBorder="1" applyAlignment="1" applyProtection="1">
      <alignment horizontal="center" vertical="center" wrapText="1"/>
      <protection hidden="1"/>
    </xf>
    <xf numFmtId="165" fontId="4" fillId="2" borderId="0" xfId="3" applyNumberFormat="1" applyFont="1" applyFill="1" applyBorder="1" applyAlignment="1" applyProtection="1">
      <alignment horizontal="center" vertical="center" wrapText="1"/>
      <protection hidden="1"/>
    </xf>
    <xf numFmtId="3" fontId="4" fillId="2" borderId="0" xfId="3" applyNumberFormat="1" applyFont="1" applyFill="1" applyBorder="1" applyAlignment="1" applyProtection="1">
      <alignment horizontal="right" vertical="center"/>
      <protection hidden="1"/>
    </xf>
    <xf numFmtId="3" fontId="4" fillId="2" borderId="0" xfId="3" applyNumberFormat="1" applyFont="1" applyFill="1" applyBorder="1" applyAlignment="1" applyProtection="1">
      <alignment horizontal="center" vertical="center"/>
      <protection hidden="1"/>
    </xf>
    <xf numFmtId="166" fontId="4" fillId="2" borderId="0" xfId="3" applyNumberFormat="1" applyFont="1" applyFill="1" applyBorder="1" applyAlignment="1" applyProtection="1">
      <alignment horizontal="center" vertical="center"/>
      <protection hidden="1"/>
    </xf>
    <xf numFmtId="165" fontId="4" fillId="2" borderId="0" xfId="3" applyNumberFormat="1" applyFont="1" applyFill="1" applyBorder="1" applyAlignment="1" applyProtection="1">
      <alignment horizontal="right" vertical="center"/>
      <protection hidden="1"/>
    </xf>
    <xf numFmtId="165" fontId="5" fillId="2" borderId="0" xfId="3" applyNumberFormat="1" applyFont="1" applyFill="1" applyBorder="1" applyAlignment="1" applyProtection="1">
      <alignment horizontal="right" vertical="center"/>
      <protection hidden="1"/>
    </xf>
    <xf numFmtId="167" fontId="4" fillId="2" borderId="0" xfId="3" applyNumberFormat="1" applyFont="1" applyFill="1" applyBorder="1" applyAlignment="1" applyProtection="1">
      <alignment horizontal="right" vertical="center"/>
      <protection hidden="1"/>
    </xf>
    <xf numFmtId="168" fontId="4" fillId="2" borderId="0" xfId="3" applyNumberFormat="1" applyFont="1" applyFill="1" applyBorder="1" applyAlignment="1" applyProtection="1">
      <alignment horizontal="right" vertical="center"/>
      <protection hidden="1"/>
    </xf>
    <xf numFmtId="3" fontId="5" fillId="2" borderId="0" xfId="3" applyNumberFormat="1" applyFont="1" applyFill="1" applyBorder="1" applyAlignment="1" applyProtection="1">
      <alignment horizontal="right" vertical="center"/>
      <protection hidden="1"/>
    </xf>
    <xf numFmtId="168" fontId="5" fillId="2" borderId="0" xfId="3" applyNumberFormat="1" applyFont="1" applyFill="1" applyBorder="1" applyAlignment="1" applyProtection="1">
      <alignment horizontal="right" vertical="center"/>
      <protection hidden="1"/>
    </xf>
    <xf numFmtId="165" fontId="4" fillId="2" borderId="0" xfId="3" applyNumberFormat="1" applyFont="1" applyFill="1" applyBorder="1" applyAlignment="1" applyProtection="1">
      <alignment vertical="center"/>
      <protection hidden="1"/>
    </xf>
    <xf numFmtId="164" fontId="5" fillId="2" borderId="0" xfId="3" applyNumberFormat="1" applyFont="1" applyFill="1" applyBorder="1" applyAlignment="1" applyProtection="1">
      <alignment vertical="center"/>
      <protection hidden="1"/>
    </xf>
    <xf numFmtId="164" fontId="5" fillId="2" borderId="0" xfId="3" applyNumberFormat="1" applyFont="1" applyFill="1" applyBorder="1" applyAlignment="1" applyProtection="1">
      <alignment horizontal="right" vertical="center"/>
      <protection hidden="1"/>
    </xf>
    <xf numFmtId="3" fontId="10" fillId="2" borderId="0" xfId="3" applyNumberFormat="1" applyFont="1" applyFill="1" applyBorder="1" applyAlignment="1" applyProtection="1">
      <alignment horizontal="right" vertical="center"/>
      <protection hidden="1"/>
    </xf>
    <xf numFmtId="0" fontId="12" fillId="2" borderId="0" xfId="3" applyFont="1" applyFill="1" applyBorder="1" applyAlignment="1" applyProtection="1">
      <alignment vertical="center"/>
      <protection hidden="1"/>
    </xf>
    <xf numFmtId="0" fontId="11" fillId="2" borderId="0" xfId="3" applyFont="1" applyFill="1" applyBorder="1" applyAlignment="1" applyProtection="1">
      <alignment horizontal="right" vertical="center"/>
      <protection hidden="1"/>
    </xf>
    <xf numFmtId="0" fontId="13" fillId="2" borderId="0" xfId="3" applyFont="1" applyFill="1" applyBorder="1" applyAlignment="1" applyProtection="1">
      <alignment horizontal="center" vertical="center"/>
      <protection hidden="1"/>
    </xf>
    <xf numFmtId="164" fontId="13" fillId="2" borderId="0" xfId="3" applyNumberFormat="1" applyFont="1" applyFill="1" applyBorder="1" applyAlignment="1" applyProtection="1">
      <alignment vertical="center"/>
      <protection hidden="1"/>
    </xf>
    <xf numFmtId="0" fontId="15" fillId="2" borderId="0" xfId="3" applyFont="1" applyFill="1" applyBorder="1" applyAlignment="1" applyProtection="1">
      <alignment vertical="center"/>
      <protection hidden="1"/>
    </xf>
    <xf numFmtId="0" fontId="16" fillId="2" borderId="0" xfId="3" applyFont="1" applyFill="1" applyBorder="1" applyAlignment="1" applyProtection="1">
      <alignment vertical="center"/>
      <protection hidden="1"/>
    </xf>
    <xf numFmtId="0" fontId="5" fillId="2" borderId="0" xfId="3" quotePrefix="1" applyFont="1" applyFill="1" applyBorder="1" applyAlignment="1" applyProtection="1">
      <alignment vertical="center"/>
      <protection hidden="1"/>
    </xf>
    <xf numFmtId="0" fontId="4" fillId="2" borderId="3" xfId="3" applyFont="1" applyFill="1" applyBorder="1" applyAlignment="1" applyProtection="1">
      <alignment vertical="center"/>
      <protection hidden="1"/>
    </xf>
    <xf numFmtId="0" fontId="5" fillId="2" borderId="4" xfId="3" applyFont="1" applyFill="1" applyBorder="1" applyAlignment="1" applyProtection="1">
      <alignment horizontal="right" vertical="center"/>
      <protection hidden="1"/>
    </xf>
    <xf numFmtId="0" fontId="6" fillId="2" borderId="3" xfId="3" applyFont="1" applyFill="1" applyBorder="1" applyAlignment="1" applyProtection="1">
      <alignment horizontal="centerContinuous" vertical="center"/>
      <protection hidden="1"/>
    </xf>
    <xf numFmtId="0" fontId="4" fillId="2" borderId="4" xfId="3" applyFont="1" applyFill="1" applyBorder="1" applyAlignment="1" applyProtection="1">
      <alignment horizontal="centerContinuous" vertical="center"/>
      <protection hidden="1"/>
    </xf>
    <xf numFmtId="0" fontId="7" fillId="2" borderId="3" xfId="3" applyFont="1" applyFill="1" applyBorder="1" applyAlignment="1" applyProtection="1">
      <alignment horizontal="center"/>
      <protection hidden="1"/>
    </xf>
    <xf numFmtId="0" fontId="1" fillId="2" borderId="3" xfId="3" applyFont="1" applyFill="1" applyBorder="1" applyAlignment="1" applyProtection="1">
      <alignment vertical="center"/>
      <protection hidden="1"/>
    </xf>
    <xf numFmtId="0" fontId="1" fillId="2" borderId="4" xfId="3" applyFont="1" applyFill="1" applyBorder="1" applyAlignment="1" applyProtection="1">
      <alignment vertical="center"/>
      <protection hidden="1"/>
    </xf>
    <xf numFmtId="0" fontId="9" fillId="2" borderId="3" xfId="3" applyFont="1" applyFill="1" applyBorder="1" applyAlignment="1" applyProtection="1">
      <alignment vertical="center"/>
      <protection hidden="1"/>
    </xf>
    <xf numFmtId="0" fontId="9" fillId="2" borderId="4" xfId="3" applyFont="1" applyFill="1" applyBorder="1" applyAlignment="1" applyProtection="1">
      <alignment vertical="center"/>
      <protection hidden="1"/>
    </xf>
    <xf numFmtId="164" fontId="4" fillId="2" borderId="4" xfId="3" applyNumberFormat="1" applyFont="1" applyFill="1" applyBorder="1" applyAlignment="1" applyProtection="1">
      <alignment horizontal="center" vertical="center"/>
      <protection hidden="1"/>
    </xf>
    <xf numFmtId="164" fontId="5" fillId="2" borderId="4" xfId="3" applyNumberFormat="1" applyFont="1" applyFill="1" applyBorder="1" applyAlignment="1" applyProtection="1">
      <alignment horizontal="center" vertical="center" wrapText="1"/>
      <protection hidden="1"/>
    </xf>
    <xf numFmtId="164" fontId="4" fillId="2" borderId="4" xfId="3" applyNumberFormat="1" applyFont="1" applyFill="1" applyBorder="1" applyAlignment="1" applyProtection="1">
      <alignment horizontal="center" vertical="center" wrapText="1"/>
      <protection hidden="1"/>
    </xf>
    <xf numFmtId="0" fontId="4" fillId="2" borderId="3" xfId="3" applyFont="1" applyFill="1" applyBorder="1" applyAlignment="1" applyProtection="1">
      <alignment horizontal="right" vertical="center"/>
      <protection hidden="1"/>
    </xf>
    <xf numFmtId="164" fontId="4" fillId="2" borderId="4" xfId="3" applyNumberFormat="1" applyFont="1" applyFill="1" applyBorder="1" applyAlignment="1" applyProtection="1">
      <alignment vertical="center"/>
      <protection hidden="1"/>
    </xf>
    <xf numFmtId="0" fontId="5" fillId="2" borderId="3" xfId="3" applyFont="1" applyFill="1" applyBorder="1" applyAlignment="1" applyProtection="1">
      <alignment vertical="center"/>
      <protection hidden="1"/>
    </xf>
    <xf numFmtId="164" fontId="5" fillId="2" borderId="4" xfId="3" applyNumberFormat="1" applyFont="1" applyFill="1" applyBorder="1" applyAlignment="1" applyProtection="1">
      <alignment vertical="center"/>
      <protection hidden="1"/>
    </xf>
    <xf numFmtId="6" fontId="5" fillId="2" borderId="4" xfId="3" applyNumberFormat="1" applyFont="1" applyFill="1" applyBorder="1" applyAlignment="1" applyProtection="1">
      <alignment horizontal="right" vertical="center"/>
      <protection hidden="1"/>
    </xf>
    <xf numFmtId="0" fontId="11" fillId="2" borderId="3" xfId="3" applyFont="1" applyFill="1" applyBorder="1" applyAlignment="1" applyProtection="1">
      <alignment horizontal="left" vertical="center"/>
      <protection hidden="1"/>
    </xf>
    <xf numFmtId="0" fontId="4" fillId="2" borderId="4" xfId="3" applyFont="1" applyFill="1" applyBorder="1" applyAlignment="1" applyProtection="1">
      <alignment vertical="center"/>
      <protection hidden="1"/>
    </xf>
    <xf numFmtId="0" fontId="6" fillId="2" borderId="3" xfId="3" applyFont="1" applyFill="1" applyBorder="1" applyAlignment="1" applyProtection="1">
      <alignment vertical="center"/>
      <protection hidden="1"/>
    </xf>
    <xf numFmtId="164" fontId="5" fillId="2" borderId="4" xfId="3" applyNumberFormat="1" applyFont="1" applyFill="1" applyBorder="1" applyAlignment="1" applyProtection="1">
      <alignment horizontal="right" vertical="center"/>
      <protection hidden="1"/>
    </xf>
    <xf numFmtId="0" fontId="16" fillId="2" borderId="3" xfId="3" applyFont="1" applyFill="1" applyBorder="1" applyAlignment="1" applyProtection="1">
      <alignment vertical="center"/>
      <protection hidden="1"/>
    </xf>
    <xf numFmtId="0" fontId="5" fillId="2" borderId="3" xfId="3" quotePrefix="1" applyFont="1" applyFill="1" applyBorder="1" applyAlignment="1" applyProtection="1">
      <alignment vertical="center"/>
      <protection hidden="1"/>
    </xf>
    <xf numFmtId="0" fontId="4" fillId="2" borderId="5" xfId="3" applyFont="1" applyFill="1" applyBorder="1" applyAlignment="1" applyProtection="1">
      <alignment vertical="center"/>
      <protection hidden="1"/>
    </xf>
    <xf numFmtId="0" fontId="4" fillId="2" borderId="6" xfId="3" applyFont="1" applyFill="1" applyBorder="1" applyAlignment="1" applyProtection="1">
      <alignment vertical="center"/>
      <protection hidden="1"/>
    </xf>
    <xf numFmtId="0" fontId="4" fillId="2" borderId="7" xfId="3" applyFont="1" applyFill="1" applyBorder="1" applyAlignment="1" applyProtection="1">
      <alignment vertical="center"/>
      <protection hidden="1"/>
    </xf>
    <xf numFmtId="0" fontId="17" fillId="2" borderId="3" xfId="1" applyFont="1" applyFill="1" applyBorder="1" applyAlignment="1" applyProtection="1">
      <alignment vertical="center"/>
      <protection hidden="1"/>
    </xf>
    <xf numFmtId="0" fontId="0" fillId="0" borderId="0" xfId="0" applyFill="1"/>
    <xf numFmtId="0" fontId="0" fillId="0" borderId="0" xfId="0" applyFill="1" applyBorder="1"/>
    <xf numFmtId="44" fontId="0" fillId="0" borderId="0" xfId="0" applyNumberFormat="1" applyFill="1" applyBorder="1"/>
    <xf numFmtId="4" fontId="0" fillId="0" borderId="0" xfId="0" applyNumberFormat="1" applyFill="1"/>
    <xf numFmtId="0" fontId="3" fillId="0" borderId="0" xfId="3" applyFont="1" applyBorder="1" applyAlignment="1" applyProtection="1">
      <alignment horizontal="center" vertical="center" wrapText="1"/>
      <protection hidden="1"/>
    </xf>
    <xf numFmtId="0" fontId="1" fillId="0" borderId="0" xfId="3" applyFont="1" applyAlignment="1" applyProtection="1">
      <alignment vertical="center"/>
      <protection hidden="1"/>
    </xf>
    <xf numFmtId="0" fontId="1" fillId="0" borderId="0" xfId="2" applyFont="1" applyProtection="1">
      <protection hidden="1"/>
    </xf>
    <xf numFmtId="0" fontId="9" fillId="2" borderId="0" xfId="3" applyFont="1" applyFill="1" applyBorder="1" applyAlignment="1" applyProtection="1">
      <alignment horizontal="centerContinuous" vertical="center"/>
      <protection hidden="1"/>
    </xf>
    <xf numFmtId="0" fontId="5" fillId="2" borderId="0" xfId="3" applyFont="1" applyFill="1" applyBorder="1" applyAlignment="1" applyProtection="1">
      <alignment horizontal="left" vertical="center"/>
      <protection hidden="1"/>
    </xf>
    <xf numFmtId="0" fontId="9" fillId="0" borderId="0" xfId="3" applyFont="1" applyAlignment="1" applyProtection="1">
      <alignment vertical="center"/>
      <protection hidden="1"/>
    </xf>
    <xf numFmtId="0" fontId="5" fillId="0" borderId="0" xfId="3" applyFont="1" applyBorder="1" applyAlignment="1" applyProtection="1">
      <alignment horizontal="center" vertical="center" wrapText="1"/>
      <protection hidden="1"/>
    </xf>
    <xf numFmtId="0" fontId="4" fillId="0" borderId="0" xfId="3" applyFont="1" applyAlignment="1" applyProtection="1">
      <alignment vertical="center"/>
      <protection hidden="1"/>
    </xf>
    <xf numFmtId="0" fontId="4" fillId="0" borderId="0" xfId="3" applyFont="1" applyBorder="1" applyAlignment="1" applyProtection="1">
      <alignment horizontal="center" vertical="center"/>
      <protection hidden="1"/>
    </xf>
    <xf numFmtId="0" fontId="4" fillId="0" borderId="0" xfId="3" applyFont="1" applyBorder="1" applyAlignment="1" applyProtection="1">
      <alignment horizontal="center" vertical="center" wrapText="1"/>
      <protection hidden="1"/>
    </xf>
    <xf numFmtId="3" fontId="5" fillId="0" borderId="0" xfId="3" applyNumberFormat="1" applyFont="1" applyBorder="1" applyAlignment="1" applyProtection="1">
      <alignment vertical="center"/>
      <protection hidden="1"/>
    </xf>
    <xf numFmtId="3" fontId="4" fillId="0" borderId="0" xfId="3" applyNumberFormat="1" applyFont="1" applyBorder="1" applyAlignment="1" applyProtection="1">
      <alignment vertical="center"/>
      <protection hidden="1"/>
    </xf>
    <xf numFmtId="3" fontId="14" fillId="0" borderId="0" xfId="3" applyNumberFormat="1" applyFont="1" applyBorder="1" applyAlignment="1" applyProtection="1">
      <alignment vertical="center"/>
      <protection hidden="1"/>
    </xf>
    <xf numFmtId="164" fontId="5" fillId="0" borderId="0" xfId="3" applyNumberFormat="1" applyFont="1" applyBorder="1" applyAlignment="1" applyProtection="1">
      <alignment horizontal="right" vertical="center"/>
      <protection hidden="1"/>
    </xf>
    <xf numFmtId="164" fontId="4" fillId="0" borderId="0" xfId="3" applyNumberFormat="1" applyFont="1" applyBorder="1" applyAlignment="1" applyProtection="1">
      <alignment horizontal="right" vertical="center"/>
      <protection hidden="1"/>
    </xf>
    <xf numFmtId="1" fontId="0" fillId="0" borderId="0" xfId="0" applyNumberFormat="1" applyFill="1" applyBorder="1" applyAlignment="1">
      <alignment horizontal="center" vertical="center"/>
    </xf>
    <xf numFmtId="0" fontId="0" fillId="0" borderId="0" xfId="0" applyFill="1" applyBorder="1" applyAlignment="1">
      <alignment vertical="center"/>
    </xf>
    <xf numFmtId="4" fontId="0" fillId="0" borderId="0" xfId="0" applyNumberFormat="1" applyFill="1" applyBorder="1"/>
    <xf numFmtId="1" fontId="0" fillId="0" borderId="0" xfId="0" applyNumberFormat="1" applyFill="1" applyBorder="1" applyAlignment="1">
      <alignment horizontal="center"/>
    </xf>
    <xf numFmtId="0" fontId="0" fillId="0" borderId="0" xfId="0" applyFill="1" applyBorder="1" applyAlignment="1"/>
    <xf numFmtId="4" fontId="0" fillId="0" borderId="0" xfId="0" applyNumberFormat="1" applyFill="1" applyBorder="1" applyAlignment="1"/>
    <xf numFmtId="0" fontId="0" fillId="0" borderId="0" xfId="0" applyFill="1" applyBorder="1" applyAlignment="1">
      <alignment horizontal="center"/>
    </xf>
    <xf numFmtId="0" fontId="0" fillId="0" borderId="0" xfId="0" applyFill="1" applyBorder="1" applyAlignment="1">
      <alignment horizontal="right" vertical="center"/>
    </xf>
    <xf numFmtId="0" fontId="23" fillId="0" borderId="0" xfId="0" applyFont="1" applyFill="1" applyBorder="1"/>
    <xf numFmtId="0" fontId="18" fillId="0" borderId="0" xfId="0" applyFont="1" applyFill="1" applyBorder="1" applyAlignment="1">
      <alignment horizontal="center" wrapText="1"/>
    </xf>
    <xf numFmtId="4" fontId="20" fillId="0" borderId="1" xfId="0" applyNumberFormat="1" applyFont="1" applyFill="1" applyBorder="1"/>
    <xf numFmtId="4" fontId="0" fillId="0" borderId="2" xfId="0" applyNumberFormat="1" applyFill="1" applyBorder="1"/>
    <xf numFmtId="0" fontId="0" fillId="0" borderId="0" xfId="0" applyFill="1" applyBorder="1" applyAlignment="1">
      <alignment horizontal="center" vertical="center"/>
    </xf>
    <xf numFmtId="0" fontId="0" fillId="0" borderId="0" xfId="0" applyFill="1" applyBorder="1" applyAlignment="1">
      <alignment horizontal="left"/>
    </xf>
    <xf numFmtId="1" fontId="0" fillId="0" borderId="0" xfId="0" applyNumberFormat="1" applyFill="1" applyBorder="1"/>
    <xf numFmtId="44" fontId="0" fillId="0" borderId="0" xfId="0" applyNumberFormat="1" applyFill="1" applyBorder="1" applyAlignment="1"/>
    <xf numFmtId="1" fontId="0" fillId="0" borderId="0" xfId="0" applyNumberFormat="1" applyFill="1" applyBorder="1" applyAlignment="1"/>
    <xf numFmtId="44" fontId="20" fillId="0" borderId="0" xfId="0" applyNumberFormat="1" applyFont="1" applyFill="1" applyBorder="1"/>
    <xf numFmtId="165" fontId="20" fillId="0" borderId="0" xfId="0" applyNumberFormat="1" applyFont="1" applyFill="1" applyBorder="1"/>
    <xf numFmtId="4" fontId="22" fillId="0" borderId="0" xfId="0" applyNumberFormat="1" applyFont="1" applyFill="1" applyBorder="1"/>
    <xf numFmtId="0" fontId="0" fillId="0" borderId="0" xfId="0" applyFill="1" applyBorder="1" applyAlignment="1">
      <alignment horizontal="center" wrapText="1"/>
    </xf>
    <xf numFmtId="0" fontId="0" fillId="0" borderId="0" xfId="0" applyFont="1" applyFill="1" applyBorder="1"/>
    <xf numFmtId="169" fontId="0" fillId="0" borderId="0" xfId="0" applyNumberFormat="1" applyFill="1" applyBorder="1"/>
    <xf numFmtId="44" fontId="0" fillId="0" borderId="0" xfId="0" applyNumberFormat="1" applyFill="1" applyBorder="1" applyAlignment="1">
      <alignment wrapText="1"/>
    </xf>
    <xf numFmtId="4" fontId="26" fillId="0" borderId="0" xfId="0" applyNumberFormat="1" applyFont="1" applyFill="1" applyBorder="1"/>
    <xf numFmtId="3" fontId="0" fillId="0" borderId="0" xfId="0" applyNumberFormat="1" applyFill="1" applyBorder="1" applyAlignment="1">
      <alignment horizontal="center" vertical="center"/>
    </xf>
    <xf numFmtId="167" fontId="18" fillId="0" borderId="0" xfId="4" applyNumberFormat="1" applyFont="1" applyFill="1" applyBorder="1" applyAlignment="1" applyProtection="1">
      <alignment horizontal="center" vertical="center" wrapText="1"/>
    </xf>
    <xf numFmtId="0" fontId="18" fillId="0" borderId="0" xfId="4" applyFont="1" applyFill="1" applyBorder="1" applyAlignment="1" applyProtection="1">
      <alignment horizontal="center" vertical="center" wrapText="1"/>
    </xf>
    <xf numFmtId="168" fontId="21" fillId="0" borderId="0" xfId="2" applyNumberFormat="1" applyFont="1" applyFill="1" applyAlignment="1">
      <alignment vertical="center"/>
    </xf>
    <xf numFmtId="0" fontId="21" fillId="0" borderId="0" xfId="2" applyFont="1" applyFill="1" applyAlignment="1">
      <alignment vertical="center"/>
    </xf>
    <xf numFmtId="168" fontId="18" fillId="0" borderId="0" xfId="4" applyNumberFormat="1" applyFont="1" applyFill="1" applyBorder="1" applyAlignment="1" applyProtection="1">
      <alignment horizontal="center" vertical="center" wrapText="1"/>
    </xf>
    <xf numFmtId="4" fontId="18" fillId="0" borderId="0" xfId="2" quotePrefix="1" applyNumberFormat="1" applyFont="1" applyFill="1" applyBorder="1" applyAlignment="1" applyProtection="1">
      <alignment horizontal="center" vertical="center" wrapText="1"/>
    </xf>
    <xf numFmtId="4" fontId="18" fillId="0" borderId="0" xfId="4" quotePrefix="1" applyNumberFormat="1" applyFont="1" applyFill="1" applyBorder="1" applyAlignment="1" applyProtection="1">
      <alignment horizontal="center" vertical="center" wrapText="1"/>
    </xf>
    <xf numFmtId="4" fontId="18" fillId="0" borderId="0" xfId="4" applyNumberFormat="1" applyFont="1" applyFill="1" applyBorder="1" applyAlignment="1" applyProtection="1">
      <alignment horizontal="center" vertical="center" wrapText="1"/>
    </xf>
    <xf numFmtId="4" fontId="18" fillId="0" borderId="0" xfId="2" applyNumberFormat="1" applyFont="1" applyFill="1" applyBorder="1" applyAlignment="1" applyProtection="1">
      <alignment horizontal="center" vertical="center" wrapText="1"/>
    </xf>
    <xf numFmtId="0" fontId="0" fillId="0" borderId="0" xfId="0" quotePrefix="1" applyFill="1"/>
    <xf numFmtId="4" fontId="26" fillId="0" borderId="0" xfId="0" applyNumberFormat="1" applyFont="1" applyFill="1" applyBorder="1" applyAlignment="1">
      <alignment horizontal="center"/>
    </xf>
    <xf numFmtId="0" fontId="0" fillId="0" borderId="0" xfId="0" applyFill="1" applyBorder="1" applyAlignment="1">
      <alignment horizontal="center" wrapText="1"/>
    </xf>
    <xf numFmtId="49" fontId="20" fillId="0" borderId="0" xfId="0" applyNumberFormat="1" applyFont="1" applyFill="1" applyBorder="1" applyAlignment="1">
      <alignment horizontal="left"/>
    </xf>
    <xf numFmtId="49" fontId="0" fillId="0" borderId="0" xfId="0" applyNumberFormat="1" applyFont="1" applyFill="1" applyBorder="1" applyAlignment="1">
      <alignment horizontal="left"/>
    </xf>
    <xf numFmtId="49" fontId="0" fillId="0" borderId="0" xfId="0" applyNumberFormat="1" applyFont="1" applyFill="1" applyBorder="1" applyAlignment="1">
      <alignment horizontal="left" vertical="center"/>
    </xf>
    <xf numFmtId="49" fontId="24" fillId="0" borderId="0" xfId="0" applyNumberFormat="1" applyFont="1" applyFill="1" applyBorder="1" applyAlignment="1">
      <alignment horizontal="left" vertical="center"/>
    </xf>
    <xf numFmtId="49" fontId="0" fillId="0" borderId="0" xfId="0" applyNumberFormat="1" applyFill="1" applyBorder="1" applyAlignment="1">
      <alignment horizontal="left"/>
    </xf>
    <xf numFmtId="49" fontId="18" fillId="0" borderId="0" xfId="0" applyNumberFormat="1" applyFont="1" applyFill="1" applyBorder="1" applyAlignment="1">
      <alignment horizontal="center" wrapText="1"/>
    </xf>
    <xf numFmtId="49" fontId="0" fillId="0" borderId="0" xfId="0" applyNumberFormat="1" applyFill="1" applyBorder="1" applyAlignment="1">
      <alignment horizontal="center"/>
    </xf>
    <xf numFmtId="49" fontId="26" fillId="0" borderId="0" xfId="0" applyNumberFormat="1" applyFont="1" applyFill="1" applyBorder="1" applyAlignment="1">
      <alignment horizontal="center"/>
    </xf>
    <xf numFmtId="49" fontId="0" fillId="0" borderId="0" xfId="0" applyNumberFormat="1" applyFill="1" applyBorder="1"/>
    <xf numFmtId="4" fontId="18" fillId="0" borderId="0" xfId="0" applyNumberFormat="1" applyFont="1" applyFill="1" applyBorder="1" applyAlignment="1">
      <alignment horizontal="center" wrapText="1"/>
    </xf>
    <xf numFmtId="1" fontId="0" fillId="0" borderId="0" xfId="0" applyNumberFormat="1" applyFont="1" applyFill="1" applyBorder="1" applyAlignment="1">
      <alignment horizontal="center"/>
    </xf>
    <xf numFmtId="0" fontId="0" fillId="0" borderId="0" xfId="0" applyNumberFormat="1" applyFill="1" applyBorder="1" applyAlignment="1">
      <alignment horizontal="center"/>
    </xf>
    <xf numFmtId="0" fontId="0" fillId="0" borderId="0" xfId="0" applyFill="1" applyBorder="1" applyAlignment="1">
      <alignment horizontal="center" wrapText="1"/>
    </xf>
    <xf numFmtId="4" fontId="27" fillId="0" borderId="0" xfId="0" applyNumberFormat="1" applyFont="1" applyFill="1" applyBorder="1"/>
    <xf numFmtId="4" fontId="28" fillId="0" borderId="0" xfId="0" applyNumberFormat="1" applyFont="1" applyFill="1" applyBorder="1" applyAlignment="1">
      <alignment horizontal="center" wrapText="1"/>
    </xf>
    <xf numFmtId="4" fontId="27" fillId="0" borderId="0" xfId="0" applyNumberFormat="1" applyFont="1" applyFill="1" applyBorder="1" applyAlignment="1"/>
    <xf numFmtId="4" fontId="29" fillId="0" borderId="0" xfId="0" applyNumberFormat="1" applyFont="1" applyFill="1" applyBorder="1"/>
    <xf numFmtId="0" fontId="18" fillId="2" borderId="0" xfId="3" applyFont="1" applyFill="1" applyBorder="1" applyAlignment="1" applyProtection="1">
      <alignment vertical="center"/>
      <protection hidden="1"/>
    </xf>
    <xf numFmtId="0" fontId="18" fillId="2" borderId="3" xfId="3" applyFont="1" applyFill="1" applyBorder="1" applyAlignment="1" applyProtection="1">
      <alignment vertical="center"/>
      <protection hidden="1"/>
    </xf>
    <xf numFmtId="0" fontId="18" fillId="2" borderId="4" xfId="3" applyFont="1" applyFill="1" applyBorder="1" applyAlignment="1" applyProtection="1">
      <alignment vertical="center"/>
      <protection hidden="1"/>
    </xf>
    <xf numFmtId="0" fontId="30" fillId="2" borderId="3" xfId="3" applyFont="1" applyFill="1" applyBorder="1" applyAlignment="1" applyProtection="1">
      <alignment vertical="center"/>
      <protection hidden="1"/>
    </xf>
    <xf numFmtId="0" fontId="30" fillId="2" borderId="0" xfId="3" applyFont="1" applyFill="1" applyBorder="1" applyAlignment="1" applyProtection="1">
      <alignment horizontal="right" vertical="center"/>
      <protection hidden="1"/>
    </xf>
    <xf numFmtId="0" fontId="30" fillId="2" borderId="0" xfId="3" applyFont="1" applyFill="1" applyBorder="1" applyAlignment="1" applyProtection="1">
      <alignment horizontal="center" vertical="center"/>
      <protection hidden="1"/>
    </xf>
    <xf numFmtId="0" fontId="30" fillId="2" borderId="0" xfId="3" applyFont="1" applyFill="1" applyBorder="1" applyAlignment="1" applyProtection="1">
      <alignment vertical="center"/>
      <protection hidden="1"/>
    </xf>
    <xf numFmtId="0" fontId="30" fillId="2" borderId="4" xfId="3" applyFont="1" applyFill="1" applyBorder="1" applyAlignment="1" applyProtection="1">
      <alignment vertical="center"/>
      <protection hidden="1"/>
    </xf>
    <xf numFmtId="164" fontId="5" fillId="2" borderId="4" xfId="3" applyNumberFormat="1" applyFont="1" applyFill="1" applyBorder="1" applyAlignment="1" applyProtection="1">
      <alignment horizontal="center" vertical="center"/>
      <protection hidden="1"/>
    </xf>
    <xf numFmtId="165" fontId="5" fillId="2" borderId="0" xfId="3" applyNumberFormat="1" applyFont="1" applyFill="1" applyBorder="1" applyAlignment="1" applyProtection="1">
      <alignment horizontal="center" vertical="center" wrapText="1"/>
      <protection hidden="1"/>
    </xf>
    <xf numFmtId="3" fontId="5" fillId="2" borderId="0" xfId="3" applyNumberFormat="1" applyFont="1" applyFill="1" applyBorder="1" applyAlignment="1" applyProtection="1">
      <alignment horizontal="center" vertical="center"/>
      <protection hidden="1"/>
    </xf>
    <xf numFmtId="167" fontId="5" fillId="2" borderId="0" xfId="3" applyNumberFormat="1" applyFont="1" applyFill="1" applyBorder="1" applyAlignment="1" applyProtection="1">
      <alignment horizontal="right" vertical="center"/>
      <protection hidden="1"/>
    </xf>
    <xf numFmtId="0" fontId="5" fillId="2" borderId="4" xfId="3" applyFont="1" applyFill="1" applyBorder="1" applyAlignment="1" applyProtection="1">
      <alignment vertical="center"/>
      <protection hidden="1"/>
    </xf>
    <xf numFmtId="0" fontId="5" fillId="2" borderId="5" xfId="3" applyFont="1" applyFill="1" applyBorder="1" applyAlignment="1" applyProtection="1">
      <alignment vertical="center"/>
      <protection hidden="1"/>
    </xf>
    <xf numFmtId="0" fontId="5" fillId="2" borderId="6" xfId="3" applyFont="1" applyFill="1" applyBorder="1" applyAlignment="1" applyProtection="1">
      <alignment vertical="center"/>
      <protection hidden="1"/>
    </xf>
    <xf numFmtId="0" fontId="5" fillId="2" borderId="7" xfId="3" applyFont="1" applyFill="1" applyBorder="1" applyAlignment="1" applyProtection="1">
      <alignment vertical="center"/>
      <protection hidden="1"/>
    </xf>
    <xf numFmtId="0" fontId="30" fillId="2" borderId="0" xfId="3" applyFont="1" applyFill="1" applyBorder="1" applyAlignment="1" applyProtection="1">
      <alignment horizontal="center" vertical="top" wrapText="1"/>
      <protection hidden="1"/>
    </xf>
    <xf numFmtId="44" fontId="30" fillId="2" borderId="0" xfId="3" applyNumberFormat="1" applyFont="1" applyFill="1" applyBorder="1" applyAlignment="1" applyProtection="1">
      <alignment horizontal="right" vertical="center"/>
      <protection hidden="1"/>
    </xf>
    <xf numFmtId="0" fontId="30" fillId="2" borderId="3" xfId="3" applyFont="1" applyFill="1" applyBorder="1" applyAlignment="1" applyProtection="1">
      <alignment vertical="center" wrapText="1"/>
      <protection hidden="1"/>
    </xf>
    <xf numFmtId="0" fontId="31" fillId="2" borderId="3" xfId="1" applyFont="1" applyFill="1" applyBorder="1" applyAlignment="1" applyProtection="1">
      <alignment vertical="center"/>
      <protection hidden="1"/>
    </xf>
    <xf numFmtId="0" fontId="30" fillId="2" borderId="3" xfId="3" quotePrefix="1" applyFont="1" applyFill="1" applyBorder="1" applyAlignment="1" applyProtection="1">
      <alignment vertical="center"/>
      <protection hidden="1"/>
    </xf>
    <xf numFmtId="0" fontId="32" fillId="2" borderId="3" xfId="3" applyFont="1" applyFill="1" applyBorder="1" applyAlignment="1" applyProtection="1">
      <alignment vertical="center"/>
      <protection hidden="1"/>
    </xf>
    <xf numFmtId="0" fontId="30" fillId="2" borderId="3" xfId="3" applyFont="1" applyFill="1" applyBorder="1" applyAlignment="1" applyProtection="1">
      <alignment horizontal="left" vertical="center"/>
      <protection hidden="1"/>
    </xf>
    <xf numFmtId="0" fontId="18" fillId="0" borderId="0" xfId="0" applyFont="1" applyFill="1" applyBorder="1" applyAlignment="1">
      <alignment horizontal="center" vertical="center" wrapText="1"/>
    </xf>
    <xf numFmtId="4" fontId="27" fillId="0" borderId="11" xfId="0" applyNumberFormat="1" applyFont="1" applyBorder="1"/>
    <xf numFmtId="0" fontId="0" fillId="0" borderId="0" xfId="0" applyFill="1" applyBorder="1" applyAlignment="1">
      <alignment horizontal="left" wrapText="1"/>
    </xf>
    <xf numFmtId="0" fontId="1" fillId="0" borderId="0" xfId="0" applyFont="1" applyFill="1" applyAlignment="1">
      <alignment horizontal="left"/>
    </xf>
    <xf numFmtId="0" fontId="1" fillId="0" borderId="0" xfId="0" applyFont="1" applyFill="1"/>
    <xf numFmtId="0" fontId="1" fillId="0" borderId="0" xfId="0" applyFont="1" applyFill="1" applyAlignment="1">
      <alignment horizontal="center" vertical="center" wrapText="1"/>
    </xf>
    <xf numFmtId="0" fontId="1" fillId="0" borderId="0" xfId="0" applyFont="1"/>
    <xf numFmtId="0" fontId="0" fillId="0" borderId="0" xfId="0" quotePrefix="1" applyNumberFormat="1" applyFill="1" applyAlignment="1">
      <alignment horizontal="center" vertical="center" wrapText="1"/>
    </xf>
    <xf numFmtId="0" fontId="1" fillId="0" borderId="0" xfId="0" quotePrefix="1" applyFont="1" applyFill="1" applyAlignment="1">
      <alignment horizontal="center" vertical="center" wrapText="1"/>
    </xf>
    <xf numFmtId="0" fontId="1" fillId="0" borderId="0" xfId="0" applyFont="1" applyFill="1" applyAlignment="1">
      <alignment vertical="center" wrapText="1"/>
    </xf>
    <xf numFmtId="0" fontId="0" fillId="0" borderId="0" xfId="0" applyAlignment="1">
      <alignment horizontal="center"/>
    </xf>
    <xf numFmtId="1" fontId="0" fillId="0" borderId="0" xfId="0" applyNumberFormat="1" applyFill="1" applyAlignment="1">
      <alignment horizontal="center"/>
    </xf>
    <xf numFmtId="0" fontId="0" fillId="0" borderId="0" xfId="0" applyFill="1" applyAlignment="1">
      <alignment horizontal="center"/>
    </xf>
    <xf numFmtId="0" fontId="1" fillId="0" borderId="0" xfId="0" applyFont="1" applyFill="1" applyAlignment="1">
      <alignment horizontal="center"/>
    </xf>
    <xf numFmtId="0" fontId="33" fillId="0" borderId="0" xfId="0" applyFont="1" applyFill="1" applyAlignment="1">
      <alignment horizontal="center"/>
    </xf>
    <xf numFmtId="0" fontId="33" fillId="0" borderId="0" xfId="0" quotePrefix="1" applyFont="1" applyFill="1" applyAlignment="1">
      <alignment horizontal="center" vertical="center" wrapText="1"/>
    </xf>
    <xf numFmtId="0" fontId="33" fillId="0" borderId="0" xfId="0" applyFont="1" applyFill="1" applyAlignment="1">
      <alignment vertical="center" wrapText="1"/>
    </xf>
    <xf numFmtId="0" fontId="33" fillId="0" borderId="0" xfId="0" applyFont="1"/>
    <xf numFmtId="0" fontId="0" fillId="0" borderId="0" xfId="0" quotePrefix="1" applyFill="1" applyAlignment="1">
      <alignment horizontal="center" vertical="center" wrapText="1"/>
    </xf>
    <xf numFmtId="0" fontId="34" fillId="0" borderId="0" xfId="0" applyFont="1" applyFill="1" applyAlignment="1">
      <alignment horizontal="center"/>
    </xf>
    <xf numFmtId="0" fontId="34" fillId="0" borderId="0" xfId="0" quotePrefix="1" applyFont="1" applyFill="1" applyAlignment="1">
      <alignment horizontal="center" vertical="center" wrapText="1"/>
    </xf>
    <xf numFmtId="1" fontId="34" fillId="0" borderId="0" xfId="0" applyNumberFormat="1" applyFont="1" applyFill="1" applyAlignment="1">
      <alignment horizontal="center"/>
    </xf>
    <xf numFmtId="0" fontId="35" fillId="0" borderId="0" xfId="0" applyFont="1" applyFill="1" applyAlignment="1">
      <alignment horizontal="center"/>
    </xf>
    <xf numFmtId="0" fontId="35" fillId="0" borderId="0" xfId="0" quotePrefix="1" applyFont="1" applyFill="1" applyAlignment="1">
      <alignment horizontal="center" vertical="center" wrapText="1"/>
    </xf>
    <xf numFmtId="0" fontId="35" fillId="0" borderId="0" xfId="0" applyFont="1" applyFill="1" applyAlignment="1">
      <alignment vertical="center" wrapText="1"/>
    </xf>
    <xf numFmtId="0" fontId="35" fillId="0" borderId="0" xfId="0" applyFont="1"/>
    <xf numFmtId="0" fontId="1" fillId="0" borderId="0" xfId="0" applyFont="1" applyAlignment="1">
      <alignment horizontal="center"/>
    </xf>
    <xf numFmtId="0" fontId="18" fillId="0" borderId="0" xfId="0" applyFont="1" applyAlignment="1">
      <alignment horizontal="left"/>
    </xf>
    <xf numFmtId="0" fontId="1" fillId="4" borderId="0" xfId="0" applyFont="1" applyFill="1" applyAlignment="1">
      <alignment vertical="center" wrapText="1"/>
    </xf>
    <xf numFmtId="0" fontId="0" fillId="4" borderId="0" xfId="0" applyFill="1"/>
    <xf numFmtId="0" fontId="1" fillId="4" borderId="0" xfId="0" applyFont="1" applyFill="1"/>
    <xf numFmtId="0" fontId="1" fillId="0" borderId="0" xfId="0" applyFont="1" applyAlignment="1">
      <alignment vertical="center"/>
    </xf>
    <xf numFmtId="4" fontId="20" fillId="0" borderId="0" xfId="0" applyNumberFormat="1" applyFont="1" applyFill="1" applyBorder="1" applyAlignment="1">
      <alignment horizontal="center" vertical="center" wrapText="1"/>
    </xf>
    <xf numFmtId="4" fontId="0" fillId="0" borderId="0" xfId="0" applyNumberFormat="1" applyFill="1" applyBorder="1" applyAlignment="1">
      <alignment horizontal="center" vertical="center" wrapText="1"/>
    </xf>
    <xf numFmtId="4" fontId="0" fillId="0" borderId="12" xfId="0" applyNumberFormat="1" applyFill="1" applyBorder="1"/>
    <xf numFmtId="4" fontId="20" fillId="0" borderId="12" xfId="0" applyNumberFormat="1" applyFont="1" applyFill="1" applyBorder="1" applyAlignment="1">
      <alignment horizontal="center" vertical="center" wrapText="1"/>
    </xf>
    <xf numFmtId="4" fontId="0" fillId="0" borderId="12" xfId="0" applyNumberFormat="1" applyFill="1" applyBorder="1" applyAlignment="1">
      <alignment horizontal="center" vertical="center" wrapText="1"/>
    </xf>
    <xf numFmtId="0" fontId="3" fillId="2" borderId="0" xfId="3" applyFont="1" applyFill="1" applyBorder="1" applyAlignment="1" applyProtection="1">
      <alignment horizontal="center" vertical="center" wrapText="1"/>
      <protection hidden="1"/>
    </xf>
    <xf numFmtId="0" fontId="18" fillId="2" borderId="0" xfId="3" applyFont="1" applyFill="1" applyAlignment="1" applyProtection="1">
      <alignment vertical="center"/>
      <protection hidden="1"/>
    </xf>
    <xf numFmtId="0" fontId="18" fillId="2" borderId="0" xfId="2" applyFont="1" applyFill="1" applyProtection="1">
      <protection hidden="1"/>
    </xf>
    <xf numFmtId="0" fontId="30" fillId="2" borderId="0" xfId="3" applyFont="1" applyFill="1" applyAlignment="1" applyProtection="1">
      <alignment vertical="center"/>
      <protection hidden="1"/>
    </xf>
    <xf numFmtId="0" fontId="5" fillId="2" borderId="0" xfId="3" applyFont="1" applyFill="1" applyAlignment="1" applyProtection="1">
      <alignment vertical="center"/>
      <protection hidden="1"/>
    </xf>
    <xf numFmtId="3" fontId="5" fillId="2" borderId="0" xfId="3" applyNumberFormat="1" applyFont="1" applyFill="1" applyBorder="1" applyAlignment="1" applyProtection="1">
      <alignment vertical="center"/>
      <protection hidden="1"/>
    </xf>
    <xf numFmtId="0" fontId="5" fillId="2" borderId="3" xfId="3" applyFont="1" applyFill="1" applyBorder="1" applyAlignment="1" applyProtection="1">
      <alignment vertical="center"/>
    </xf>
    <xf numFmtId="0" fontId="5" fillId="2" borderId="0" xfId="3" applyFont="1" applyFill="1" applyBorder="1" applyAlignment="1" applyProtection="1">
      <alignment vertical="center"/>
    </xf>
    <xf numFmtId="0" fontId="5" fillId="2" borderId="0" xfId="3" applyFont="1" applyFill="1" applyBorder="1" applyAlignment="1" applyProtection="1">
      <alignment horizontal="right" vertical="center"/>
    </xf>
    <xf numFmtId="0" fontId="5" fillId="2" borderId="4" xfId="3" applyFont="1" applyFill="1" applyBorder="1" applyAlignment="1" applyProtection="1">
      <alignment horizontal="right" vertical="center"/>
    </xf>
    <xf numFmtId="0" fontId="6" fillId="2" borderId="3" xfId="3" applyFont="1" applyFill="1" applyBorder="1" applyAlignment="1" applyProtection="1">
      <alignment horizontal="centerContinuous" vertical="center"/>
    </xf>
    <xf numFmtId="0" fontId="5" fillId="2" borderId="0" xfId="3" applyFont="1" applyFill="1" applyBorder="1" applyAlignment="1" applyProtection="1">
      <alignment horizontal="centerContinuous" vertical="center"/>
    </xf>
    <xf numFmtId="0" fontId="5" fillId="2" borderId="4" xfId="3" applyFont="1" applyFill="1" applyBorder="1" applyAlignment="1" applyProtection="1">
      <alignment horizontal="centerContinuous" vertical="center"/>
    </xf>
    <xf numFmtId="0" fontId="30" fillId="2" borderId="0" xfId="3" applyFont="1" applyFill="1" applyBorder="1" applyAlignment="1" applyProtection="1">
      <alignment horizontal="centerContinuous" vertical="center"/>
    </xf>
    <xf numFmtId="0" fontId="6" fillId="2" borderId="0" xfId="3" applyFont="1" applyFill="1" applyBorder="1" applyAlignment="1" applyProtection="1">
      <alignment horizontal="center"/>
    </xf>
    <xf numFmtId="0" fontId="5" fillId="2" borderId="0" xfId="3" applyFont="1" applyFill="1" applyBorder="1" applyAlignment="1" applyProtection="1">
      <alignment horizontal="left" vertical="center"/>
    </xf>
    <xf numFmtId="0" fontId="18" fillId="2" borderId="0" xfId="3" applyFont="1" applyFill="1" applyBorder="1" applyAlignment="1" applyProtection="1">
      <alignment vertical="center"/>
    </xf>
    <xf numFmtId="0" fontId="30" fillId="2" borderId="3" xfId="3" applyFont="1" applyFill="1" applyBorder="1" applyAlignment="1" applyProtection="1">
      <alignment horizontal="left" vertical="center" wrapText="1"/>
      <protection hidden="1"/>
    </xf>
    <xf numFmtId="0" fontId="30" fillId="2" borderId="0" xfId="3" applyFont="1" applyFill="1" applyBorder="1" applyAlignment="1" applyProtection="1">
      <alignment horizontal="left" vertical="center" wrapText="1"/>
      <protection hidden="1"/>
    </xf>
    <xf numFmtId="0" fontId="30" fillId="2" borderId="4" xfId="3" applyFont="1" applyFill="1" applyBorder="1" applyAlignment="1" applyProtection="1">
      <alignment horizontal="left" vertical="center" wrapText="1"/>
      <protection hidden="1"/>
    </xf>
    <xf numFmtId="3" fontId="30" fillId="2" borderId="3" xfId="0" applyNumberFormat="1" applyFont="1" applyFill="1" applyBorder="1" applyAlignment="1">
      <alignment horizontal="left" vertical="center" wrapText="1"/>
    </xf>
    <xf numFmtId="3" fontId="30" fillId="2" borderId="0" xfId="0" applyNumberFormat="1" applyFont="1" applyFill="1" applyBorder="1" applyAlignment="1">
      <alignment horizontal="left" vertical="center" wrapText="1"/>
    </xf>
    <xf numFmtId="3" fontId="30" fillId="2" borderId="4" xfId="0" applyNumberFormat="1" applyFont="1" applyFill="1" applyBorder="1" applyAlignment="1">
      <alignment horizontal="left" vertical="center" wrapText="1"/>
    </xf>
    <xf numFmtId="0" fontId="30" fillId="2" borderId="3" xfId="3" applyFont="1" applyFill="1" applyBorder="1" applyAlignment="1" applyProtection="1">
      <alignment vertical="top" wrapText="1"/>
      <protection hidden="1"/>
    </xf>
    <xf numFmtId="0" fontId="30" fillId="2" borderId="0" xfId="3" applyFont="1" applyFill="1" applyBorder="1" applyAlignment="1" applyProtection="1">
      <alignment vertical="top" wrapText="1"/>
      <protection hidden="1"/>
    </xf>
    <xf numFmtId="0" fontId="30" fillId="2" borderId="4" xfId="3" applyFont="1" applyFill="1" applyBorder="1" applyAlignment="1" applyProtection="1">
      <alignment vertical="top" wrapText="1"/>
      <protection hidden="1"/>
    </xf>
    <xf numFmtId="0" fontId="6" fillId="2" borderId="0" xfId="3" applyFont="1" applyFill="1" applyBorder="1" applyAlignment="1" applyProtection="1">
      <alignment horizontal="center" vertical="center" wrapText="1"/>
    </xf>
    <xf numFmtId="0" fontId="6" fillId="2" borderId="4" xfId="3" applyFont="1" applyFill="1" applyBorder="1" applyAlignment="1" applyProtection="1">
      <alignment horizontal="center" vertical="center" wrapText="1"/>
    </xf>
    <xf numFmtId="0" fontId="5" fillId="2" borderId="0" xfId="3" applyFont="1" applyFill="1" applyBorder="1" applyAlignment="1" applyProtection="1">
      <alignment horizontal="center" vertical="top" wrapText="1"/>
      <protection hidden="1"/>
    </xf>
    <xf numFmtId="0" fontId="5" fillId="2" borderId="4" xfId="3" applyFont="1" applyFill="1" applyBorder="1" applyAlignment="1" applyProtection="1">
      <alignment horizontal="right" vertical="top" wrapText="1"/>
      <protection hidden="1"/>
    </xf>
    <xf numFmtId="0" fontId="2" fillId="2" borderId="8" xfId="3" applyFont="1" applyFill="1" applyBorder="1" applyAlignment="1" applyProtection="1">
      <alignment horizontal="center" vertical="center"/>
    </xf>
    <xf numFmtId="0" fontId="2" fillId="2" borderId="9" xfId="3" applyFont="1" applyFill="1" applyBorder="1" applyAlignment="1" applyProtection="1">
      <alignment horizontal="center" vertical="center"/>
    </xf>
    <xf numFmtId="0" fontId="2" fillId="2" borderId="10" xfId="3" applyFont="1" applyFill="1" applyBorder="1" applyAlignment="1" applyProtection="1">
      <alignment horizontal="center" vertical="center"/>
    </xf>
    <xf numFmtId="0" fontId="3" fillId="2" borderId="3" xfId="3" applyFont="1" applyFill="1" applyBorder="1" applyAlignment="1" applyProtection="1">
      <alignment horizontal="center" wrapText="1"/>
    </xf>
    <xf numFmtId="0" fontId="3" fillId="2" borderId="0" xfId="3" applyFont="1" applyFill="1" applyBorder="1" applyAlignment="1" applyProtection="1">
      <alignment horizontal="center" wrapText="1"/>
    </xf>
    <xf numFmtId="0" fontId="3" fillId="2" borderId="4" xfId="3" applyFont="1" applyFill="1" applyBorder="1" applyAlignment="1" applyProtection="1">
      <alignment horizontal="center" wrapText="1"/>
    </xf>
    <xf numFmtId="0" fontId="7" fillId="2" borderId="3" xfId="3" applyFont="1" applyFill="1" applyBorder="1" applyAlignment="1" applyProtection="1">
      <alignment horizontal="center" vertical="top" wrapText="1"/>
      <protection hidden="1"/>
    </xf>
    <xf numFmtId="0" fontId="8" fillId="4" borderId="0" xfId="3" applyFont="1" applyFill="1" applyBorder="1" applyAlignment="1" applyProtection="1">
      <alignment horizontal="center" vertical="center"/>
      <protection locked="0"/>
    </xf>
    <xf numFmtId="0" fontId="7" fillId="2" borderId="0" xfId="3" applyFont="1" applyFill="1" applyBorder="1" applyAlignment="1" applyProtection="1">
      <alignment horizontal="left" vertical="center" wrapText="1"/>
    </xf>
    <xf numFmtId="165" fontId="8" fillId="2" borderId="0" xfId="3" applyNumberFormat="1" applyFont="1" applyFill="1" applyBorder="1" applyAlignment="1" applyProtection="1">
      <alignment horizontal="center" vertical="center" wrapText="1"/>
    </xf>
    <xf numFmtId="165" fontId="8" fillId="2" borderId="4" xfId="3" applyNumberFormat="1" applyFont="1" applyFill="1" applyBorder="1" applyAlignment="1" applyProtection="1">
      <alignment horizontal="center" vertical="center" wrapText="1"/>
    </xf>
    <xf numFmtId="4" fontId="18" fillId="0" borderId="1" xfId="2" applyNumberFormat="1" applyFont="1" applyFill="1" applyBorder="1" applyAlignment="1" applyProtection="1">
      <alignment horizontal="center" vertical="center" wrapText="1"/>
    </xf>
    <xf numFmtId="4" fontId="18" fillId="0" borderId="2" xfId="2" applyNumberFormat="1" applyFont="1" applyFill="1" applyBorder="1" applyAlignment="1" applyProtection="1">
      <alignment horizontal="center" vertical="center" wrapText="1"/>
    </xf>
    <xf numFmtId="4" fontId="20" fillId="0" borderId="1" xfId="0" applyNumberFormat="1" applyFont="1" applyFill="1" applyBorder="1" applyAlignment="1">
      <alignment horizontal="center" vertical="center" wrapText="1"/>
    </xf>
    <xf numFmtId="4" fontId="20" fillId="0" borderId="2" xfId="0" applyNumberFormat="1" applyFont="1" applyFill="1" applyBorder="1" applyAlignment="1">
      <alignment horizontal="center" vertical="center" wrapText="1"/>
    </xf>
    <xf numFmtId="4" fontId="0" fillId="0" borderId="2" xfId="0" applyNumberFormat="1" applyFill="1" applyBorder="1" applyAlignment="1">
      <alignment horizontal="center" vertical="center" wrapText="1"/>
    </xf>
    <xf numFmtId="0" fontId="0" fillId="0" borderId="0" xfId="0" applyFill="1" applyBorder="1" applyAlignment="1">
      <alignment horizontal="center" wrapText="1"/>
    </xf>
    <xf numFmtId="0" fontId="0" fillId="0" borderId="0" xfId="0" applyFill="1" applyAlignment="1">
      <alignment horizontal="center" wrapText="1"/>
    </xf>
    <xf numFmtId="4" fontId="18" fillId="0" borderId="1" xfId="4" applyNumberFormat="1" applyFont="1" applyFill="1" applyBorder="1" applyAlignment="1" applyProtection="1">
      <alignment horizontal="center" vertical="center" wrapText="1"/>
    </xf>
    <xf numFmtId="4" fontId="18" fillId="0" borderId="2" xfId="4" applyNumberFormat="1" applyFont="1" applyFill="1" applyBorder="1" applyAlignment="1" applyProtection="1">
      <alignment horizontal="center" vertical="center" wrapText="1"/>
    </xf>
    <xf numFmtId="168" fontId="18" fillId="0" borderId="1" xfId="4" applyNumberFormat="1" applyFont="1" applyFill="1" applyBorder="1" applyAlignment="1" applyProtection="1">
      <alignment horizontal="center" vertical="center" wrapText="1"/>
    </xf>
    <xf numFmtId="168" fontId="18" fillId="0" borderId="2" xfId="4" applyNumberFormat="1" applyFont="1" applyFill="1" applyBorder="1" applyAlignment="1" applyProtection="1">
      <alignment horizontal="center" vertical="center" wrapText="1"/>
    </xf>
    <xf numFmtId="0" fontId="4" fillId="2" borderId="3" xfId="3" applyFont="1" applyFill="1" applyBorder="1" applyAlignment="1" applyProtection="1">
      <alignment horizontal="right" vertical="center" wrapText="1"/>
      <protection hidden="1"/>
    </xf>
    <xf numFmtId="0" fontId="1" fillId="2" borderId="0" xfId="2" applyFill="1" applyBorder="1" applyAlignment="1" applyProtection="1">
      <alignment vertical="center" wrapText="1"/>
    </xf>
    <xf numFmtId="0" fontId="7" fillId="2" borderId="3" xfId="3" applyFont="1" applyFill="1" applyBorder="1" applyAlignment="1" applyProtection="1">
      <alignment horizontal="left" vertical="center" wrapText="1"/>
      <protection hidden="1"/>
    </xf>
    <xf numFmtId="0" fontId="1" fillId="2" borderId="0" xfId="2" applyFill="1" applyBorder="1" applyAlignment="1" applyProtection="1">
      <alignment vertical="center" wrapText="1"/>
      <protection hidden="1"/>
    </xf>
    <xf numFmtId="0" fontId="1" fillId="2" borderId="4" xfId="2" applyFill="1" applyBorder="1" applyAlignment="1" applyProtection="1">
      <alignment vertical="center" wrapText="1"/>
      <protection hidden="1"/>
    </xf>
    <xf numFmtId="0" fontId="1" fillId="2" borderId="3" xfId="2" applyFill="1" applyBorder="1" applyAlignment="1" applyProtection="1">
      <alignment vertical="center" wrapText="1"/>
      <protection hidden="1"/>
    </xf>
    <xf numFmtId="0" fontId="6" fillId="2" borderId="0" xfId="3" applyFont="1" applyFill="1" applyBorder="1" applyAlignment="1" applyProtection="1">
      <alignment horizontal="center" vertical="center" wrapText="1"/>
      <protection hidden="1"/>
    </xf>
    <xf numFmtId="0" fontId="6" fillId="2" borderId="4" xfId="3" applyFont="1" applyFill="1" applyBorder="1" applyAlignment="1" applyProtection="1">
      <alignment horizontal="center" vertical="center" wrapText="1"/>
      <protection hidden="1"/>
    </xf>
    <xf numFmtId="0" fontId="5" fillId="2" borderId="3" xfId="3" applyFont="1" applyFill="1" applyBorder="1" applyAlignment="1" applyProtection="1">
      <alignment horizontal="left" vertical="top" wrapText="1"/>
      <protection hidden="1"/>
    </xf>
    <xf numFmtId="0" fontId="5" fillId="2" borderId="0" xfId="3" applyFont="1" applyFill="1" applyBorder="1" applyAlignment="1" applyProtection="1">
      <alignment horizontal="left" vertical="top" wrapText="1"/>
      <protection hidden="1"/>
    </xf>
    <xf numFmtId="0" fontId="5" fillId="2" borderId="0" xfId="3" applyFont="1" applyFill="1" applyBorder="1" applyAlignment="1" applyProtection="1">
      <alignment horizontal="right" vertical="top" wrapText="1"/>
      <protection hidden="1"/>
    </xf>
    <xf numFmtId="0" fontId="2" fillId="2" borderId="8" xfId="3" applyFont="1" applyFill="1" applyBorder="1" applyAlignment="1" applyProtection="1">
      <alignment horizontal="center" vertical="center"/>
      <protection hidden="1"/>
    </xf>
    <xf numFmtId="0" fontId="2" fillId="2" borderId="9" xfId="3" applyFont="1" applyFill="1" applyBorder="1" applyAlignment="1" applyProtection="1">
      <alignment horizontal="center" vertical="center"/>
      <protection hidden="1"/>
    </xf>
    <xf numFmtId="0" fontId="2" fillId="2" borderId="10" xfId="3" applyFont="1" applyFill="1" applyBorder="1" applyAlignment="1" applyProtection="1">
      <alignment horizontal="center" vertical="center"/>
      <protection hidden="1"/>
    </xf>
    <xf numFmtId="0" fontId="3" fillId="2" borderId="3" xfId="3" applyFont="1" applyFill="1" applyBorder="1" applyAlignment="1" applyProtection="1">
      <alignment horizontal="center" wrapText="1"/>
      <protection hidden="1"/>
    </xf>
    <xf numFmtId="0" fontId="3" fillId="2" borderId="0" xfId="3" applyFont="1" applyFill="1" applyBorder="1" applyAlignment="1" applyProtection="1">
      <alignment horizontal="center" wrapText="1"/>
      <protection hidden="1"/>
    </xf>
    <xf numFmtId="0" fontId="3" fillId="2" borderId="4" xfId="3" applyFont="1" applyFill="1" applyBorder="1" applyAlignment="1" applyProtection="1">
      <alignment horizontal="center" wrapText="1"/>
      <protection hidden="1"/>
    </xf>
    <xf numFmtId="0" fontId="8" fillId="3" borderId="0" xfId="3" applyFont="1" applyFill="1" applyBorder="1" applyAlignment="1" applyProtection="1">
      <alignment horizontal="center" vertical="center"/>
      <protection locked="0"/>
    </xf>
    <xf numFmtId="0" fontId="7" fillId="2" borderId="0" xfId="3" applyFont="1" applyFill="1" applyBorder="1" applyAlignment="1" applyProtection="1">
      <alignment horizontal="left" vertical="center" wrapText="1"/>
      <protection hidden="1"/>
    </xf>
    <xf numFmtId="164" fontId="8" fillId="2" borderId="0" xfId="3" applyNumberFormat="1" applyFont="1" applyFill="1" applyBorder="1" applyAlignment="1" applyProtection="1">
      <alignment horizontal="center" vertical="center" wrapText="1"/>
      <protection hidden="1"/>
    </xf>
    <xf numFmtId="164" fontId="8" fillId="2" borderId="4" xfId="3" applyNumberFormat="1" applyFont="1" applyFill="1" applyBorder="1" applyAlignment="1" applyProtection="1">
      <alignment horizontal="center" vertical="center" wrapText="1"/>
      <protection hidden="1"/>
    </xf>
  </cellXfs>
  <cellStyles count="5">
    <cellStyle name="Hyperlink" xfId="1" builtinId="8"/>
    <cellStyle name="Normal" xfId="0" builtinId="0"/>
    <cellStyle name="Normal 4" xfId="2"/>
    <cellStyle name="Normal_Devolved Capital Budgets to SChools - 2001-2002 (Revised Allocation)" xfId="3"/>
    <cellStyle name="Normal_DFC 2011-12 first workings" xfId="4"/>
  </cellStyles>
  <dxfs count="2">
    <dxf>
      <font>
        <b/>
        <i val="0"/>
        <condense val="0"/>
        <extend val="0"/>
        <color indexed="10"/>
      </font>
    </dxf>
    <dxf>
      <font>
        <b/>
        <i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Legacy%20Shares\G-EDFin\Data\EXCEL\CAPITAL%20TEAM%20(Alan%20&amp;%20Kevin)\CAPITAL%20PROJECTS%202012-2013\Devolved%20Capital%202012-13\Current%202012-13%20Version%20for%20TrustWeb%20-%20Devolved%20Formula%20Capit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 Grants"/>
      <sheetName val="All Schools Template"/>
    </sheetNames>
    <sheetDataSet>
      <sheetData sheetId="0">
        <row r="10">
          <cell r="A10">
            <v>1001</v>
          </cell>
        </row>
        <row r="11">
          <cell r="A11">
            <v>2062</v>
          </cell>
        </row>
        <row r="12">
          <cell r="A12">
            <v>2065</v>
          </cell>
        </row>
        <row r="13">
          <cell r="A13">
            <v>2066</v>
          </cell>
        </row>
        <row r="14">
          <cell r="A14">
            <v>2069</v>
          </cell>
        </row>
        <row r="15">
          <cell r="A15">
            <v>2072</v>
          </cell>
        </row>
        <row r="16">
          <cell r="A16">
            <v>2088</v>
          </cell>
        </row>
        <row r="17">
          <cell r="A17">
            <v>2089</v>
          </cell>
        </row>
        <row r="18">
          <cell r="A18">
            <v>2094</v>
          </cell>
        </row>
        <row r="19">
          <cell r="A19">
            <v>2095</v>
          </cell>
        </row>
        <row r="20">
          <cell r="A20">
            <v>2109</v>
          </cell>
        </row>
        <row r="21">
          <cell r="A21">
            <v>2110</v>
          </cell>
        </row>
        <row r="22">
          <cell r="A22">
            <v>2116</v>
          </cell>
        </row>
        <row r="23">
          <cell r="A23">
            <v>2119</v>
          </cell>
        </row>
        <row r="24">
          <cell r="A24">
            <v>2120</v>
          </cell>
        </row>
        <row r="25">
          <cell r="A25">
            <v>2123</v>
          </cell>
        </row>
        <row r="26">
          <cell r="A26">
            <v>2127</v>
          </cell>
        </row>
        <row r="27">
          <cell r="A27">
            <v>2128</v>
          </cell>
        </row>
        <row r="28">
          <cell r="A28">
            <v>2130</v>
          </cell>
        </row>
        <row r="29">
          <cell r="A29">
            <v>2132</v>
          </cell>
        </row>
        <row r="30">
          <cell r="A30">
            <v>2133</v>
          </cell>
        </row>
        <row r="31">
          <cell r="A31">
            <v>2134</v>
          </cell>
        </row>
        <row r="32">
          <cell r="A32">
            <v>2135</v>
          </cell>
        </row>
        <row r="33">
          <cell r="A33">
            <v>2136</v>
          </cell>
        </row>
        <row r="34">
          <cell r="A34">
            <v>2137</v>
          </cell>
        </row>
        <row r="35">
          <cell r="A35">
            <v>2138</v>
          </cell>
        </row>
        <row r="36">
          <cell r="A36">
            <v>2139</v>
          </cell>
        </row>
        <row r="37">
          <cell r="A37">
            <v>2142</v>
          </cell>
        </row>
        <row r="38">
          <cell r="A38">
            <v>2147</v>
          </cell>
        </row>
        <row r="39">
          <cell r="A39">
            <v>2148</v>
          </cell>
        </row>
        <row r="40">
          <cell r="A40">
            <v>2155</v>
          </cell>
        </row>
        <row r="41">
          <cell r="A41">
            <v>2156</v>
          </cell>
        </row>
        <row r="42">
          <cell r="A42">
            <v>2158</v>
          </cell>
        </row>
        <row r="43">
          <cell r="A43">
            <v>2161</v>
          </cell>
        </row>
        <row r="44">
          <cell r="A44">
            <v>2163</v>
          </cell>
        </row>
        <row r="45">
          <cell r="A45">
            <v>2164</v>
          </cell>
        </row>
        <row r="46">
          <cell r="A46">
            <v>2165</v>
          </cell>
        </row>
        <row r="47">
          <cell r="A47">
            <v>2166</v>
          </cell>
        </row>
        <row r="48">
          <cell r="A48">
            <v>2167</v>
          </cell>
        </row>
        <row r="49">
          <cell r="A49">
            <v>2168</v>
          </cell>
        </row>
        <row r="50">
          <cell r="A50">
            <v>2169</v>
          </cell>
        </row>
        <row r="51">
          <cell r="A51">
            <v>2170</v>
          </cell>
        </row>
        <row r="52">
          <cell r="A52">
            <v>2171</v>
          </cell>
        </row>
        <row r="53">
          <cell r="A53">
            <v>2172</v>
          </cell>
        </row>
        <row r="54">
          <cell r="A54">
            <v>2174</v>
          </cell>
        </row>
        <row r="55">
          <cell r="A55">
            <v>2175</v>
          </cell>
        </row>
        <row r="56">
          <cell r="A56">
            <v>2176</v>
          </cell>
        </row>
        <row r="57">
          <cell r="A57">
            <v>2180</v>
          </cell>
        </row>
        <row r="58">
          <cell r="A58">
            <v>2183</v>
          </cell>
        </row>
        <row r="59">
          <cell r="A59">
            <v>2185</v>
          </cell>
        </row>
        <row r="60">
          <cell r="A60">
            <v>2187</v>
          </cell>
        </row>
        <row r="61">
          <cell r="A61">
            <v>2188</v>
          </cell>
        </row>
        <row r="62">
          <cell r="A62">
            <v>2189</v>
          </cell>
        </row>
        <row r="63">
          <cell r="A63">
            <v>2190</v>
          </cell>
        </row>
        <row r="64">
          <cell r="A64">
            <v>2191</v>
          </cell>
        </row>
        <row r="65">
          <cell r="A65">
            <v>2192</v>
          </cell>
        </row>
        <row r="66">
          <cell r="A66">
            <v>2193</v>
          </cell>
        </row>
        <row r="67">
          <cell r="A67">
            <v>2223</v>
          </cell>
        </row>
        <row r="68">
          <cell r="A68">
            <v>2226</v>
          </cell>
        </row>
        <row r="69">
          <cell r="A69">
            <v>2227</v>
          </cell>
        </row>
        <row r="70">
          <cell r="A70">
            <v>2228</v>
          </cell>
        </row>
        <row r="71">
          <cell r="A71">
            <v>2230</v>
          </cell>
        </row>
        <row r="72">
          <cell r="A72">
            <v>2231</v>
          </cell>
        </row>
        <row r="73">
          <cell r="A73">
            <v>2235</v>
          </cell>
        </row>
        <row r="74">
          <cell r="A74">
            <v>2237</v>
          </cell>
        </row>
        <row r="75">
          <cell r="A75">
            <v>2239</v>
          </cell>
        </row>
        <row r="76">
          <cell r="A76">
            <v>2242</v>
          </cell>
        </row>
        <row r="77">
          <cell r="A77">
            <v>2245</v>
          </cell>
        </row>
        <row r="78">
          <cell r="A78">
            <v>2251</v>
          </cell>
        </row>
        <row r="79">
          <cell r="A79">
            <v>2252</v>
          </cell>
        </row>
        <row r="80">
          <cell r="A80">
            <v>2254</v>
          </cell>
        </row>
        <row r="81">
          <cell r="A81">
            <v>2258</v>
          </cell>
        </row>
        <row r="82">
          <cell r="A82">
            <v>2259</v>
          </cell>
        </row>
        <row r="83">
          <cell r="A83">
            <v>2261</v>
          </cell>
        </row>
        <row r="84">
          <cell r="A84">
            <v>2263</v>
          </cell>
        </row>
        <row r="85">
          <cell r="A85">
            <v>2265</v>
          </cell>
        </row>
        <row r="86">
          <cell r="A86">
            <v>2266</v>
          </cell>
        </row>
        <row r="87">
          <cell r="A87">
            <v>2268</v>
          </cell>
        </row>
        <row r="88">
          <cell r="A88">
            <v>2269</v>
          </cell>
        </row>
        <row r="89">
          <cell r="A89">
            <v>2270</v>
          </cell>
        </row>
        <row r="90">
          <cell r="A90">
            <v>2272</v>
          </cell>
        </row>
        <row r="91">
          <cell r="A91">
            <v>2275</v>
          </cell>
        </row>
        <row r="92">
          <cell r="A92">
            <v>2276</v>
          </cell>
        </row>
        <row r="93">
          <cell r="A93">
            <v>2278</v>
          </cell>
        </row>
        <row r="94">
          <cell r="A94">
            <v>2279</v>
          </cell>
        </row>
        <row r="95">
          <cell r="A95">
            <v>2280</v>
          </cell>
        </row>
        <row r="96">
          <cell r="A96">
            <v>2282</v>
          </cell>
        </row>
        <row r="97">
          <cell r="A97">
            <v>2285</v>
          </cell>
        </row>
        <row r="98">
          <cell r="A98">
            <v>2286</v>
          </cell>
        </row>
        <row r="99">
          <cell r="A99">
            <v>2287</v>
          </cell>
        </row>
        <row r="100">
          <cell r="A100">
            <v>2289</v>
          </cell>
        </row>
        <row r="101">
          <cell r="A101">
            <v>2290</v>
          </cell>
        </row>
        <row r="102">
          <cell r="A102">
            <v>2296</v>
          </cell>
        </row>
        <row r="103">
          <cell r="A103">
            <v>2298</v>
          </cell>
        </row>
        <row r="104">
          <cell r="A104">
            <v>2300</v>
          </cell>
        </row>
        <row r="105">
          <cell r="A105">
            <v>2307</v>
          </cell>
        </row>
        <row r="106">
          <cell r="A106">
            <v>2309</v>
          </cell>
        </row>
        <row r="107">
          <cell r="A107">
            <v>2310</v>
          </cell>
        </row>
        <row r="108">
          <cell r="A108">
            <v>2312</v>
          </cell>
        </row>
        <row r="109">
          <cell r="A109">
            <v>2313</v>
          </cell>
        </row>
        <row r="110">
          <cell r="A110">
            <v>2315</v>
          </cell>
        </row>
        <row r="111">
          <cell r="A111">
            <v>2316</v>
          </cell>
        </row>
        <row r="112">
          <cell r="A112">
            <v>2318</v>
          </cell>
        </row>
        <row r="113">
          <cell r="A113">
            <v>2320</v>
          </cell>
        </row>
        <row r="114">
          <cell r="A114">
            <v>2321</v>
          </cell>
        </row>
        <row r="115">
          <cell r="A115">
            <v>2322</v>
          </cell>
        </row>
        <row r="116">
          <cell r="A116">
            <v>2326</v>
          </cell>
        </row>
        <row r="117">
          <cell r="A117">
            <v>2327</v>
          </cell>
        </row>
        <row r="118">
          <cell r="A118">
            <v>2328</v>
          </cell>
        </row>
        <row r="119">
          <cell r="A119">
            <v>2329</v>
          </cell>
        </row>
        <row r="120">
          <cell r="A120">
            <v>2331</v>
          </cell>
        </row>
        <row r="121">
          <cell r="A121">
            <v>2335</v>
          </cell>
        </row>
        <row r="122">
          <cell r="A122">
            <v>2337</v>
          </cell>
        </row>
        <row r="123">
          <cell r="A123">
            <v>2338</v>
          </cell>
        </row>
        <row r="124">
          <cell r="A124">
            <v>2339</v>
          </cell>
        </row>
        <row r="125">
          <cell r="A125">
            <v>2340</v>
          </cell>
        </row>
        <row r="126">
          <cell r="A126">
            <v>2345</v>
          </cell>
        </row>
        <row r="127">
          <cell r="A127">
            <v>2431</v>
          </cell>
        </row>
        <row r="128">
          <cell r="A128">
            <v>2434</v>
          </cell>
        </row>
        <row r="129">
          <cell r="A129">
            <v>2435</v>
          </cell>
        </row>
        <row r="130">
          <cell r="A130">
            <v>2444</v>
          </cell>
        </row>
        <row r="131">
          <cell r="A131">
            <v>2453</v>
          </cell>
        </row>
        <row r="132">
          <cell r="A132">
            <v>2454</v>
          </cell>
        </row>
        <row r="133">
          <cell r="A133">
            <v>2458</v>
          </cell>
        </row>
        <row r="134">
          <cell r="A134">
            <v>2459</v>
          </cell>
        </row>
        <row r="135">
          <cell r="A135">
            <v>2462</v>
          </cell>
        </row>
        <row r="136">
          <cell r="A136">
            <v>2463</v>
          </cell>
        </row>
        <row r="137">
          <cell r="A137">
            <v>2465</v>
          </cell>
        </row>
        <row r="138">
          <cell r="A138">
            <v>2471</v>
          </cell>
        </row>
        <row r="139">
          <cell r="A139">
            <v>2474</v>
          </cell>
        </row>
        <row r="140">
          <cell r="A140">
            <v>2482</v>
          </cell>
        </row>
        <row r="141">
          <cell r="A141">
            <v>2484</v>
          </cell>
        </row>
        <row r="142">
          <cell r="A142">
            <v>2490</v>
          </cell>
        </row>
        <row r="143">
          <cell r="A143">
            <v>2491</v>
          </cell>
        </row>
        <row r="144">
          <cell r="A144">
            <v>2509</v>
          </cell>
        </row>
        <row r="145">
          <cell r="A145">
            <v>2510</v>
          </cell>
        </row>
        <row r="146">
          <cell r="A146">
            <v>2511</v>
          </cell>
        </row>
        <row r="147">
          <cell r="A147">
            <v>2513</v>
          </cell>
        </row>
        <row r="148">
          <cell r="A148">
            <v>2514</v>
          </cell>
        </row>
        <row r="149">
          <cell r="A149">
            <v>2516</v>
          </cell>
        </row>
        <row r="150">
          <cell r="A150">
            <v>2519</v>
          </cell>
        </row>
        <row r="151">
          <cell r="A151">
            <v>2520</v>
          </cell>
        </row>
        <row r="152">
          <cell r="A152">
            <v>2523</v>
          </cell>
        </row>
        <row r="153">
          <cell r="A153">
            <v>2524</v>
          </cell>
        </row>
        <row r="154">
          <cell r="A154">
            <v>2525</v>
          </cell>
        </row>
        <row r="155">
          <cell r="A155">
            <v>2530</v>
          </cell>
        </row>
        <row r="156">
          <cell r="A156">
            <v>2531</v>
          </cell>
        </row>
        <row r="157">
          <cell r="A157">
            <v>2532</v>
          </cell>
        </row>
        <row r="158">
          <cell r="A158">
            <v>2534</v>
          </cell>
        </row>
        <row r="159">
          <cell r="A159">
            <v>2536</v>
          </cell>
        </row>
        <row r="160">
          <cell r="A160">
            <v>2539</v>
          </cell>
        </row>
        <row r="161">
          <cell r="A161">
            <v>2545</v>
          </cell>
        </row>
        <row r="162">
          <cell r="A162">
            <v>2548</v>
          </cell>
        </row>
        <row r="163">
          <cell r="A163">
            <v>2552</v>
          </cell>
        </row>
        <row r="164">
          <cell r="A164">
            <v>2553</v>
          </cell>
        </row>
        <row r="165">
          <cell r="A165">
            <v>2559</v>
          </cell>
        </row>
        <row r="166">
          <cell r="A166">
            <v>2562</v>
          </cell>
        </row>
        <row r="167">
          <cell r="A167">
            <v>2568</v>
          </cell>
        </row>
        <row r="168">
          <cell r="A168">
            <v>2569</v>
          </cell>
        </row>
        <row r="169">
          <cell r="A169">
            <v>2574</v>
          </cell>
        </row>
        <row r="170">
          <cell r="A170">
            <v>2578</v>
          </cell>
        </row>
        <row r="171">
          <cell r="A171">
            <v>2586</v>
          </cell>
        </row>
        <row r="172">
          <cell r="A172">
            <v>2595</v>
          </cell>
        </row>
        <row r="173">
          <cell r="A173">
            <v>2596</v>
          </cell>
        </row>
        <row r="174">
          <cell r="A174">
            <v>2603</v>
          </cell>
        </row>
        <row r="175">
          <cell r="A175">
            <v>2604</v>
          </cell>
        </row>
        <row r="176">
          <cell r="A176">
            <v>2607</v>
          </cell>
        </row>
        <row r="177">
          <cell r="A177">
            <v>2611</v>
          </cell>
        </row>
        <row r="178">
          <cell r="A178">
            <v>2612</v>
          </cell>
        </row>
        <row r="179">
          <cell r="A179">
            <v>2614</v>
          </cell>
        </row>
        <row r="180">
          <cell r="A180">
            <v>2615</v>
          </cell>
        </row>
        <row r="181">
          <cell r="A181">
            <v>2617</v>
          </cell>
        </row>
        <row r="182">
          <cell r="A182">
            <v>2622</v>
          </cell>
        </row>
        <row r="183">
          <cell r="A183">
            <v>2625</v>
          </cell>
        </row>
        <row r="184">
          <cell r="A184">
            <v>2626</v>
          </cell>
        </row>
        <row r="185">
          <cell r="A185">
            <v>2627</v>
          </cell>
        </row>
        <row r="186">
          <cell r="A186">
            <v>2629</v>
          </cell>
        </row>
        <row r="187">
          <cell r="A187">
            <v>2632</v>
          </cell>
        </row>
        <row r="188">
          <cell r="A188">
            <v>2634</v>
          </cell>
        </row>
        <row r="189">
          <cell r="A189">
            <v>2636</v>
          </cell>
        </row>
        <row r="190">
          <cell r="A190">
            <v>2643</v>
          </cell>
        </row>
        <row r="191">
          <cell r="A191">
            <v>2645</v>
          </cell>
        </row>
        <row r="192">
          <cell r="A192">
            <v>2647</v>
          </cell>
        </row>
        <row r="193">
          <cell r="A193">
            <v>2648</v>
          </cell>
        </row>
        <row r="194">
          <cell r="A194">
            <v>2649</v>
          </cell>
        </row>
        <row r="195">
          <cell r="A195">
            <v>2650</v>
          </cell>
        </row>
        <row r="196">
          <cell r="A196">
            <v>2651</v>
          </cell>
        </row>
        <row r="197">
          <cell r="A197">
            <v>2653</v>
          </cell>
        </row>
        <row r="198">
          <cell r="A198">
            <v>2657</v>
          </cell>
        </row>
        <row r="199">
          <cell r="A199">
            <v>2658</v>
          </cell>
        </row>
        <row r="200">
          <cell r="A200">
            <v>2659</v>
          </cell>
        </row>
        <row r="201">
          <cell r="A201">
            <v>2661</v>
          </cell>
        </row>
        <row r="202">
          <cell r="A202">
            <v>2662</v>
          </cell>
        </row>
        <row r="203">
          <cell r="A203">
            <v>2666</v>
          </cell>
        </row>
        <row r="204">
          <cell r="A204">
            <v>2667</v>
          </cell>
        </row>
        <row r="205">
          <cell r="A205">
            <v>2670</v>
          </cell>
        </row>
        <row r="206">
          <cell r="A206">
            <v>2672</v>
          </cell>
        </row>
        <row r="207">
          <cell r="A207">
            <v>2674</v>
          </cell>
        </row>
        <row r="208">
          <cell r="A208">
            <v>2675</v>
          </cell>
        </row>
        <row r="209">
          <cell r="A209">
            <v>2676</v>
          </cell>
        </row>
        <row r="210">
          <cell r="A210">
            <v>2677</v>
          </cell>
        </row>
        <row r="211">
          <cell r="A211">
            <v>2679</v>
          </cell>
        </row>
        <row r="212">
          <cell r="A212">
            <v>2680</v>
          </cell>
        </row>
        <row r="213">
          <cell r="A213">
            <v>2682</v>
          </cell>
        </row>
        <row r="214">
          <cell r="A214">
            <v>2685</v>
          </cell>
        </row>
        <row r="215">
          <cell r="A215">
            <v>2686</v>
          </cell>
        </row>
        <row r="216">
          <cell r="A216">
            <v>2689</v>
          </cell>
        </row>
        <row r="217">
          <cell r="A217">
            <v>2691</v>
          </cell>
        </row>
        <row r="218">
          <cell r="A218">
            <v>2692</v>
          </cell>
        </row>
        <row r="219">
          <cell r="A219">
            <v>3010</v>
          </cell>
        </row>
        <row r="220">
          <cell r="A220">
            <v>3015</v>
          </cell>
        </row>
        <row r="221">
          <cell r="A221">
            <v>3018</v>
          </cell>
        </row>
        <row r="222">
          <cell r="A222">
            <v>3019</v>
          </cell>
        </row>
        <row r="223">
          <cell r="A223">
            <v>3020</v>
          </cell>
        </row>
        <row r="224">
          <cell r="A224">
            <v>3021</v>
          </cell>
        </row>
        <row r="225">
          <cell r="A225">
            <v>3022</v>
          </cell>
        </row>
        <row r="226">
          <cell r="A226">
            <v>3023</v>
          </cell>
        </row>
        <row r="227">
          <cell r="A227">
            <v>3027</v>
          </cell>
        </row>
        <row r="228">
          <cell r="A228">
            <v>3029</v>
          </cell>
        </row>
        <row r="229">
          <cell r="A229">
            <v>3032</v>
          </cell>
        </row>
        <row r="230">
          <cell r="A230">
            <v>3033</v>
          </cell>
        </row>
        <row r="231">
          <cell r="A231">
            <v>3034</v>
          </cell>
        </row>
        <row r="232">
          <cell r="A232">
            <v>3035</v>
          </cell>
        </row>
        <row r="233">
          <cell r="A233">
            <v>3037</v>
          </cell>
        </row>
        <row r="234">
          <cell r="A234">
            <v>3043</v>
          </cell>
        </row>
        <row r="235">
          <cell r="A235">
            <v>3049</v>
          </cell>
        </row>
        <row r="236">
          <cell r="A236">
            <v>3050</v>
          </cell>
        </row>
        <row r="237">
          <cell r="A237">
            <v>3052</v>
          </cell>
        </row>
        <row r="238">
          <cell r="A238">
            <v>3053</v>
          </cell>
        </row>
        <row r="239">
          <cell r="A239">
            <v>3054</v>
          </cell>
        </row>
        <row r="240">
          <cell r="A240">
            <v>3055</v>
          </cell>
        </row>
        <row r="241">
          <cell r="A241">
            <v>3057</v>
          </cell>
        </row>
        <row r="242">
          <cell r="A242">
            <v>3059</v>
          </cell>
        </row>
        <row r="243">
          <cell r="A243">
            <v>3061</v>
          </cell>
        </row>
        <row r="244">
          <cell r="A244">
            <v>3062</v>
          </cell>
        </row>
        <row r="245">
          <cell r="A245">
            <v>3067</v>
          </cell>
        </row>
        <row r="246">
          <cell r="A246">
            <v>3069</v>
          </cell>
        </row>
        <row r="247">
          <cell r="A247">
            <v>3072</v>
          </cell>
        </row>
        <row r="248">
          <cell r="A248">
            <v>3073</v>
          </cell>
        </row>
        <row r="249">
          <cell r="A249">
            <v>3079</v>
          </cell>
        </row>
        <row r="250">
          <cell r="A250">
            <v>3081</v>
          </cell>
        </row>
        <row r="251">
          <cell r="A251">
            <v>3082</v>
          </cell>
        </row>
        <row r="252">
          <cell r="A252">
            <v>3083</v>
          </cell>
        </row>
        <row r="253">
          <cell r="A253">
            <v>3084</v>
          </cell>
        </row>
        <row r="254">
          <cell r="A254">
            <v>3086</v>
          </cell>
        </row>
        <row r="255">
          <cell r="A255">
            <v>3088</v>
          </cell>
        </row>
        <row r="256">
          <cell r="A256">
            <v>3089</v>
          </cell>
        </row>
        <row r="257">
          <cell r="A257">
            <v>3090</v>
          </cell>
        </row>
        <row r="258">
          <cell r="A258">
            <v>3091</v>
          </cell>
        </row>
        <row r="259">
          <cell r="A259">
            <v>3092</v>
          </cell>
        </row>
        <row r="260">
          <cell r="A260">
            <v>3106</v>
          </cell>
        </row>
        <row r="261">
          <cell r="A261">
            <v>3108</v>
          </cell>
        </row>
        <row r="262">
          <cell r="A262">
            <v>3109</v>
          </cell>
        </row>
        <row r="263">
          <cell r="A263">
            <v>3111</v>
          </cell>
        </row>
        <row r="264">
          <cell r="A264">
            <v>3117</v>
          </cell>
        </row>
        <row r="265">
          <cell r="A265">
            <v>3119</v>
          </cell>
        </row>
        <row r="266">
          <cell r="A266">
            <v>3120</v>
          </cell>
        </row>
        <row r="267">
          <cell r="A267">
            <v>3122</v>
          </cell>
        </row>
        <row r="268">
          <cell r="A268">
            <v>3123</v>
          </cell>
        </row>
        <row r="269">
          <cell r="A269">
            <v>3124</v>
          </cell>
        </row>
        <row r="270">
          <cell r="A270">
            <v>3126</v>
          </cell>
        </row>
        <row r="271">
          <cell r="A271">
            <v>3128</v>
          </cell>
        </row>
        <row r="272">
          <cell r="A272">
            <v>3129</v>
          </cell>
        </row>
        <row r="273">
          <cell r="A273">
            <v>3130</v>
          </cell>
        </row>
        <row r="274">
          <cell r="A274">
            <v>3133</v>
          </cell>
        </row>
        <row r="275">
          <cell r="A275">
            <v>3134</v>
          </cell>
        </row>
        <row r="276">
          <cell r="A276">
            <v>3136</v>
          </cell>
        </row>
        <row r="277">
          <cell r="A277">
            <v>3137</v>
          </cell>
        </row>
        <row r="278">
          <cell r="A278">
            <v>3138</v>
          </cell>
        </row>
        <row r="279">
          <cell r="A279">
            <v>3139</v>
          </cell>
        </row>
        <row r="280">
          <cell r="A280">
            <v>3140</v>
          </cell>
        </row>
        <row r="281">
          <cell r="A281">
            <v>3143</v>
          </cell>
        </row>
        <row r="282">
          <cell r="A282">
            <v>3144</v>
          </cell>
        </row>
        <row r="283">
          <cell r="A283">
            <v>3145</v>
          </cell>
        </row>
        <row r="284">
          <cell r="A284">
            <v>3146</v>
          </cell>
        </row>
        <row r="285">
          <cell r="A285">
            <v>3148</v>
          </cell>
        </row>
        <row r="286">
          <cell r="A286">
            <v>3149</v>
          </cell>
        </row>
        <row r="287">
          <cell r="A287">
            <v>3150</v>
          </cell>
        </row>
        <row r="288">
          <cell r="A288">
            <v>3153</v>
          </cell>
        </row>
        <row r="289">
          <cell r="A289">
            <v>3154</v>
          </cell>
        </row>
        <row r="290">
          <cell r="A290">
            <v>3155</v>
          </cell>
        </row>
        <row r="291">
          <cell r="A291">
            <v>3158</v>
          </cell>
        </row>
        <row r="292">
          <cell r="A292">
            <v>3159</v>
          </cell>
        </row>
        <row r="293">
          <cell r="A293">
            <v>3160</v>
          </cell>
        </row>
        <row r="294">
          <cell r="A294">
            <v>3163</v>
          </cell>
        </row>
        <row r="295">
          <cell r="A295">
            <v>3167</v>
          </cell>
        </row>
        <row r="296">
          <cell r="A296">
            <v>3168</v>
          </cell>
        </row>
        <row r="297">
          <cell r="A297">
            <v>3169</v>
          </cell>
        </row>
        <row r="298">
          <cell r="A298">
            <v>3171</v>
          </cell>
        </row>
        <row r="299">
          <cell r="A299">
            <v>3172</v>
          </cell>
        </row>
        <row r="300">
          <cell r="A300">
            <v>3173</v>
          </cell>
        </row>
        <row r="301">
          <cell r="A301">
            <v>3175</v>
          </cell>
        </row>
        <row r="302">
          <cell r="A302">
            <v>3177</v>
          </cell>
        </row>
        <row r="303">
          <cell r="A303">
            <v>3178</v>
          </cell>
        </row>
        <row r="304">
          <cell r="A304">
            <v>3179</v>
          </cell>
        </row>
        <row r="305">
          <cell r="A305">
            <v>3181</v>
          </cell>
        </row>
        <row r="306">
          <cell r="A306">
            <v>3182</v>
          </cell>
        </row>
        <row r="307">
          <cell r="A307">
            <v>3183</v>
          </cell>
        </row>
        <row r="308">
          <cell r="A308">
            <v>3186</v>
          </cell>
        </row>
        <row r="309">
          <cell r="A309">
            <v>3196</v>
          </cell>
        </row>
        <row r="310">
          <cell r="A310">
            <v>3198</v>
          </cell>
        </row>
        <row r="311">
          <cell r="A311">
            <v>3199</v>
          </cell>
        </row>
        <row r="312">
          <cell r="A312">
            <v>3200</v>
          </cell>
        </row>
        <row r="313">
          <cell r="A313">
            <v>3201</v>
          </cell>
        </row>
        <row r="314">
          <cell r="A314">
            <v>3282</v>
          </cell>
        </row>
        <row r="315">
          <cell r="A315">
            <v>3284</v>
          </cell>
        </row>
        <row r="316">
          <cell r="A316">
            <v>3289</v>
          </cell>
        </row>
        <row r="317">
          <cell r="A317">
            <v>3294</v>
          </cell>
        </row>
        <row r="318">
          <cell r="A318">
            <v>3295</v>
          </cell>
        </row>
        <row r="319">
          <cell r="A319">
            <v>3296</v>
          </cell>
        </row>
        <row r="320">
          <cell r="A320">
            <v>3297</v>
          </cell>
        </row>
        <row r="321">
          <cell r="A321">
            <v>3298</v>
          </cell>
        </row>
        <row r="322">
          <cell r="A322">
            <v>3891</v>
          </cell>
        </row>
        <row r="323">
          <cell r="A323">
            <v>3893</v>
          </cell>
        </row>
        <row r="324">
          <cell r="A324">
            <v>3896</v>
          </cell>
        </row>
        <row r="325">
          <cell r="A325">
            <v>3898</v>
          </cell>
        </row>
        <row r="326">
          <cell r="A326">
            <v>3900</v>
          </cell>
        </row>
        <row r="327">
          <cell r="A327">
            <v>3902</v>
          </cell>
        </row>
        <row r="328">
          <cell r="A328">
            <v>3903</v>
          </cell>
        </row>
        <row r="329">
          <cell r="A329">
            <v>3904</v>
          </cell>
        </row>
        <row r="330">
          <cell r="A330">
            <v>3905</v>
          </cell>
        </row>
        <row r="331">
          <cell r="A331">
            <v>3906</v>
          </cell>
        </row>
        <row r="332">
          <cell r="A332">
            <v>3907</v>
          </cell>
        </row>
        <row r="333">
          <cell r="A333">
            <v>3909</v>
          </cell>
        </row>
        <row r="334">
          <cell r="A334">
            <v>3910</v>
          </cell>
        </row>
        <row r="335">
          <cell r="A335">
            <v>3911</v>
          </cell>
        </row>
        <row r="336">
          <cell r="A336">
            <v>3914</v>
          </cell>
        </row>
        <row r="337">
          <cell r="A337">
            <v>3915</v>
          </cell>
        </row>
        <row r="338">
          <cell r="A338">
            <v>3916</v>
          </cell>
        </row>
        <row r="339">
          <cell r="A339">
            <v>3917</v>
          </cell>
        </row>
        <row r="340">
          <cell r="A340">
            <v>3918</v>
          </cell>
        </row>
        <row r="341">
          <cell r="A341">
            <v>3919</v>
          </cell>
        </row>
        <row r="342">
          <cell r="A342">
            <v>4026</v>
          </cell>
        </row>
        <row r="343">
          <cell r="A343">
            <v>4040</v>
          </cell>
        </row>
        <row r="344">
          <cell r="A344">
            <v>4043</v>
          </cell>
        </row>
        <row r="345">
          <cell r="A345">
            <v>4045</v>
          </cell>
        </row>
        <row r="346">
          <cell r="A346">
            <v>4059</v>
          </cell>
        </row>
        <row r="347">
          <cell r="A347">
            <v>4065</v>
          </cell>
        </row>
        <row r="348">
          <cell r="A348">
            <v>4091</v>
          </cell>
        </row>
        <row r="349">
          <cell r="A349">
            <v>4101</v>
          </cell>
        </row>
        <row r="350">
          <cell r="A350">
            <v>4109</v>
          </cell>
        </row>
        <row r="351">
          <cell r="A351">
            <v>4113</v>
          </cell>
        </row>
        <row r="352">
          <cell r="A352">
            <v>4169</v>
          </cell>
        </row>
        <row r="353">
          <cell r="A353">
            <v>4219</v>
          </cell>
        </row>
        <row r="354">
          <cell r="A354">
            <v>4246</v>
          </cell>
        </row>
        <row r="355">
          <cell r="A355">
            <v>4250</v>
          </cell>
        </row>
        <row r="356">
          <cell r="A356">
            <v>4522</v>
          </cell>
        </row>
        <row r="357">
          <cell r="A357">
            <v>4523</v>
          </cell>
        </row>
        <row r="358">
          <cell r="A358">
            <v>4534</v>
          </cell>
        </row>
        <row r="359">
          <cell r="A359">
            <v>5201</v>
          </cell>
        </row>
        <row r="360">
          <cell r="A360">
            <v>5203</v>
          </cell>
        </row>
        <row r="361">
          <cell r="A361">
            <v>5206</v>
          </cell>
        </row>
        <row r="362">
          <cell r="A362">
            <v>5209</v>
          </cell>
        </row>
        <row r="363">
          <cell r="A363">
            <v>5212</v>
          </cell>
        </row>
        <row r="364">
          <cell r="A364">
            <v>5215</v>
          </cell>
        </row>
        <row r="365">
          <cell r="A365">
            <v>5218</v>
          </cell>
        </row>
        <row r="366">
          <cell r="A366">
            <v>5220</v>
          </cell>
        </row>
        <row r="367">
          <cell r="A367">
            <v>5221</v>
          </cell>
        </row>
        <row r="368">
          <cell r="A368">
            <v>5223</v>
          </cell>
        </row>
        <row r="369">
          <cell r="A369">
            <v>5225</v>
          </cell>
        </row>
        <row r="370">
          <cell r="A370">
            <v>5226</v>
          </cell>
        </row>
        <row r="371">
          <cell r="A371">
            <v>5229</v>
          </cell>
        </row>
        <row r="372">
          <cell r="A372">
            <v>5407</v>
          </cell>
        </row>
        <row r="373">
          <cell r="A373">
            <v>5409</v>
          </cell>
        </row>
        <row r="374">
          <cell r="A374">
            <v>5410</v>
          </cell>
        </row>
        <row r="375">
          <cell r="A375">
            <v>5411</v>
          </cell>
        </row>
        <row r="376">
          <cell r="A376">
            <v>5412</v>
          </cell>
        </row>
        <row r="377">
          <cell r="A377">
            <v>5419</v>
          </cell>
        </row>
        <row r="378">
          <cell r="A378">
            <v>5424</v>
          </cell>
        </row>
        <row r="379">
          <cell r="A379">
            <v>5425</v>
          </cell>
        </row>
        <row r="380">
          <cell r="A380">
            <v>5426</v>
          </cell>
        </row>
        <row r="381">
          <cell r="A381">
            <v>5431</v>
          </cell>
        </row>
        <row r="382">
          <cell r="A382">
            <v>5438</v>
          </cell>
        </row>
        <row r="383">
          <cell r="A383">
            <v>5447</v>
          </cell>
        </row>
        <row r="384">
          <cell r="A384">
            <v>5452</v>
          </cell>
        </row>
        <row r="385">
          <cell r="A385">
            <v>5456</v>
          </cell>
        </row>
        <row r="386">
          <cell r="A386">
            <v>5458</v>
          </cell>
        </row>
        <row r="387">
          <cell r="A387">
            <v>5459</v>
          </cell>
        </row>
        <row r="388">
          <cell r="A388">
            <v>5468</v>
          </cell>
        </row>
        <row r="389">
          <cell r="A389">
            <v>7002</v>
          </cell>
        </row>
        <row r="390">
          <cell r="A390">
            <v>7021</v>
          </cell>
        </row>
        <row r="391">
          <cell r="A391">
            <v>7032</v>
          </cell>
        </row>
        <row r="392">
          <cell r="A392">
            <v>7033</v>
          </cell>
        </row>
        <row r="393">
          <cell r="A393">
            <v>7034</v>
          </cell>
        </row>
        <row r="394">
          <cell r="A394">
            <v>7039</v>
          </cell>
        </row>
        <row r="395">
          <cell r="A395">
            <v>7040</v>
          </cell>
        </row>
        <row r="396">
          <cell r="A396">
            <v>7041</v>
          </cell>
        </row>
        <row r="397">
          <cell r="A397">
            <v>7043</v>
          </cell>
        </row>
        <row r="398">
          <cell r="A398">
            <v>7044</v>
          </cell>
        </row>
        <row r="399">
          <cell r="A399">
            <v>7045</v>
          </cell>
        </row>
        <row r="400">
          <cell r="A400">
            <v>7051</v>
          </cell>
        </row>
        <row r="401">
          <cell r="A401">
            <v>7052</v>
          </cell>
        </row>
        <row r="402">
          <cell r="A402">
            <v>7056</v>
          </cell>
        </row>
        <row r="403">
          <cell r="A403">
            <v>7058</v>
          </cell>
        </row>
        <row r="404">
          <cell r="A404">
            <v>7059</v>
          </cell>
        </row>
        <row r="405">
          <cell r="A405">
            <v>7062</v>
          </cell>
        </row>
        <row r="406">
          <cell r="A406">
            <v>7063</v>
          </cell>
        </row>
        <row r="407">
          <cell r="A407">
            <v>7067</v>
          </cell>
        </row>
        <row r="408">
          <cell r="A408">
            <v>7069</v>
          </cell>
        </row>
        <row r="409">
          <cell r="A409">
            <v>7070</v>
          </cell>
        </row>
        <row r="410">
          <cell r="A410">
            <v>7072</v>
          </cell>
        </row>
        <row r="411">
          <cell r="A411">
            <v>7073</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uth.giles@kent.gov.u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ruth.giles@kent.gov.u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tabSelected="1" workbookViewId="0">
      <selection activeCell="B6" sqref="B6:B7"/>
    </sheetView>
  </sheetViews>
  <sheetFormatPr defaultRowHeight="12.75" x14ac:dyDescent="0.25"/>
  <cols>
    <col min="1" max="1" width="31.85546875" style="204" customWidth="1"/>
    <col min="2" max="2" width="15.5703125" style="204" bestFit="1" customWidth="1"/>
    <col min="3" max="3" width="2.7109375" style="204" customWidth="1"/>
    <col min="4" max="4" width="18.7109375" style="204" customWidth="1"/>
    <col min="5" max="5" width="2.7109375" style="204" customWidth="1"/>
    <col min="6" max="6" width="18.7109375" style="204" customWidth="1"/>
    <col min="7" max="7" width="2.7109375" style="204" customWidth="1"/>
    <col min="8" max="8" width="18.7109375" style="204" customWidth="1"/>
    <col min="9" max="9" width="2.7109375" style="204" customWidth="1"/>
    <col min="10" max="10" width="16.7109375" style="204" customWidth="1"/>
    <col min="11" max="11" width="3.85546875" style="204" customWidth="1"/>
    <col min="12" max="12" width="14.7109375" style="204" customWidth="1"/>
    <col min="13" max="13" width="19.42578125" style="204" hidden="1" customWidth="1"/>
    <col min="14" max="14" width="9.140625" style="204" hidden="1" customWidth="1"/>
    <col min="15" max="16384" width="9.140625" style="204"/>
  </cols>
  <sheetData>
    <row r="1" spans="1:14" ht="23.25" x14ac:dyDescent="0.25">
      <c r="A1" s="233" t="e">
        <f>VLOOKUP(B6,Summary!A2:D363,2,FALSE)</f>
        <v>#N/A</v>
      </c>
      <c r="B1" s="234"/>
      <c r="C1" s="234"/>
      <c r="D1" s="234"/>
      <c r="E1" s="234"/>
      <c r="F1" s="234"/>
      <c r="G1" s="234"/>
      <c r="H1" s="234"/>
      <c r="I1" s="234"/>
      <c r="J1" s="234"/>
      <c r="K1" s="234"/>
      <c r="L1" s="235"/>
      <c r="M1" s="203"/>
    </row>
    <row r="2" spans="1:14" ht="18" x14ac:dyDescent="0.2">
      <c r="A2" s="209"/>
      <c r="B2" s="210"/>
      <c r="C2" s="210"/>
      <c r="D2" s="210"/>
      <c r="E2" s="210"/>
      <c r="F2" s="210"/>
      <c r="G2" s="210"/>
      <c r="H2" s="210"/>
      <c r="I2" s="210"/>
      <c r="J2" s="211"/>
      <c r="K2" s="211"/>
      <c r="L2" s="212"/>
      <c r="M2" s="205"/>
    </row>
    <row r="3" spans="1:14" ht="23.25" x14ac:dyDescent="0.35">
      <c r="A3" s="236" t="s">
        <v>1902</v>
      </c>
      <c r="B3" s="237"/>
      <c r="C3" s="237"/>
      <c r="D3" s="237"/>
      <c r="E3" s="237"/>
      <c r="F3" s="237"/>
      <c r="G3" s="237"/>
      <c r="H3" s="237"/>
      <c r="I3" s="237"/>
      <c r="J3" s="237"/>
      <c r="K3" s="237"/>
      <c r="L3" s="238"/>
      <c r="M3" s="205"/>
    </row>
    <row r="4" spans="1:14" ht="20.25" x14ac:dyDescent="0.2">
      <c r="A4" s="213"/>
      <c r="B4" s="214"/>
      <c r="C4" s="214"/>
      <c r="D4" s="214"/>
      <c r="E4" s="214"/>
      <c r="F4" s="214"/>
      <c r="G4" s="214"/>
      <c r="H4" s="214"/>
      <c r="I4" s="214"/>
      <c r="J4" s="214"/>
      <c r="K4" s="214"/>
      <c r="L4" s="215"/>
      <c r="M4" s="205"/>
    </row>
    <row r="5" spans="1:14" ht="20.25" x14ac:dyDescent="0.2">
      <c r="A5" s="213"/>
      <c r="B5" s="214"/>
      <c r="C5" s="214"/>
      <c r="D5" s="214"/>
      <c r="E5" s="214"/>
      <c r="F5" s="214"/>
      <c r="G5" s="214"/>
      <c r="H5" s="214"/>
      <c r="I5" s="214"/>
      <c r="J5" s="214"/>
      <c r="K5" s="214"/>
      <c r="L5" s="215"/>
      <c r="M5" s="205"/>
      <c r="N5" s="204">
        <f>IF(ISNA(VLOOKUP(B6,'[1]LEA Grants'!A10:A411,1,0)),0,VLOOKUP(B6,'[1]LEA Grants'!A10:A411,1,0))</f>
        <v>0</v>
      </c>
    </row>
    <row r="6" spans="1:14" ht="20.25" x14ac:dyDescent="0.3">
      <c r="A6" s="239" t="s">
        <v>0</v>
      </c>
      <c r="B6" s="240"/>
      <c r="C6" s="216"/>
      <c r="D6" s="217"/>
      <c r="E6" s="217"/>
      <c r="F6" s="241" t="s">
        <v>1903</v>
      </c>
      <c r="G6" s="241"/>
      <c r="H6" s="241"/>
      <c r="I6" s="241"/>
      <c r="J6" s="241"/>
      <c r="K6" s="242" t="e">
        <f>VLOOKUP(B6,Summary!A1:D363,4,FALSE)</f>
        <v>#N/A</v>
      </c>
      <c r="L6" s="243"/>
      <c r="M6" s="205"/>
    </row>
    <row r="7" spans="1:14" ht="20.25" x14ac:dyDescent="0.3">
      <c r="A7" s="239"/>
      <c r="B7" s="240"/>
      <c r="C7" s="218"/>
      <c r="D7" s="217"/>
      <c r="E7" s="217"/>
      <c r="F7" s="241"/>
      <c r="G7" s="241"/>
      <c r="H7" s="241"/>
      <c r="I7" s="241"/>
      <c r="J7" s="241"/>
      <c r="K7" s="242"/>
      <c r="L7" s="243"/>
      <c r="M7" s="205"/>
    </row>
    <row r="8" spans="1:14" ht="18" customHeight="1" x14ac:dyDescent="0.2">
      <c r="A8" s="144"/>
      <c r="B8" s="143"/>
      <c r="C8" s="219"/>
      <c r="D8" s="219"/>
      <c r="E8" s="219"/>
      <c r="F8" s="229"/>
      <c r="G8" s="229"/>
      <c r="H8" s="229"/>
      <c r="I8" s="229"/>
      <c r="J8" s="229"/>
      <c r="K8" s="229"/>
      <c r="L8" s="230"/>
      <c r="M8" s="205"/>
    </row>
    <row r="9" spans="1:14" ht="18" customHeight="1" x14ac:dyDescent="0.2">
      <c r="A9" s="144"/>
      <c r="B9" s="143"/>
      <c r="C9" s="219"/>
      <c r="D9" s="219"/>
      <c r="E9" s="219"/>
      <c r="F9" s="229"/>
      <c r="G9" s="229"/>
      <c r="H9" s="229"/>
      <c r="I9" s="229"/>
      <c r="J9" s="229"/>
      <c r="K9" s="229"/>
      <c r="L9" s="230"/>
      <c r="M9" s="205"/>
    </row>
    <row r="10" spans="1:14" ht="18" customHeight="1" x14ac:dyDescent="0.2">
      <c r="A10" s="144"/>
      <c r="B10" s="143"/>
      <c r="C10" s="143"/>
      <c r="D10" s="143"/>
      <c r="E10" s="143"/>
      <c r="F10" s="143"/>
      <c r="G10" s="143"/>
      <c r="H10" s="143"/>
      <c r="I10" s="143"/>
      <c r="J10" s="143"/>
      <c r="K10" s="143"/>
      <c r="L10" s="145"/>
      <c r="M10" s="205"/>
      <c r="N10" s="204" t="s">
        <v>1</v>
      </c>
    </row>
    <row r="11" spans="1:14" s="206" customFormat="1" ht="15.75" x14ac:dyDescent="0.2">
      <c r="A11" s="146" t="s">
        <v>448</v>
      </c>
      <c r="B11" s="147"/>
      <c r="C11" s="147"/>
      <c r="D11" s="148"/>
      <c r="E11" s="148"/>
      <c r="F11" s="148"/>
      <c r="G11" s="147"/>
      <c r="H11" s="147"/>
      <c r="I11" s="148"/>
      <c r="J11" s="149"/>
      <c r="K11" s="149"/>
      <c r="L11" s="150"/>
      <c r="M11" s="205"/>
    </row>
    <row r="12" spans="1:14" s="207" customFormat="1" ht="31.5" x14ac:dyDescent="0.25">
      <c r="A12" s="146"/>
      <c r="B12" s="159" t="s">
        <v>5</v>
      </c>
      <c r="C12" s="13"/>
      <c r="D12" s="231"/>
      <c r="E12" s="14"/>
      <c r="F12" s="231"/>
      <c r="G12" s="14"/>
      <c r="H12" s="231"/>
      <c r="I12" s="15"/>
      <c r="J12" s="231"/>
      <c r="K12" s="3"/>
      <c r="L12" s="232"/>
      <c r="M12" s="18"/>
    </row>
    <row r="13" spans="1:14" s="207" customFormat="1" ht="18" x14ac:dyDescent="0.25">
      <c r="A13" s="146"/>
      <c r="B13" s="159"/>
      <c r="C13" s="13"/>
      <c r="D13" s="231"/>
      <c r="E13" s="14"/>
      <c r="F13" s="231"/>
      <c r="G13" s="14"/>
      <c r="H13" s="231"/>
      <c r="I13" s="15"/>
      <c r="J13" s="231"/>
      <c r="K13" s="3"/>
      <c r="L13" s="232"/>
      <c r="M13" s="18"/>
    </row>
    <row r="14" spans="1:14" s="207" customFormat="1" ht="18" x14ac:dyDescent="0.25">
      <c r="A14" s="146" t="s">
        <v>10</v>
      </c>
      <c r="B14" s="160">
        <v>11.25</v>
      </c>
      <c r="C14" s="13"/>
      <c r="D14" s="231"/>
      <c r="E14" s="14"/>
      <c r="F14" s="231"/>
      <c r="G14" s="14"/>
      <c r="H14" s="231"/>
      <c r="I14" s="15"/>
      <c r="J14" s="231"/>
      <c r="K14" s="3"/>
      <c r="L14" s="232"/>
      <c r="M14" s="18"/>
    </row>
    <row r="15" spans="1:14" s="207" customFormat="1" ht="18" x14ac:dyDescent="0.25">
      <c r="A15" s="146"/>
      <c r="B15" s="160"/>
      <c r="C15" s="13"/>
      <c r="D15" s="231"/>
      <c r="E15" s="14"/>
      <c r="F15" s="231"/>
      <c r="G15" s="14"/>
      <c r="H15" s="231"/>
      <c r="I15" s="15"/>
      <c r="J15" s="231"/>
      <c r="K15" s="3"/>
      <c r="L15" s="232"/>
      <c r="M15" s="18"/>
    </row>
    <row r="16" spans="1:14" s="207" customFormat="1" ht="18" x14ac:dyDescent="0.25">
      <c r="A16" s="146" t="s">
        <v>11</v>
      </c>
      <c r="B16" s="160">
        <v>16.875</v>
      </c>
      <c r="C16" s="19"/>
      <c r="D16" s="19"/>
      <c r="E16" s="19"/>
      <c r="F16" s="14"/>
      <c r="G16" s="19"/>
      <c r="H16" s="3"/>
      <c r="I16" s="19"/>
      <c r="J16" s="14"/>
      <c r="K16" s="14"/>
      <c r="L16" s="151"/>
      <c r="M16" s="14"/>
    </row>
    <row r="17" spans="1:13" s="207" customFormat="1" ht="18" x14ac:dyDescent="0.25">
      <c r="A17" s="146"/>
      <c r="B17" s="160"/>
      <c r="C17" s="19"/>
      <c r="D17" s="19"/>
      <c r="E17" s="19"/>
      <c r="F17" s="19"/>
      <c r="G17" s="19"/>
      <c r="H17" s="18"/>
      <c r="I17" s="19"/>
      <c r="J17" s="18"/>
      <c r="K17" s="18"/>
      <c r="L17" s="52"/>
      <c r="M17" s="18"/>
    </row>
    <row r="18" spans="1:13" s="207" customFormat="1" ht="18" x14ac:dyDescent="0.25">
      <c r="A18" s="161" t="s">
        <v>449</v>
      </c>
      <c r="B18" s="160">
        <v>33.75</v>
      </c>
      <c r="C18" s="19"/>
      <c r="D18" s="19"/>
      <c r="E18" s="19"/>
      <c r="F18" s="19"/>
      <c r="G18" s="19"/>
      <c r="H18" s="18"/>
      <c r="I18" s="19"/>
      <c r="J18" s="152"/>
      <c r="K18" s="152"/>
      <c r="L18" s="52"/>
      <c r="M18" s="18"/>
    </row>
    <row r="19" spans="1:13" s="207" customFormat="1" ht="18" x14ac:dyDescent="0.25">
      <c r="A19" s="146"/>
      <c r="B19" s="160"/>
      <c r="C19" s="29"/>
      <c r="D19" s="153"/>
      <c r="E19" s="3"/>
      <c r="F19" s="19"/>
      <c r="G19" s="3"/>
      <c r="H19" s="26"/>
      <c r="I19" s="26"/>
      <c r="J19" s="26"/>
      <c r="K19" s="26"/>
      <c r="L19" s="57"/>
      <c r="M19" s="208"/>
    </row>
    <row r="20" spans="1:13" s="207" customFormat="1" ht="18" x14ac:dyDescent="0.25">
      <c r="A20" s="146"/>
      <c r="B20" s="160"/>
      <c r="C20" s="29"/>
      <c r="D20" s="153"/>
      <c r="E20" s="3"/>
      <c r="F20" s="19"/>
      <c r="G20" s="154"/>
      <c r="H20" s="26"/>
      <c r="I20" s="26"/>
      <c r="J20" s="26"/>
      <c r="K20" s="26"/>
      <c r="L20" s="57"/>
      <c r="M20" s="208"/>
    </row>
    <row r="21" spans="1:13" s="207" customFormat="1" ht="18" x14ac:dyDescent="0.25">
      <c r="A21" s="165" t="s">
        <v>14</v>
      </c>
      <c r="B21" s="160">
        <v>4000</v>
      </c>
      <c r="C21" s="29"/>
      <c r="D21" s="153"/>
      <c r="E21" s="3"/>
      <c r="F21" s="19"/>
      <c r="G21" s="154"/>
      <c r="H21" s="26"/>
      <c r="I21" s="26"/>
      <c r="J21" s="26"/>
      <c r="K21" s="26"/>
      <c r="L21" s="57"/>
      <c r="M21" s="208"/>
    </row>
    <row r="22" spans="1:13" s="207" customFormat="1" ht="18" x14ac:dyDescent="0.25">
      <c r="A22" s="56"/>
      <c r="B22" s="19"/>
      <c r="C22" s="3"/>
      <c r="D22" s="14"/>
      <c r="E22" s="3"/>
      <c r="F22" s="19"/>
      <c r="G22" s="154"/>
      <c r="H22" s="26"/>
      <c r="I22" s="26"/>
      <c r="J22" s="26"/>
      <c r="K22" s="26"/>
      <c r="L22" s="57"/>
      <c r="M22" s="208"/>
    </row>
    <row r="23" spans="1:13" s="207" customFormat="1" ht="18" x14ac:dyDescent="0.25">
      <c r="A23" s="56"/>
      <c r="B23" s="19"/>
      <c r="C23" s="19"/>
      <c r="D23" s="19"/>
      <c r="E23" s="19"/>
      <c r="F23" s="19"/>
      <c r="G23" s="19"/>
      <c r="H23" s="19"/>
      <c r="I23" s="19"/>
      <c r="J23" s="19"/>
      <c r="K23" s="19"/>
      <c r="L23" s="155"/>
      <c r="M23" s="19"/>
    </row>
    <row r="24" spans="1:13" s="207" customFormat="1" ht="18" x14ac:dyDescent="0.25">
      <c r="A24" s="164" t="s">
        <v>452</v>
      </c>
      <c r="B24" s="19"/>
      <c r="C24" s="19"/>
      <c r="D24" s="19"/>
      <c r="E24" s="19"/>
      <c r="F24" s="19"/>
      <c r="G24" s="19"/>
      <c r="H24" s="19"/>
      <c r="I24" s="19"/>
      <c r="J24" s="19"/>
      <c r="K24" s="19"/>
      <c r="L24" s="155"/>
      <c r="M24" s="19"/>
    </row>
    <row r="25" spans="1:13" s="207" customFormat="1" ht="18" x14ac:dyDescent="0.25">
      <c r="A25" s="56"/>
      <c r="B25" s="19"/>
      <c r="C25" s="19"/>
      <c r="D25" s="19"/>
      <c r="E25" s="19"/>
      <c r="F25" s="19"/>
      <c r="G25" s="19"/>
      <c r="H25" s="19"/>
      <c r="I25" s="19"/>
      <c r="J25" s="19"/>
      <c r="K25" s="19"/>
      <c r="L25" s="155"/>
      <c r="M25" s="19"/>
    </row>
    <row r="26" spans="1:13" s="207" customFormat="1" ht="20.100000000000001" customHeight="1" x14ac:dyDescent="0.25">
      <c r="A26" s="226" t="s">
        <v>1901</v>
      </c>
      <c r="B26" s="227"/>
      <c r="C26" s="227"/>
      <c r="D26" s="227"/>
      <c r="E26" s="227"/>
      <c r="F26" s="227"/>
      <c r="G26" s="227"/>
      <c r="H26" s="227"/>
      <c r="I26" s="227"/>
      <c r="J26" s="227"/>
      <c r="K26" s="227"/>
      <c r="L26" s="228"/>
      <c r="M26" s="19"/>
    </row>
    <row r="27" spans="1:13" s="207" customFormat="1" ht="20.100000000000001" customHeight="1" x14ac:dyDescent="0.25">
      <c r="A27" s="220" t="s">
        <v>451</v>
      </c>
      <c r="B27" s="221"/>
      <c r="C27" s="221"/>
      <c r="D27" s="221"/>
      <c r="E27" s="221"/>
      <c r="F27" s="221"/>
      <c r="G27" s="221"/>
      <c r="H27" s="221"/>
      <c r="I27" s="221"/>
      <c r="J27" s="221"/>
      <c r="K27" s="221"/>
      <c r="L27" s="222"/>
      <c r="M27" s="33"/>
    </row>
    <row r="28" spans="1:13" s="207" customFormat="1" ht="56.25" customHeight="1" x14ac:dyDescent="0.25">
      <c r="A28" s="223" t="s">
        <v>1907</v>
      </c>
      <c r="B28" s="224"/>
      <c r="C28" s="224"/>
      <c r="D28" s="224"/>
      <c r="E28" s="224"/>
      <c r="F28" s="224"/>
      <c r="G28" s="224"/>
      <c r="H28" s="224"/>
      <c r="I28" s="224"/>
      <c r="J28" s="224"/>
      <c r="K28" s="224"/>
      <c r="L28" s="225"/>
      <c r="M28" s="33"/>
    </row>
    <row r="29" spans="1:13" s="207" customFormat="1" ht="20.100000000000001" customHeight="1" x14ac:dyDescent="0.3">
      <c r="A29" s="146" t="s">
        <v>1900</v>
      </c>
      <c r="B29" s="19"/>
      <c r="C29" s="19"/>
      <c r="D29" s="19"/>
      <c r="E29" s="19"/>
      <c r="F29" s="19"/>
      <c r="G29" s="19"/>
      <c r="H29" s="7"/>
      <c r="I29" s="7"/>
      <c r="J29" s="33"/>
      <c r="K29" s="33"/>
      <c r="L29" s="62"/>
      <c r="M29" s="33"/>
    </row>
    <row r="30" spans="1:13" s="207" customFormat="1" ht="18" x14ac:dyDescent="0.25">
      <c r="A30" s="56"/>
      <c r="B30" s="19"/>
      <c r="C30" s="19"/>
      <c r="D30" s="19"/>
      <c r="E30" s="19"/>
      <c r="F30" s="19"/>
      <c r="G30" s="19"/>
      <c r="H30" s="19"/>
      <c r="I30" s="19"/>
      <c r="J30" s="19"/>
      <c r="K30" s="19"/>
      <c r="L30" s="155"/>
      <c r="M30" s="19"/>
    </row>
    <row r="31" spans="1:13" s="207" customFormat="1" ht="18" x14ac:dyDescent="0.25">
      <c r="A31" s="146" t="s">
        <v>379</v>
      </c>
      <c r="B31" s="19"/>
      <c r="C31" s="19"/>
      <c r="D31" s="19"/>
      <c r="E31" s="19"/>
      <c r="F31" s="19"/>
      <c r="G31" s="19"/>
      <c r="H31" s="19"/>
      <c r="I31" s="19"/>
      <c r="J31" s="19"/>
      <c r="K31" s="19"/>
      <c r="L31" s="155"/>
      <c r="M31" s="19"/>
    </row>
    <row r="32" spans="1:13" s="207" customFormat="1" ht="18" x14ac:dyDescent="0.25">
      <c r="A32" s="146" t="s">
        <v>450</v>
      </c>
      <c r="B32" s="19"/>
      <c r="C32" s="19"/>
      <c r="D32" s="19"/>
      <c r="E32" s="19"/>
      <c r="F32" s="19"/>
      <c r="G32" s="19"/>
      <c r="H32" s="19"/>
      <c r="I32" s="19"/>
      <c r="J32" s="19"/>
      <c r="K32" s="19"/>
      <c r="L32" s="155"/>
      <c r="M32" s="19"/>
    </row>
    <row r="33" spans="1:13" s="207" customFormat="1" ht="18" x14ac:dyDescent="0.25">
      <c r="A33" s="162" t="s">
        <v>17</v>
      </c>
      <c r="B33" s="19"/>
      <c r="C33" s="19"/>
      <c r="D33" s="19"/>
      <c r="E33" s="19"/>
      <c r="F33" s="19"/>
      <c r="G33" s="19"/>
      <c r="H33" s="19"/>
      <c r="I33" s="19"/>
      <c r="J33" s="19"/>
      <c r="K33" s="19"/>
      <c r="L33" s="155"/>
      <c r="M33" s="19"/>
    </row>
    <row r="34" spans="1:13" s="207" customFormat="1" ht="18" x14ac:dyDescent="0.25">
      <c r="A34" s="163" t="s">
        <v>436</v>
      </c>
      <c r="B34" s="19"/>
      <c r="C34" s="19"/>
      <c r="D34" s="19"/>
      <c r="E34" s="19"/>
      <c r="F34" s="19"/>
      <c r="G34" s="19"/>
      <c r="H34" s="19"/>
      <c r="I34" s="19"/>
      <c r="J34" s="19"/>
      <c r="K34" s="19"/>
      <c r="L34" s="155"/>
      <c r="M34" s="19"/>
    </row>
    <row r="35" spans="1:13" s="207" customFormat="1" ht="18.75" thickBot="1" x14ac:dyDescent="0.3">
      <c r="A35" s="156"/>
      <c r="B35" s="157"/>
      <c r="C35" s="157"/>
      <c r="D35" s="157"/>
      <c r="E35" s="157"/>
      <c r="F35" s="157"/>
      <c r="G35" s="157"/>
      <c r="H35" s="157"/>
      <c r="I35" s="157"/>
      <c r="J35" s="157"/>
      <c r="K35" s="157"/>
      <c r="L35" s="158"/>
      <c r="M35" s="19"/>
    </row>
    <row r="36" spans="1:13" s="207" customFormat="1" ht="18" x14ac:dyDescent="0.25">
      <c r="A36" s="19"/>
      <c r="B36" s="19"/>
      <c r="C36" s="19"/>
      <c r="D36" s="19"/>
      <c r="E36" s="19"/>
      <c r="F36" s="19"/>
      <c r="G36" s="19"/>
      <c r="H36" s="19"/>
      <c r="I36" s="19"/>
      <c r="J36" s="19"/>
      <c r="K36" s="19"/>
      <c r="L36" s="19"/>
      <c r="M36" s="19"/>
    </row>
    <row r="37" spans="1:13" s="207" customFormat="1" ht="18" x14ac:dyDescent="0.25">
      <c r="A37" s="19"/>
      <c r="B37" s="19"/>
      <c r="C37" s="19"/>
      <c r="D37" s="19"/>
      <c r="E37" s="19"/>
      <c r="F37" s="19"/>
      <c r="G37" s="19"/>
      <c r="H37" s="19"/>
      <c r="I37" s="19"/>
      <c r="J37" s="19"/>
      <c r="K37" s="19"/>
      <c r="L37" s="19"/>
      <c r="M37" s="19"/>
    </row>
  </sheetData>
  <sheetProtection password="F51E" sheet="1" objects="1" scenarios="1" selectLockedCells="1"/>
  <mergeCells count="15">
    <mergeCell ref="A1:L1"/>
    <mergeCell ref="A3:L3"/>
    <mergeCell ref="A6:A7"/>
    <mergeCell ref="B6:B7"/>
    <mergeCell ref="F6:J7"/>
    <mergeCell ref="K6:L7"/>
    <mergeCell ref="A27:L27"/>
    <mergeCell ref="A28:L28"/>
    <mergeCell ref="A26:L26"/>
    <mergeCell ref="F8:L9"/>
    <mergeCell ref="D12:D15"/>
    <mergeCell ref="F12:F15"/>
    <mergeCell ref="H12:H15"/>
    <mergeCell ref="J12:J15"/>
    <mergeCell ref="L12:L15"/>
  </mergeCells>
  <conditionalFormatting sqref="A3:L3">
    <cfRule type="cellIs" dxfId="1" priority="1" stopIfTrue="1" operator="equal">
      <formula>"Please contact the DfES for notification of Devolved Capital allocations for Aided schools"</formula>
    </cfRule>
  </conditionalFormatting>
  <hyperlinks>
    <hyperlink ref="A33" r:id="rId1"/>
  </hyperlinks>
  <pageMargins left="0.7" right="0.7" top="0.75" bottom="0.75" header="0.3" footer="0.3"/>
  <pageSetup paperSize="9" scale="58" orientation="portrait" verticalDpi="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411"/>
  <sheetViews>
    <sheetView topLeftCell="A15" zoomScaleNormal="100" workbookViewId="0">
      <pane xSplit="3" ySplit="4" topLeftCell="F377" activePane="bottomRight" state="frozen"/>
      <selection activeCell="A15" sqref="A15"/>
      <selection pane="topRight" activeCell="E15" sqref="E15"/>
      <selection pane="bottomLeft" activeCell="A19" sqref="A19"/>
      <selection pane="bottomRight" activeCell="O387" sqref="O387"/>
    </sheetView>
  </sheetViews>
  <sheetFormatPr defaultRowHeight="15" x14ac:dyDescent="0.25"/>
  <cols>
    <col min="1" max="1" width="10.5703125" style="132" bestFit="1" customWidth="1"/>
    <col min="2" max="2" width="8.140625" style="70" hidden="1" customWidth="1"/>
    <col min="3" max="3" width="73.85546875" style="70" bestFit="1" customWidth="1"/>
    <col min="4" max="4" width="43.42578125" style="94" bestFit="1" customWidth="1"/>
    <col min="5" max="5" width="20.7109375" style="70" hidden="1" customWidth="1"/>
    <col min="6" max="6" width="20" style="70" customWidth="1"/>
    <col min="7" max="7" width="11.85546875" style="94" customWidth="1"/>
    <col min="8" max="8" width="15" style="70" bestFit="1" customWidth="1"/>
    <col min="9" max="9" width="5.7109375" style="70" customWidth="1"/>
    <col min="10" max="10" width="14.42578125" style="139" customWidth="1"/>
    <col min="11" max="11" width="5.7109375" style="90" customWidth="1"/>
    <col min="12" max="12" width="14.42578125" style="90" customWidth="1"/>
    <col min="13" max="13" width="4.85546875" style="90" bestFit="1" customWidth="1"/>
    <col min="14" max="14" width="3.7109375" style="90" customWidth="1"/>
    <col min="15" max="15" width="3.7109375" style="70" customWidth="1"/>
    <col min="16" max="16" width="10.5703125" style="70" hidden="1" customWidth="1"/>
    <col min="17" max="17" width="13.28515625" style="90" hidden="1" customWidth="1"/>
    <col min="18" max="18" width="3.7109375" style="70" hidden="1" customWidth="1"/>
    <col min="19" max="19" width="10.7109375" style="70" hidden="1" customWidth="1"/>
    <col min="20" max="20" width="13.28515625" style="90" hidden="1" customWidth="1"/>
    <col min="21" max="21" width="3.7109375" style="70" hidden="1" customWidth="1"/>
    <col min="22" max="22" width="0" style="70" hidden="1" customWidth="1"/>
    <col min="23" max="23" width="13.28515625" style="90" hidden="1" customWidth="1"/>
    <col min="24" max="24" width="3.7109375" style="70" hidden="1" customWidth="1"/>
    <col min="25" max="25" width="0" style="90" hidden="1" customWidth="1"/>
    <col min="26" max="26" width="3.7109375" style="70" hidden="1" customWidth="1"/>
    <col min="27" max="27" width="15" style="90" hidden="1" customWidth="1"/>
    <col min="28" max="28" width="3.7109375" style="70" hidden="1" customWidth="1"/>
    <col min="29" max="29" width="12" style="90" hidden="1" customWidth="1"/>
    <col min="30" max="30" width="3.7109375" style="70" hidden="1" customWidth="1"/>
    <col min="31" max="31" width="15" style="90" hidden="1" customWidth="1"/>
    <col min="32" max="32" width="3.7109375" style="70" hidden="1" customWidth="1"/>
    <col min="33" max="33" width="20.28515625" style="90" hidden="1" customWidth="1"/>
    <col min="34" max="34" width="9.140625" style="70"/>
    <col min="35" max="35" width="80.28515625" style="70" bestFit="1" customWidth="1"/>
    <col min="36" max="36" width="9.140625" style="70"/>
    <col min="37" max="37" width="9.140625" style="94"/>
    <col min="38" max="38" width="36.5703125" style="70" customWidth="1"/>
    <col min="39" max="16384" width="9.140625" style="70"/>
  </cols>
  <sheetData>
    <row r="1" spans="1:37" x14ac:dyDescent="0.25">
      <c r="A1" s="126" t="s">
        <v>398</v>
      </c>
    </row>
    <row r="2" spans="1:37" x14ac:dyDescent="0.25">
      <c r="A2" s="126"/>
    </row>
    <row r="3" spans="1:37" x14ac:dyDescent="0.25">
      <c r="A3" s="127" t="s">
        <v>391</v>
      </c>
    </row>
    <row r="4" spans="1:37" x14ac:dyDescent="0.25">
      <c r="A4" s="128"/>
      <c r="B4" s="89"/>
      <c r="C4" s="95" t="s">
        <v>392</v>
      </c>
      <c r="D4" s="100"/>
    </row>
    <row r="5" spans="1:37" x14ac:dyDescent="0.25">
      <c r="A5" s="128"/>
      <c r="B5" s="89"/>
      <c r="C5" s="95" t="s">
        <v>381</v>
      </c>
      <c r="D5" s="113"/>
    </row>
    <row r="6" spans="1:37" x14ac:dyDescent="0.25">
      <c r="A6" s="128"/>
      <c r="B6" s="89"/>
      <c r="C6" s="95" t="s">
        <v>382</v>
      </c>
      <c r="D6" s="113"/>
    </row>
    <row r="7" spans="1:37" x14ac:dyDescent="0.25">
      <c r="A7" s="128"/>
      <c r="B7" s="89"/>
      <c r="C7" s="95"/>
      <c r="D7" s="113"/>
    </row>
    <row r="8" spans="1:37" x14ac:dyDescent="0.25">
      <c r="A8" s="129" t="s">
        <v>383</v>
      </c>
      <c r="B8" s="89"/>
      <c r="C8" s="95"/>
      <c r="D8" s="113"/>
    </row>
    <row r="9" spans="1:37" x14ac:dyDescent="0.25">
      <c r="A9" s="128" t="s">
        <v>393</v>
      </c>
      <c r="B9" s="89"/>
      <c r="C9" s="95"/>
      <c r="D9" s="113"/>
    </row>
    <row r="10" spans="1:37" x14ac:dyDescent="0.25">
      <c r="A10" s="130" t="s">
        <v>394</v>
      </c>
    </row>
    <row r="11" spans="1:37" x14ac:dyDescent="0.25">
      <c r="A11" s="130" t="s">
        <v>395</v>
      </c>
    </row>
    <row r="12" spans="1:37" x14ac:dyDescent="0.25">
      <c r="A12" s="130" t="s">
        <v>384</v>
      </c>
    </row>
    <row r="13" spans="1:37" x14ac:dyDescent="0.25">
      <c r="A13" s="130" t="s">
        <v>396</v>
      </c>
    </row>
    <row r="14" spans="1:37" x14ac:dyDescent="0.25">
      <c r="A14" s="130" t="s">
        <v>397</v>
      </c>
      <c r="AH14" s="96"/>
    </row>
    <row r="15" spans="1:37" x14ac:dyDescent="0.25">
      <c r="A15" s="130"/>
      <c r="N15" s="200"/>
    </row>
    <row r="16" spans="1:37" ht="51.75" x14ac:dyDescent="0.25">
      <c r="A16" s="131" t="s">
        <v>248</v>
      </c>
      <c r="B16" s="97" t="s">
        <v>385</v>
      </c>
      <c r="C16" s="97" t="s">
        <v>24</v>
      </c>
      <c r="D16" s="97" t="s">
        <v>417</v>
      </c>
      <c r="E16" s="97" t="s">
        <v>249</v>
      </c>
      <c r="F16" s="97" t="s">
        <v>419</v>
      </c>
      <c r="G16" s="97" t="s">
        <v>418</v>
      </c>
      <c r="H16" s="97" t="s">
        <v>416</v>
      </c>
      <c r="J16" s="140" t="s">
        <v>443</v>
      </c>
      <c r="K16" s="135"/>
      <c r="L16" s="246" t="s">
        <v>415</v>
      </c>
      <c r="M16" s="198"/>
      <c r="N16" s="201"/>
      <c r="P16" s="253" t="s">
        <v>18</v>
      </c>
      <c r="Q16" s="244" t="s">
        <v>19</v>
      </c>
      <c r="R16" s="114"/>
      <c r="S16" s="253" t="s">
        <v>20</v>
      </c>
      <c r="T16" s="251" t="s">
        <v>21</v>
      </c>
      <c r="U16" s="115"/>
      <c r="V16" s="253" t="s">
        <v>22</v>
      </c>
      <c r="W16" s="251" t="s">
        <v>23</v>
      </c>
      <c r="X16" s="115"/>
      <c r="Y16" s="244" t="s">
        <v>386</v>
      </c>
      <c r="AA16" s="246" t="s">
        <v>387</v>
      </c>
      <c r="AC16" s="98" t="s">
        <v>378</v>
      </c>
      <c r="AE16" s="246" t="s">
        <v>388</v>
      </c>
      <c r="AG16" s="246" t="s">
        <v>415</v>
      </c>
      <c r="AK16" s="249" t="s">
        <v>389</v>
      </c>
    </row>
    <row r="17" spans="1:39" ht="40.5" customHeight="1" x14ac:dyDescent="0.25">
      <c r="A17" s="131"/>
      <c r="B17" s="97"/>
      <c r="C17" s="97"/>
      <c r="D17" s="97"/>
      <c r="E17" s="97"/>
      <c r="F17" s="166" t="s">
        <v>453</v>
      </c>
      <c r="G17" s="166" t="s">
        <v>454</v>
      </c>
      <c r="H17" s="97"/>
      <c r="L17" s="248"/>
      <c r="M17" s="199"/>
      <c r="N17" s="202"/>
      <c r="P17" s="254"/>
      <c r="Q17" s="245"/>
      <c r="R17" s="116"/>
      <c r="S17" s="254"/>
      <c r="T17" s="252"/>
      <c r="U17" s="117"/>
      <c r="V17" s="254"/>
      <c r="W17" s="252"/>
      <c r="X17" s="117"/>
      <c r="Y17" s="245"/>
      <c r="AA17" s="247"/>
      <c r="AC17" s="99"/>
      <c r="AE17" s="247"/>
      <c r="AG17" s="248"/>
      <c r="AK17" s="250"/>
    </row>
    <row r="18" spans="1:39" ht="27" customHeight="1" x14ac:dyDescent="0.25">
      <c r="A18" s="131"/>
      <c r="C18" s="97"/>
      <c r="D18" s="97"/>
      <c r="E18" s="97"/>
      <c r="F18" s="97"/>
      <c r="G18" s="97"/>
      <c r="H18" s="97"/>
      <c r="N18" s="200"/>
      <c r="P18" s="118"/>
      <c r="Q18" s="119">
        <v>11.25</v>
      </c>
      <c r="R18" s="116"/>
      <c r="S18" s="118"/>
      <c r="T18" s="120">
        <v>16.875</v>
      </c>
      <c r="U18" s="117"/>
      <c r="V18" s="118"/>
      <c r="W18" s="121">
        <v>33.75</v>
      </c>
      <c r="X18" s="117"/>
      <c r="Y18" s="122">
        <v>4000</v>
      </c>
    </row>
    <row r="19" spans="1:39" ht="27" customHeight="1" x14ac:dyDescent="0.25">
      <c r="A19" s="131"/>
      <c r="C19" s="97"/>
      <c r="D19" s="97"/>
      <c r="E19" s="97"/>
      <c r="F19" s="97"/>
      <c r="G19" s="97"/>
      <c r="H19" s="97"/>
      <c r="N19" s="200"/>
      <c r="P19" s="118"/>
      <c r="Q19" s="119"/>
      <c r="R19" s="116"/>
      <c r="S19" s="118"/>
      <c r="T19" s="120"/>
      <c r="U19" s="117"/>
      <c r="V19" s="118"/>
      <c r="W19" s="121"/>
      <c r="X19" s="117"/>
      <c r="Y19" s="122"/>
    </row>
    <row r="20" spans="1:39" x14ac:dyDescent="0.25">
      <c r="A20" s="88">
        <v>1001</v>
      </c>
      <c r="C20" s="89" t="s">
        <v>29</v>
      </c>
      <c r="F20" s="89" t="s">
        <v>456</v>
      </c>
      <c r="G20" s="100" t="s">
        <v>457</v>
      </c>
      <c r="H20" s="72">
        <v>4506.25</v>
      </c>
      <c r="J20" s="139">
        <v>4607.5</v>
      </c>
      <c r="L20" s="90">
        <f>J20-H20</f>
        <v>101.25</v>
      </c>
      <c r="N20" s="200"/>
      <c r="P20" s="102"/>
      <c r="Q20" s="90">
        <f t="shared" ref="Q20:Q83" si="0">P20*$Q$18</f>
        <v>0</v>
      </c>
      <c r="T20" s="90">
        <f t="shared" ref="T20:T83" si="1">S20*$T$18</f>
        <v>0</v>
      </c>
      <c r="W20" s="90">
        <f t="shared" ref="W20:W83" si="2">V20*$W$18</f>
        <v>0</v>
      </c>
      <c r="Y20" s="90">
        <f t="shared" ref="Y20:Y83" si="3">$Y$18</f>
        <v>4000</v>
      </c>
      <c r="AA20" s="90">
        <f t="shared" ref="AA20:AA83" si="4">Q20+T20+W20+Y20</f>
        <v>4000</v>
      </c>
      <c r="AE20" s="90">
        <f t="shared" ref="AE20:AE83" si="5">AA20+AC20</f>
        <v>4000</v>
      </c>
      <c r="AG20" s="90">
        <f t="shared" ref="AG20:AG83" si="6">AE20-H20</f>
        <v>-506.25</v>
      </c>
      <c r="AL20" s="101"/>
    </row>
    <row r="21" spans="1:39" s="92" customFormat="1" x14ac:dyDescent="0.25">
      <c r="A21" s="136">
        <v>1101</v>
      </c>
      <c r="B21" s="70"/>
      <c r="C21" s="109" t="s">
        <v>399</v>
      </c>
      <c r="D21" s="94"/>
      <c r="E21" s="70"/>
      <c r="F21" s="89" t="s">
        <v>456</v>
      </c>
      <c r="G21" s="100" t="s">
        <v>458</v>
      </c>
      <c r="H21" s="72">
        <v>4270</v>
      </c>
      <c r="I21" s="70"/>
      <c r="J21" s="139">
        <v>4236.25</v>
      </c>
      <c r="K21" s="90"/>
      <c r="L21" s="90">
        <f t="shared" ref="L21:L84" si="7">J21-H21</f>
        <v>-33.75</v>
      </c>
      <c r="M21" s="90"/>
      <c r="N21" s="200"/>
      <c r="O21" s="70"/>
      <c r="P21" s="70"/>
      <c r="Q21" s="90">
        <f t="shared" si="0"/>
        <v>0</v>
      </c>
      <c r="R21" s="70"/>
      <c r="S21" s="70"/>
      <c r="T21" s="90">
        <f t="shared" si="1"/>
        <v>0</v>
      </c>
      <c r="U21" s="70"/>
      <c r="V21" s="70"/>
      <c r="W21" s="90">
        <f t="shared" si="2"/>
        <v>0</v>
      </c>
      <c r="X21" s="70"/>
      <c r="Y21" s="90">
        <f t="shared" si="3"/>
        <v>4000</v>
      </c>
      <c r="Z21" s="70"/>
      <c r="AA21" s="90">
        <f t="shared" si="4"/>
        <v>4000</v>
      </c>
      <c r="AB21" s="70"/>
      <c r="AC21" s="90"/>
      <c r="AD21" s="70"/>
      <c r="AE21" s="90">
        <f t="shared" si="5"/>
        <v>4000</v>
      </c>
      <c r="AF21" s="70"/>
      <c r="AG21" s="90">
        <f t="shared" si="6"/>
        <v>-270</v>
      </c>
      <c r="AH21" s="70"/>
      <c r="AI21" s="70"/>
      <c r="AJ21" s="70"/>
      <c r="AK21" s="94"/>
      <c r="AL21" s="101"/>
      <c r="AM21" s="70"/>
    </row>
    <row r="22" spans="1:39" x14ac:dyDescent="0.25">
      <c r="A22" s="136">
        <v>1103</v>
      </c>
      <c r="C22" s="109" t="s">
        <v>400</v>
      </c>
      <c r="F22" s="89" t="s">
        <v>456</v>
      </c>
      <c r="G22" s="100" t="s">
        <v>458</v>
      </c>
      <c r="H22" s="72">
        <v>4067.5</v>
      </c>
      <c r="J22" s="139">
        <v>4101.25</v>
      </c>
      <c r="L22" s="90">
        <f t="shared" si="7"/>
        <v>33.75</v>
      </c>
      <c r="N22" s="200"/>
      <c r="Q22" s="90">
        <f t="shared" si="0"/>
        <v>0</v>
      </c>
      <c r="T22" s="90">
        <f t="shared" si="1"/>
        <v>0</v>
      </c>
      <c r="W22" s="90">
        <f t="shared" si="2"/>
        <v>0</v>
      </c>
      <c r="Y22" s="90">
        <f t="shared" si="3"/>
        <v>4000</v>
      </c>
      <c r="AA22" s="90">
        <f t="shared" si="4"/>
        <v>4000</v>
      </c>
      <c r="AE22" s="90">
        <f t="shared" si="5"/>
        <v>4000</v>
      </c>
      <c r="AG22" s="90">
        <f t="shared" si="6"/>
        <v>-67.5</v>
      </c>
      <c r="AI22" s="123" t="s">
        <v>437</v>
      </c>
      <c r="AL22" s="101"/>
    </row>
    <row r="23" spans="1:39" x14ac:dyDescent="0.25">
      <c r="A23" s="136">
        <v>1104</v>
      </c>
      <c r="C23" s="109" t="s">
        <v>401</v>
      </c>
      <c r="F23" s="89" t="s">
        <v>456</v>
      </c>
      <c r="G23" s="100" t="s">
        <v>458</v>
      </c>
      <c r="H23" s="72">
        <v>4067.5</v>
      </c>
      <c r="J23" s="139">
        <v>4135</v>
      </c>
      <c r="L23" s="90">
        <f t="shared" si="7"/>
        <v>67.5</v>
      </c>
      <c r="N23" s="200"/>
      <c r="Q23" s="90">
        <f t="shared" si="0"/>
        <v>0</v>
      </c>
      <c r="T23" s="90">
        <f t="shared" si="1"/>
        <v>0</v>
      </c>
      <c r="W23" s="90">
        <f t="shared" si="2"/>
        <v>0</v>
      </c>
      <c r="Y23" s="90">
        <f t="shared" si="3"/>
        <v>4000</v>
      </c>
      <c r="AA23" s="90">
        <f t="shared" si="4"/>
        <v>4000</v>
      </c>
      <c r="AE23" s="90">
        <f t="shared" si="5"/>
        <v>4000</v>
      </c>
      <c r="AG23" s="90">
        <f t="shared" si="6"/>
        <v>-67.5</v>
      </c>
      <c r="AI23" s="123" t="s">
        <v>438</v>
      </c>
      <c r="AL23" s="101"/>
    </row>
    <row r="24" spans="1:39" x14ac:dyDescent="0.25">
      <c r="A24" s="136">
        <v>1106</v>
      </c>
      <c r="C24" s="70" t="s">
        <v>1905</v>
      </c>
      <c r="D24" s="125"/>
      <c r="E24" s="92"/>
      <c r="F24" s="89" t="s">
        <v>456</v>
      </c>
      <c r="G24" s="100" t="s">
        <v>458</v>
      </c>
      <c r="H24" s="72">
        <v>5248.75</v>
      </c>
      <c r="I24" s="92"/>
      <c r="J24" s="139">
        <v>5451.25</v>
      </c>
      <c r="L24" s="90">
        <f t="shared" si="7"/>
        <v>202.5</v>
      </c>
      <c r="N24" s="200"/>
      <c r="O24" s="92"/>
      <c r="P24" s="102"/>
      <c r="Q24" s="90">
        <f t="shared" si="0"/>
        <v>0</v>
      </c>
      <c r="R24" s="92"/>
      <c r="T24" s="90">
        <f t="shared" si="1"/>
        <v>0</v>
      </c>
      <c r="U24" s="92"/>
      <c r="W24" s="90">
        <f t="shared" si="2"/>
        <v>0</v>
      </c>
      <c r="X24" s="92"/>
      <c r="Y24" s="90">
        <f t="shared" si="3"/>
        <v>4000</v>
      </c>
      <c r="Z24" s="92"/>
      <c r="AA24" s="90">
        <f t="shared" si="4"/>
        <v>4000</v>
      </c>
      <c r="AB24" s="92"/>
      <c r="AC24" s="93"/>
      <c r="AD24" s="92"/>
      <c r="AE24" s="90">
        <f t="shared" si="5"/>
        <v>4000</v>
      </c>
      <c r="AF24" s="92"/>
      <c r="AG24" s="90">
        <f t="shared" si="6"/>
        <v>-1248.75</v>
      </c>
      <c r="AH24" s="92"/>
      <c r="AI24" s="69"/>
      <c r="AL24" s="101"/>
    </row>
    <row r="25" spans="1:39" x14ac:dyDescent="0.25">
      <c r="A25" s="136">
        <v>1116</v>
      </c>
      <c r="C25" s="109" t="s">
        <v>480</v>
      </c>
      <c r="F25" s="89" t="s">
        <v>456</v>
      </c>
      <c r="G25" s="100" t="s">
        <v>458</v>
      </c>
      <c r="H25" s="72">
        <v>4337.5</v>
      </c>
      <c r="J25" s="139">
        <v>4371.25</v>
      </c>
      <c r="L25" s="90">
        <f t="shared" si="7"/>
        <v>33.75</v>
      </c>
      <c r="N25" s="200"/>
      <c r="P25" s="102"/>
      <c r="Q25" s="90">
        <f t="shared" si="0"/>
        <v>0</v>
      </c>
      <c r="T25" s="90">
        <f t="shared" si="1"/>
        <v>0</v>
      </c>
      <c r="W25" s="90">
        <f t="shared" si="2"/>
        <v>0</v>
      </c>
      <c r="Y25" s="90">
        <f t="shared" si="3"/>
        <v>4000</v>
      </c>
      <c r="AA25" s="90">
        <f t="shared" si="4"/>
        <v>4000</v>
      </c>
      <c r="AE25" s="90">
        <f t="shared" si="5"/>
        <v>4000</v>
      </c>
      <c r="AG25" s="90">
        <f t="shared" si="6"/>
        <v>-337.5</v>
      </c>
      <c r="AI25" s="123" t="s">
        <v>439</v>
      </c>
      <c r="AL25" s="101"/>
    </row>
    <row r="26" spans="1:39" x14ac:dyDescent="0.25">
      <c r="A26" s="136">
        <v>1117</v>
      </c>
      <c r="C26" s="109" t="s">
        <v>405</v>
      </c>
      <c r="F26" s="89" t="s">
        <v>456</v>
      </c>
      <c r="G26" s="100" t="s">
        <v>458</v>
      </c>
      <c r="H26" s="72">
        <v>4270</v>
      </c>
      <c r="J26" s="139">
        <v>4135</v>
      </c>
      <c r="L26" s="90">
        <f t="shared" si="7"/>
        <v>-135</v>
      </c>
      <c r="N26" s="200"/>
      <c r="Q26" s="90">
        <f t="shared" si="0"/>
        <v>0</v>
      </c>
      <c r="T26" s="90">
        <f t="shared" si="1"/>
        <v>0</v>
      </c>
      <c r="W26" s="90">
        <f t="shared" si="2"/>
        <v>0</v>
      </c>
      <c r="Y26" s="90">
        <f t="shared" si="3"/>
        <v>4000</v>
      </c>
      <c r="AA26" s="90">
        <f t="shared" si="4"/>
        <v>4000</v>
      </c>
      <c r="AE26" s="90">
        <f t="shared" si="5"/>
        <v>4000</v>
      </c>
      <c r="AG26" s="90">
        <f t="shared" si="6"/>
        <v>-270</v>
      </c>
      <c r="AI26" s="69"/>
      <c r="AL26" s="101"/>
    </row>
    <row r="27" spans="1:39" x14ac:dyDescent="0.25">
      <c r="A27" s="136">
        <v>1119</v>
      </c>
      <c r="C27" s="109" t="s">
        <v>403</v>
      </c>
      <c r="F27" s="89" t="s">
        <v>456</v>
      </c>
      <c r="G27" s="100" t="s">
        <v>458</v>
      </c>
      <c r="H27" s="72">
        <v>4337.5</v>
      </c>
      <c r="J27" s="139">
        <v>4168.75</v>
      </c>
      <c r="L27" s="90">
        <f t="shared" si="7"/>
        <v>-168.75</v>
      </c>
      <c r="N27" s="200"/>
      <c r="P27" s="102"/>
      <c r="Q27" s="90">
        <f t="shared" si="0"/>
        <v>0</v>
      </c>
      <c r="T27" s="90">
        <f t="shared" si="1"/>
        <v>0</v>
      </c>
      <c r="W27" s="90">
        <f t="shared" si="2"/>
        <v>0</v>
      </c>
      <c r="Y27" s="90">
        <f t="shared" si="3"/>
        <v>4000</v>
      </c>
      <c r="AA27" s="90">
        <f t="shared" si="4"/>
        <v>4000</v>
      </c>
      <c r="AE27" s="90">
        <f t="shared" si="5"/>
        <v>4000</v>
      </c>
      <c r="AG27" s="90">
        <f t="shared" si="6"/>
        <v>-337.5</v>
      </c>
      <c r="AI27" s="69"/>
      <c r="AL27" s="101"/>
    </row>
    <row r="28" spans="1:39" x14ac:dyDescent="0.25">
      <c r="A28" s="136">
        <v>1120</v>
      </c>
      <c r="C28" s="109" t="s">
        <v>404</v>
      </c>
      <c r="D28" s="100"/>
      <c r="E28" s="89"/>
      <c r="F28" s="89" t="s">
        <v>456</v>
      </c>
      <c r="G28" s="100" t="s">
        <v>458</v>
      </c>
      <c r="H28" s="72">
        <v>4067.5</v>
      </c>
      <c r="J28" s="139">
        <v>4033.75</v>
      </c>
      <c r="L28" s="90">
        <f t="shared" si="7"/>
        <v>-33.75</v>
      </c>
      <c r="N28" s="200"/>
      <c r="P28" s="102"/>
      <c r="Q28" s="90">
        <f t="shared" si="0"/>
        <v>0</v>
      </c>
      <c r="T28" s="90">
        <f t="shared" si="1"/>
        <v>0</v>
      </c>
      <c r="W28" s="90">
        <f t="shared" si="2"/>
        <v>0</v>
      </c>
      <c r="Y28" s="90">
        <f t="shared" si="3"/>
        <v>4000</v>
      </c>
      <c r="AA28" s="90">
        <f t="shared" si="4"/>
        <v>4000</v>
      </c>
      <c r="AE28" s="90">
        <f t="shared" si="5"/>
        <v>4000</v>
      </c>
      <c r="AG28" s="90">
        <f t="shared" si="6"/>
        <v>-67.5</v>
      </c>
      <c r="AI28" s="69"/>
      <c r="AL28" s="101"/>
    </row>
    <row r="29" spans="1:39" x14ac:dyDescent="0.25">
      <c r="A29" s="136">
        <v>1121</v>
      </c>
      <c r="C29" s="109" t="s">
        <v>406</v>
      </c>
      <c r="F29" s="89" t="s">
        <v>456</v>
      </c>
      <c r="G29" s="100" t="s">
        <v>458</v>
      </c>
      <c r="H29" s="72">
        <v>6058.75</v>
      </c>
      <c r="J29" s="139">
        <v>5215</v>
      </c>
      <c r="L29" s="90">
        <f t="shared" si="7"/>
        <v>-843.75</v>
      </c>
      <c r="N29" s="200"/>
      <c r="Q29" s="90">
        <f t="shared" si="0"/>
        <v>0</v>
      </c>
      <c r="T29" s="90">
        <f t="shared" si="1"/>
        <v>0</v>
      </c>
      <c r="W29" s="90">
        <f t="shared" si="2"/>
        <v>0</v>
      </c>
      <c r="Y29" s="90">
        <f t="shared" si="3"/>
        <v>4000</v>
      </c>
      <c r="AA29" s="90">
        <f t="shared" si="4"/>
        <v>4000</v>
      </c>
      <c r="AE29" s="90">
        <f t="shared" si="5"/>
        <v>4000</v>
      </c>
      <c r="AG29" s="90">
        <f t="shared" si="6"/>
        <v>-2058.75</v>
      </c>
      <c r="AI29" s="69"/>
      <c r="AL29" s="101"/>
    </row>
    <row r="30" spans="1:39" x14ac:dyDescent="0.25">
      <c r="A30" s="136">
        <v>1123</v>
      </c>
      <c r="C30" s="109" t="s">
        <v>407</v>
      </c>
      <c r="F30" s="89" t="s">
        <v>456</v>
      </c>
      <c r="G30" s="100" t="s">
        <v>458</v>
      </c>
      <c r="H30" s="72">
        <v>4000</v>
      </c>
      <c r="J30" s="139">
        <v>4067.5</v>
      </c>
      <c r="L30" s="90">
        <f t="shared" si="7"/>
        <v>67.5</v>
      </c>
      <c r="N30" s="200"/>
      <c r="Q30" s="90">
        <f t="shared" si="0"/>
        <v>0</v>
      </c>
      <c r="T30" s="90">
        <f t="shared" si="1"/>
        <v>0</v>
      </c>
      <c r="W30" s="90">
        <f t="shared" si="2"/>
        <v>0</v>
      </c>
      <c r="Y30" s="90">
        <f t="shared" si="3"/>
        <v>4000</v>
      </c>
      <c r="AA30" s="90">
        <f t="shared" si="4"/>
        <v>4000</v>
      </c>
      <c r="AE30" s="90">
        <f t="shared" si="5"/>
        <v>4000</v>
      </c>
      <c r="AG30" s="90">
        <f t="shared" si="6"/>
        <v>0</v>
      </c>
      <c r="AI30" s="69"/>
      <c r="AL30" s="101"/>
    </row>
    <row r="31" spans="1:39" x14ac:dyDescent="0.25">
      <c r="A31" s="136">
        <v>1124</v>
      </c>
      <c r="C31" s="109" t="s">
        <v>408</v>
      </c>
      <c r="F31" s="89" t="s">
        <v>456</v>
      </c>
      <c r="G31" s="100" t="s">
        <v>458</v>
      </c>
      <c r="H31" s="72">
        <v>5080</v>
      </c>
      <c r="J31" s="139">
        <v>4371.25</v>
      </c>
      <c r="L31" s="90">
        <f t="shared" si="7"/>
        <v>-708.75</v>
      </c>
      <c r="N31" s="200"/>
      <c r="Q31" s="90">
        <f t="shared" si="0"/>
        <v>0</v>
      </c>
      <c r="T31" s="90">
        <f t="shared" si="1"/>
        <v>0</v>
      </c>
      <c r="W31" s="90">
        <f t="shared" si="2"/>
        <v>0</v>
      </c>
      <c r="Y31" s="90">
        <f t="shared" si="3"/>
        <v>4000</v>
      </c>
      <c r="AA31" s="90">
        <f t="shared" si="4"/>
        <v>4000</v>
      </c>
      <c r="AE31" s="90">
        <f t="shared" si="5"/>
        <v>4000</v>
      </c>
      <c r="AG31" s="90">
        <f t="shared" si="6"/>
        <v>-1080</v>
      </c>
      <c r="AI31" s="69"/>
      <c r="AL31" s="101"/>
    </row>
    <row r="32" spans="1:39" x14ac:dyDescent="0.25">
      <c r="A32" s="136">
        <v>1125</v>
      </c>
      <c r="C32" s="109" t="s">
        <v>409</v>
      </c>
      <c r="F32" s="89" t="s">
        <v>456</v>
      </c>
      <c r="G32" s="100" t="s">
        <v>458</v>
      </c>
      <c r="H32" s="72">
        <v>6565</v>
      </c>
      <c r="J32" s="139">
        <v>5586.25</v>
      </c>
      <c r="L32" s="90">
        <f t="shared" si="7"/>
        <v>-978.75</v>
      </c>
      <c r="N32" s="200"/>
      <c r="Q32" s="90">
        <f t="shared" si="0"/>
        <v>0</v>
      </c>
      <c r="T32" s="90">
        <f t="shared" si="1"/>
        <v>0</v>
      </c>
      <c r="W32" s="90">
        <f t="shared" si="2"/>
        <v>0</v>
      </c>
      <c r="Y32" s="90">
        <f t="shared" si="3"/>
        <v>4000</v>
      </c>
      <c r="AA32" s="90">
        <f t="shared" si="4"/>
        <v>4000</v>
      </c>
      <c r="AE32" s="90">
        <f t="shared" si="5"/>
        <v>4000</v>
      </c>
      <c r="AG32" s="90">
        <f t="shared" si="6"/>
        <v>-2565</v>
      </c>
      <c r="AI32" s="123" t="s">
        <v>440</v>
      </c>
      <c r="AL32" s="101"/>
    </row>
    <row r="33" spans="1:38" x14ac:dyDescent="0.25">
      <c r="A33" s="136">
        <v>1127</v>
      </c>
      <c r="C33" s="109" t="s">
        <v>410</v>
      </c>
      <c r="F33" s="89" t="s">
        <v>456</v>
      </c>
      <c r="G33" s="100" t="s">
        <v>458</v>
      </c>
      <c r="H33" s="72">
        <v>5248.75</v>
      </c>
      <c r="J33" s="139">
        <v>4472.5</v>
      </c>
      <c r="L33" s="90">
        <f t="shared" si="7"/>
        <v>-776.25</v>
      </c>
      <c r="N33" s="200"/>
      <c r="Q33" s="90">
        <f t="shared" si="0"/>
        <v>0</v>
      </c>
      <c r="T33" s="90">
        <f t="shared" si="1"/>
        <v>0</v>
      </c>
      <c r="W33" s="90">
        <f t="shared" si="2"/>
        <v>0</v>
      </c>
      <c r="Y33" s="90">
        <f t="shared" si="3"/>
        <v>4000</v>
      </c>
      <c r="AA33" s="90">
        <f t="shared" si="4"/>
        <v>4000</v>
      </c>
      <c r="AE33" s="90">
        <f t="shared" si="5"/>
        <v>4000</v>
      </c>
      <c r="AG33" s="90">
        <f t="shared" si="6"/>
        <v>-1248.75</v>
      </c>
      <c r="AI33" s="123" t="s">
        <v>441</v>
      </c>
      <c r="AL33" s="101"/>
    </row>
    <row r="34" spans="1:38" x14ac:dyDescent="0.25">
      <c r="A34" s="136">
        <v>1128</v>
      </c>
      <c r="C34" s="109" t="s">
        <v>411</v>
      </c>
      <c r="F34" s="89" t="s">
        <v>456</v>
      </c>
      <c r="G34" s="100" t="s">
        <v>458</v>
      </c>
      <c r="H34" s="72">
        <v>5451.25</v>
      </c>
      <c r="J34" s="139">
        <v>4810</v>
      </c>
      <c r="L34" s="90">
        <f t="shared" si="7"/>
        <v>-641.25</v>
      </c>
      <c r="N34" s="200"/>
      <c r="Q34" s="90">
        <f t="shared" si="0"/>
        <v>0</v>
      </c>
      <c r="T34" s="90">
        <f t="shared" si="1"/>
        <v>0</v>
      </c>
      <c r="W34" s="90">
        <f t="shared" si="2"/>
        <v>0</v>
      </c>
      <c r="Y34" s="90">
        <f t="shared" si="3"/>
        <v>4000</v>
      </c>
      <c r="AA34" s="90">
        <f t="shared" si="4"/>
        <v>4000</v>
      </c>
      <c r="AE34" s="90">
        <f t="shared" si="5"/>
        <v>4000</v>
      </c>
      <c r="AG34" s="90">
        <f t="shared" si="6"/>
        <v>-1451.25</v>
      </c>
      <c r="AI34" s="123" t="s">
        <v>442</v>
      </c>
      <c r="AL34" s="101"/>
    </row>
    <row r="35" spans="1:38" x14ac:dyDescent="0.25">
      <c r="A35" s="136">
        <v>1129</v>
      </c>
      <c r="C35" s="109" t="s">
        <v>412</v>
      </c>
      <c r="F35" s="89" t="s">
        <v>456</v>
      </c>
      <c r="G35" s="100" t="s">
        <v>458</v>
      </c>
      <c r="H35" s="72">
        <v>4675</v>
      </c>
      <c r="J35" s="139">
        <v>4202.5</v>
      </c>
      <c r="L35" s="90">
        <f t="shared" si="7"/>
        <v>-472.5</v>
      </c>
      <c r="N35" s="200"/>
      <c r="Q35" s="90">
        <f t="shared" si="0"/>
        <v>0</v>
      </c>
      <c r="T35" s="90">
        <f t="shared" si="1"/>
        <v>0</v>
      </c>
      <c r="W35" s="90">
        <f t="shared" si="2"/>
        <v>0</v>
      </c>
      <c r="Y35" s="90">
        <f t="shared" si="3"/>
        <v>4000</v>
      </c>
      <c r="AA35" s="90">
        <f t="shared" si="4"/>
        <v>4000</v>
      </c>
      <c r="AE35" s="90">
        <f t="shared" si="5"/>
        <v>4000</v>
      </c>
      <c r="AG35" s="90">
        <f t="shared" si="6"/>
        <v>-675</v>
      </c>
      <c r="AL35" s="101"/>
    </row>
    <row r="36" spans="1:38" x14ac:dyDescent="0.25">
      <c r="A36" s="136">
        <v>1131</v>
      </c>
      <c r="B36" s="89"/>
      <c r="C36" s="109" t="s">
        <v>413</v>
      </c>
      <c r="F36" s="89" t="s">
        <v>456</v>
      </c>
      <c r="G36" s="100" t="s">
        <v>458</v>
      </c>
      <c r="H36" s="72">
        <v>4000</v>
      </c>
      <c r="J36" s="139">
        <v>4000</v>
      </c>
      <c r="L36" s="90">
        <f t="shared" si="7"/>
        <v>0</v>
      </c>
      <c r="N36" s="200"/>
      <c r="P36" s="102"/>
      <c r="Q36" s="90">
        <f t="shared" si="0"/>
        <v>0</v>
      </c>
      <c r="T36" s="90">
        <f t="shared" si="1"/>
        <v>0</v>
      </c>
      <c r="W36" s="90">
        <f t="shared" si="2"/>
        <v>0</v>
      </c>
      <c r="Y36" s="90">
        <f t="shared" si="3"/>
        <v>4000</v>
      </c>
      <c r="AA36" s="90">
        <f t="shared" si="4"/>
        <v>4000</v>
      </c>
      <c r="AE36" s="90">
        <f t="shared" si="5"/>
        <v>4000</v>
      </c>
      <c r="AG36" s="90">
        <f t="shared" si="6"/>
        <v>0</v>
      </c>
      <c r="AL36" s="101"/>
    </row>
    <row r="37" spans="1:38" x14ac:dyDescent="0.25">
      <c r="A37" s="91">
        <v>2000</v>
      </c>
      <c r="C37" s="92" t="s">
        <v>247</v>
      </c>
      <c r="F37" s="89" t="s">
        <v>459</v>
      </c>
      <c r="G37" s="100" t="s">
        <v>460</v>
      </c>
      <c r="H37" s="72">
        <v>7611.25</v>
      </c>
      <c r="J37" s="139">
        <v>7521.25</v>
      </c>
      <c r="L37" s="90">
        <f t="shared" si="7"/>
        <v>-90</v>
      </c>
      <c r="N37" s="200"/>
      <c r="P37" s="102"/>
      <c r="Q37" s="90">
        <f t="shared" si="0"/>
        <v>0</v>
      </c>
      <c r="T37" s="90">
        <f t="shared" si="1"/>
        <v>0</v>
      </c>
      <c r="W37" s="90">
        <f t="shared" si="2"/>
        <v>0</v>
      </c>
      <c r="Y37" s="90">
        <f t="shared" si="3"/>
        <v>4000</v>
      </c>
      <c r="AA37" s="90">
        <f t="shared" si="4"/>
        <v>4000</v>
      </c>
      <c r="AE37" s="90">
        <f t="shared" si="5"/>
        <v>4000</v>
      </c>
      <c r="AG37" s="90">
        <f t="shared" si="6"/>
        <v>-3611.25</v>
      </c>
      <c r="AL37" s="101"/>
    </row>
    <row r="38" spans="1:38" x14ac:dyDescent="0.25">
      <c r="A38" s="88">
        <v>2002</v>
      </c>
      <c r="C38" s="89" t="s">
        <v>380</v>
      </c>
      <c r="F38" s="89" t="s">
        <v>461</v>
      </c>
      <c r="G38" s="100" t="s">
        <v>460</v>
      </c>
      <c r="H38" s="72">
        <v>5698.75</v>
      </c>
      <c r="J38" s="139">
        <v>6475</v>
      </c>
      <c r="L38" s="90">
        <f t="shared" si="7"/>
        <v>776.25</v>
      </c>
      <c r="N38" s="200"/>
      <c r="Q38" s="90">
        <f t="shared" si="0"/>
        <v>0</v>
      </c>
      <c r="T38" s="90">
        <f t="shared" si="1"/>
        <v>0</v>
      </c>
      <c r="W38" s="90">
        <f t="shared" si="2"/>
        <v>0</v>
      </c>
      <c r="Y38" s="90">
        <f t="shared" si="3"/>
        <v>4000</v>
      </c>
      <c r="AA38" s="90">
        <f t="shared" si="4"/>
        <v>4000</v>
      </c>
      <c r="AE38" s="90">
        <f t="shared" si="5"/>
        <v>4000</v>
      </c>
      <c r="AG38" s="90">
        <f t="shared" si="6"/>
        <v>-1698.75</v>
      </c>
      <c r="AL38" s="101"/>
    </row>
    <row r="39" spans="1:38" x14ac:dyDescent="0.25">
      <c r="A39" s="91">
        <v>2062</v>
      </c>
      <c r="C39" s="70" t="s">
        <v>90</v>
      </c>
      <c r="F39" s="89" t="s">
        <v>456</v>
      </c>
      <c r="G39" s="100" t="s">
        <v>460</v>
      </c>
      <c r="H39" s="72">
        <v>5546.875</v>
      </c>
      <c r="J39" s="139">
        <v>5608.75</v>
      </c>
      <c r="L39" s="90">
        <f t="shared" si="7"/>
        <v>61.875</v>
      </c>
      <c r="N39" s="200"/>
      <c r="P39" s="102"/>
      <c r="Q39" s="90">
        <f t="shared" si="0"/>
        <v>0</v>
      </c>
      <c r="T39" s="90">
        <f t="shared" si="1"/>
        <v>0</v>
      </c>
      <c r="W39" s="90">
        <f t="shared" si="2"/>
        <v>0</v>
      </c>
      <c r="Y39" s="90">
        <f t="shared" si="3"/>
        <v>4000</v>
      </c>
      <c r="AA39" s="90">
        <f t="shared" si="4"/>
        <v>4000</v>
      </c>
      <c r="AE39" s="90">
        <f t="shared" si="5"/>
        <v>4000</v>
      </c>
      <c r="AG39" s="90">
        <f t="shared" si="6"/>
        <v>-1546.875</v>
      </c>
      <c r="AL39" s="101"/>
    </row>
    <row r="40" spans="1:38" x14ac:dyDescent="0.25">
      <c r="A40" s="91">
        <v>2065</v>
      </c>
      <c r="C40" s="70" t="s">
        <v>362</v>
      </c>
      <c r="F40" s="89" t="s">
        <v>456</v>
      </c>
      <c r="G40" s="100" t="s">
        <v>460</v>
      </c>
      <c r="H40" s="72">
        <v>9366.25</v>
      </c>
      <c r="J40" s="139">
        <v>9917.5</v>
      </c>
      <c r="L40" s="90">
        <f t="shared" si="7"/>
        <v>551.25</v>
      </c>
      <c r="N40" s="200"/>
      <c r="P40" s="102"/>
      <c r="Q40" s="90">
        <f t="shared" si="0"/>
        <v>0</v>
      </c>
      <c r="T40" s="90">
        <f t="shared" si="1"/>
        <v>0</v>
      </c>
      <c r="W40" s="90">
        <f t="shared" si="2"/>
        <v>0</v>
      </c>
      <c r="Y40" s="90">
        <f t="shared" si="3"/>
        <v>4000</v>
      </c>
      <c r="AA40" s="90">
        <f t="shared" si="4"/>
        <v>4000</v>
      </c>
      <c r="AE40" s="90">
        <f t="shared" si="5"/>
        <v>4000</v>
      </c>
      <c r="AG40" s="90">
        <f t="shared" si="6"/>
        <v>-5366.25</v>
      </c>
      <c r="AL40" s="101"/>
    </row>
    <row r="41" spans="1:38" x14ac:dyDescent="0.25">
      <c r="A41" s="91">
        <v>2066</v>
      </c>
      <c r="C41" s="70" t="s">
        <v>229</v>
      </c>
      <c r="F41" s="89" t="s">
        <v>456</v>
      </c>
      <c r="G41" s="100" t="s">
        <v>460</v>
      </c>
      <c r="H41" s="72">
        <v>7262.5</v>
      </c>
      <c r="J41" s="139">
        <v>7645</v>
      </c>
      <c r="L41" s="90">
        <f t="shared" si="7"/>
        <v>382.5</v>
      </c>
      <c r="N41" s="200"/>
      <c r="P41" s="102"/>
      <c r="Q41" s="90">
        <f t="shared" si="0"/>
        <v>0</v>
      </c>
      <c r="T41" s="90">
        <f t="shared" si="1"/>
        <v>0</v>
      </c>
      <c r="W41" s="90">
        <f t="shared" si="2"/>
        <v>0</v>
      </c>
      <c r="Y41" s="90">
        <f t="shared" si="3"/>
        <v>4000</v>
      </c>
      <c r="AA41" s="90">
        <f t="shared" si="4"/>
        <v>4000</v>
      </c>
      <c r="AE41" s="90">
        <f t="shared" si="5"/>
        <v>4000</v>
      </c>
      <c r="AG41" s="90">
        <f t="shared" si="6"/>
        <v>-3262.5</v>
      </c>
      <c r="AL41" s="101"/>
    </row>
    <row r="42" spans="1:38" x14ac:dyDescent="0.25">
      <c r="A42" s="91">
        <v>2069</v>
      </c>
      <c r="C42" s="70" t="s">
        <v>45</v>
      </c>
      <c r="D42" s="94" t="s">
        <v>423</v>
      </c>
      <c r="F42" s="89" t="s">
        <v>456</v>
      </c>
      <c r="G42" s="100" t="s">
        <v>460</v>
      </c>
      <c r="H42" s="72">
        <v>7172.5</v>
      </c>
      <c r="J42" s="139">
        <v>0</v>
      </c>
      <c r="K42" s="90" t="s">
        <v>444</v>
      </c>
      <c r="L42" s="90">
        <f t="shared" si="7"/>
        <v>-7172.5</v>
      </c>
      <c r="N42" s="200"/>
      <c r="P42" s="102"/>
      <c r="Q42" s="90">
        <f t="shared" si="0"/>
        <v>0</v>
      </c>
      <c r="T42" s="90">
        <f t="shared" si="1"/>
        <v>0</v>
      </c>
      <c r="W42" s="90">
        <f t="shared" si="2"/>
        <v>0</v>
      </c>
      <c r="Y42" s="90">
        <f t="shared" si="3"/>
        <v>4000</v>
      </c>
      <c r="AA42" s="90">
        <f t="shared" si="4"/>
        <v>4000</v>
      </c>
      <c r="AE42" s="90">
        <f t="shared" si="5"/>
        <v>4000</v>
      </c>
      <c r="AG42" s="90">
        <f t="shared" si="6"/>
        <v>-3172.5</v>
      </c>
      <c r="AL42" s="101"/>
    </row>
    <row r="43" spans="1:38" x14ac:dyDescent="0.25">
      <c r="A43" s="91">
        <v>2072</v>
      </c>
      <c r="C43" s="70" t="s">
        <v>138</v>
      </c>
      <c r="F43" s="89" t="s">
        <v>456</v>
      </c>
      <c r="G43" s="100" t="s">
        <v>460</v>
      </c>
      <c r="H43" s="72">
        <v>6306.25</v>
      </c>
      <c r="J43" s="139">
        <v>6340</v>
      </c>
      <c r="L43" s="90">
        <f t="shared" si="7"/>
        <v>33.75</v>
      </c>
      <c r="N43" s="200"/>
      <c r="P43" s="102"/>
      <c r="Q43" s="90">
        <f t="shared" si="0"/>
        <v>0</v>
      </c>
      <c r="T43" s="90">
        <f t="shared" si="1"/>
        <v>0</v>
      </c>
      <c r="W43" s="90">
        <f t="shared" si="2"/>
        <v>0</v>
      </c>
      <c r="Y43" s="90">
        <f t="shared" si="3"/>
        <v>4000</v>
      </c>
      <c r="AA43" s="90">
        <f t="shared" si="4"/>
        <v>4000</v>
      </c>
      <c r="AE43" s="90">
        <f t="shared" si="5"/>
        <v>4000</v>
      </c>
      <c r="AG43" s="90">
        <f t="shared" si="6"/>
        <v>-2306.25</v>
      </c>
      <c r="AL43" s="101"/>
    </row>
    <row r="44" spans="1:38" x14ac:dyDescent="0.25">
      <c r="A44" s="91">
        <v>2088</v>
      </c>
      <c r="C44" s="70" t="s">
        <v>99</v>
      </c>
      <c r="F44" s="89" t="s">
        <v>456</v>
      </c>
      <c r="G44" s="100" t="s">
        <v>460</v>
      </c>
      <c r="H44" s="72">
        <v>6317.5</v>
      </c>
      <c r="J44" s="139">
        <v>6306.25</v>
      </c>
      <c r="L44" s="90">
        <f t="shared" si="7"/>
        <v>-11.25</v>
      </c>
      <c r="N44" s="200"/>
      <c r="P44" s="102"/>
      <c r="Q44" s="90">
        <f t="shared" si="0"/>
        <v>0</v>
      </c>
      <c r="T44" s="90">
        <f t="shared" si="1"/>
        <v>0</v>
      </c>
      <c r="W44" s="90">
        <f t="shared" si="2"/>
        <v>0</v>
      </c>
      <c r="Y44" s="90">
        <f t="shared" si="3"/>
        <v>4000</v>
      </c>
      <c r="AA44" s="90">
        <f t="shared" si="4"/>
        <v>4000</v>
      </c>
      <c r="AE44" s="90">
        <f t="shared" si="5"/>
        <v>4000</v>
      </c>
      <c r="AG44" s="90">
        <f t="shared" si="6"/>
        <v>-2317.5</v>
      </c>
      <c r="AL44" s="101"/>
    </row>
    <row r="45" spans="1:38" x14ac:dyDescent="0.25">
      <c r="A45" s="91">
        <v>2089</v>
      </c>
      <c r="C45" s="70" t="s">
        <v>250</v>
      </c>
      <c r="F45" s="89" t="s">
        <v>461</v>
      </c>
      <c r="G45" s="100" t="s">
        <v>460</v>
      </c>
      <c r="H45" s="72">
        <v>7622.5</v>
      </c>
      <c r="J45" s="139">
        <v>7588.75</v>
      </c>
      <c r="L45" s="90">
        <f t="shared" si="7"/>
        <v>-33.75</v>
      </c>
      <c r="N45" s="200"/>
      <c r="P45" s="102"/>
      <c r="Q45" s="90">
        <f t="shared" si="0"/>
        <v>0</v>
      </c>
      <c r="T45" s="90">
        <f t="shared" si="1"/>
        <v>0</v>
      </c>
      <c r="W45" s="90">
        <f t="shared" si="2"/>
        <v>0</v>
      </c>
      <c r="Y45" s="90">
        <f t="shared" si="3"/>
        <v>4000</v>
      </c>
      <c r="AA45" s="90">
        <f t="shared" si="4"/>
        <v>4000</v>
      </c>
      <c r="AE45" s="90">
        <f t="shared" si="5"/>
        <v>4000</v>
      </c>
      <c r="AG45" s="90">
        <f t="shared" si="6"/>
        <v>-3622.5</v>
      </c>
      <c r="AL45" s="101"/>
    </row>
    <row r="46" spans="1:38" x14ac:dyDescent="0.25">
      <c r="A46" s="91">
        <v>2094</v>
      </c>
      <c r="C46" s="70" t="s">
        <v>83</v>
      </c>
      <c r="F46" s="89" t="s">
        <v>456</v>
      </c>
      <c r="G46" s="100" t="s">
        <v>460</v>
      </c>
      <c r="H46" s="72">
        <v>6430</v>
      </c>
      <c r="J46" s="139">
        <v>6463.75</v>
      </c>
      <c r="L46" s="90">
        <f t="shared" si="7"/>
        <v>33.75</v>
      </c>
      <c r="N46" s="200"/>
      <c r="P46" s="102"/>
      <c r="Q46" s="90">
        <f t="shared" si="0"/>
        <v>0</v>
      </c>
      <c r="T46" s="90">
        <f t="shared" si="1"/>
        <v>0</v>
      </c>
      <c r="W46" s="90">
        <f t="shared" si="2"/>
        <v>0</v>
      </c>
      <c r="Y46" s="90">
        <f t="shared" si="3"/>
        <v>4000</v>
      </c>
      <c r="AA46" s="90">
        <f t="shared" si="4"/>
        <v>4000</v>
      </c>
      <c r="AE46" s="90">
        <f t="shared" si="5"/>
        <v>4000</v>
      </c>
      <c r="AG46" s="90">
        <f t="shared" si="6"/>
        <v>-2430</v>
      </c>
      <c r="AL46" s="101"/>
    </row>
    <row r="47" spans="1:38" x14ac:dyDescent="0.25">
      <c r="A47" s="91">
        <v>2095</v>
      </c>
      <c r="C47" s="70" t="s">
        <v>31</v>
      </c>
      <c r="F47" s="89" t="s">
        <v>456</v>
      </c>
      <c r="G47" s="100" t="s">
        <v>460</v>
      </c>
      <c r="H47" s="72">
        <v>8696.875</v>
      </c>
      <c r="J47" s="139">
        <v>8882.5</v>
      </c>
      <c r="L47" s="90">
        <f t="shared" si="7"/>
        <v>185.625</v>
      </c>
      <c r="N47" s="200"/>
      <c r="P47" s="102"/>
      <c r="Q47" s="90">
        <f t="shared" si="0"/>
        <v>0</v>
      </c>
      <c r="T47" s="90">
        <f t="shared" si="1"/>
        <v>0</v>
      </c>
      <c r="W47" s="90">
        <f t="shared" si="2"/>
        <v>0</v>
      </c>
      <c r="Y47" s="90">
        <f t="shared" si="3"/>
        <v>4000</v>
      </c>
      <c r="AA47" s="90">
        <f t="shared" si="4"/>
        <v>4000</v>
      </c>
      <c r="AE47" s="90">
        <f t="shared" si="5"/>
        <v>4000</v>
      </c>
      <c r="AG47" s="90">
        <f t="shared" si="6"/>
        <v>-4696.875</v>
      </c>
      <c r="AL47" s="101"/>
    </row>
    <row r="48" spans="1:38" x14ac:dyDescent="0.25">
      <c r="A48" s="91">
        <v>2109</v>
      </c>
      <c r="C48" s="70" t="s">
        <v>91</v>
      </c>
      <c r="F48" s="89" t="s">
        <v>456</v>
      </c>
      <c r="G48" s="100" t="s">
        <v>460</v>
      </c>
      <c r="H48" s="72">
        <v>6373.75</v>
      </c>
      <c r="J48" s="139">
        <v>6340</v>
      </c>
      <c r="L48" s="90">
        <f t="shared" si="7"/>
        <v>-33.75</v>
      </c>
      <c r="N48" s="200"/>
      <c r="P48" s="102"/>
      <c r="Q48" s="90">
        <f t="shared" si="0"/>
        <v>0</v>
      </c>
      <c r="T48" s="90">
        <f t="shared" si="1"/>
        <v>0</v>
      </c>
      <c r="W48" s="90">
        <f t="shared" si="2"/>
        <v>0</v>
      </c>
      <c r="Y48" s="90">
        <f t="shared" si="3"/>
        <v>4000</v>
      </c>
      <c r="AA48" s="90">
        <f t="shared" si="4"/>
        <v>4000</v>
      </c>
      <c r="AE48" s="90">
        <f t="shared" si="5"/>
        <v>4000</v>
      </c>
      <c r="AG48" s="90">
        <f t="shared" si="6"/>
        <v>-2373.75</v>
      </c>
      <c r="AL48" s="101"/>
    </row>
    <row r="49" spans="1:38" x14ac:dyDescent="0.25">
      <c r="A49" s="91">
        <v>2110</v>
      </c>
      <c r="C49" s="70" t="s">
        <v>221</v>
      </c>
      <c r="F49" s="89" t="s">
        <v>456</v>
      </c>
      <c r="G49" s="100" t="s">
        <v>460</v>
      </c>
      <c r="H49" s="72">
        <v>6081.25</v>
      </c>
      <c r="J49" s="139">
        <v>6216.25</v>
      </c>
      <c r="L49" s="90">
        <f t="shared" si="7"/>
        <v>135</v>
      </c>
      <c r="N49" s="200"/>
      <c r="P49" s="102"/>
      <c r="Q49" s="90">
        <f t="shared" si="0"/>
        <v>0</v>
      </c>
      <c r="T49" s="90">
        <f t="shared" si="1"/>
        <v>0</v>
      </c>
      <c r="W49" s="90">
        <f t="shared" si="2"/>
        <v>0</v>
      </c>
      <c r="Y49" s="90">
        <f t="shared" si="3"/>
        <v>4000</v>
      </c>
      <c r="AA49" s="90">
        <f t="shared" si="4"/>
        <v>4000</v>
      </c>
      <c r="AE49" s="90">
        <f t="shared" si="5"/>
        <v>4000</v>
      </c>
      <c r="AG49" s="90">
        <f t="shared" si="6"/>
        <v>-2081.25</v>
      </c>
      <c r="AL49" s="101"/>
    </row>
    <row r="50" spans="1:38" x14ac:dyDescent="0.25">
      <c r="A50" s="91">
        <v>2116</v>
      </c>
      <c r="C50" s="70" t="s">
        <v>158</v>
      </c>
      <c r="F50" s="89" t="s">
        <v>456</v>
      </c>
      <c r="G50" s="100" t="s">
        <v>460</v>
      </c>
      <c r="H50" s="72">
        <v>6109.375</v>
      </c>
      <c r="J50" s="139">
        <v>6247.75</v>
      </c>
      <c r="L50" s="90">
        <f t="shared" si="7"/>
        <v>138.375</v>
      </c>
      <c r="N50" s="200"/>
      <c r="P50" s="102"/>
      <c r="Q50" s="90">
        <f t="shared" si="0"/>
        <v>0</v>
      </c>
      <c r="T50" s="90">
        <f t="shared" si="1"/>
        <v>0</v>
      </c>
      <c r="W50" s="90">
        <f t="shared" si="2"/>
        <v>0</v>
      </c>
      <c r="Y50" s="90">
        <f t="shared" si="3"/>
        <v>4000</v>
      </c>
      <c r="AA50" s="90">
        <f t="shared" si="4"/>
        <v>4000</v>
      </c>
      <c r="AE50" s="90">
        <f t="shared" si="5"/>
        <v>4000</v>
      </c>
      <c r="AG50" s="90">
        <f t="shared" si="6"/>
        <v>-2109.375</v>
      </c>
      <c r="AL50" s="101"/>
    </row>
    <row r="51" spans="1:38" x14ac:dyDescent="0.25">
      <c r="A51" s="91">
        <v>2119</v>
      </c>
      <c r="C51" s="70" t="s">
        <v>124</v>
      </c>
      <c r="F51" s="89" t="s">
        <v>456</v>
      </c>
      <c r="G51" s="100" t="s">
        <v>460</v>
      </c>
      <c r="H51" s="72">
        <v>8061.25</v>
      </c>
      <c r="J51" s="139">
        <v>8061.25</v>
      </c>
      <c r="L51" s="90">
        <f t="shared" si="7"/>
        <v>0</v>
      </c>
      <c r="N51" s="200"/>
      <c r="P51" s="102"/>
      <c r="Q51" s="90">
        <f t="shared" si="0"/>
        <v>0</v>
      </c>
      <c r="T51" s="90">
        <f t="shared" si="1"/>
        <v>0</v>
      </c>
      <c r="W51" s="90">
        <f t="shared" si="2"/>
        <v>0</v>
      </c>
      <c r="Y51" s="90">
        <f t="shared" si="3"/>
        <v>4000</v>
      </c>
      <c r="AA51" s="90">
        <f t="shared" si="4"/>
        <v>4000</v>
      </c>
      <c r="AE51" s="90">
        <f t="shared" si="5"/>
        <v>4000</v>
      </c>
      <c r="AG51" s="90">
        <f t="shared" si="6"/>
        <v>-4061.25</v>
      </c>
      <c r="AL51" s="101"/>
    </row>
    <row r="52" spans="1:38" x14ac:dyDescent="0.25">
      <c r="A52" s="91">
        <v>2120</v>
      </c>
      <c r="C52" s="70" t="s">
        <v>128</v>
      </c>
      <c r="F52" s="89" t="s">
        <v>456</v>
      </c>
      <c r="G52" s="100" t="s">
        <v>460</v>
      </c>
      <c r="H52" s="72">
        <v>6137.5</v>
      </c>
      <c r="J52" s="139">
        <v>6193.75</v>
      </c>
      <c r="L52" s="90">
        <f t="shared" si="7"/>
        <v>56.25</v>
      </c>
      <c r="N52" s="200"/>
      <c r="P52" s="102"/>
      <c r="Q52" s="90">
        <f t="shared" si="0"/>
        <v>0</v>
      </c>
      <c r="T52" s="90">
        <f t="shared" si="1"/>
        <v>0</v>
      </c>
      <c r="W52" s="90">
        <f t="shared" si="2"/>
        <v>0</v>
      </c>
      <c r="Y52" s="90">
        <f t="shared" si="3"/>
        <v>4000</v>
      </c>
      <c r="AA52" s="90">
        <f t="shared" si="4"/>
        <v>4000</v>
      </c>
      <c r="AE52" s="90">
        <f t="shared" si="5"/>
        <v>4000</v>
      </c>
      <c r="AG52" s="90">
        <f t="shared" si="6"/>
        <v>-2137.5</v>
      </c>
      <c r="AL52" s="101"/>
    </row>
    <row r="53" spans="1:38" x14ac:dyDescent="0.25">
      <c r="A53" s="91">
        <v>2123</v>
      </c>
      <c r="C53" s="70" t="s">
        <v>78</v>
      </c>
      <c r="D53" s="94" t="s">
        <v>425</v>
      </c>
      <c r="F53" s="89" t="s">
        <v>456</v>
      </c>
      <c r="G53" s="100" t="s">
        <v>460</v>
      </c>
      <c r="H53" s="72">
        <v>8848.75</v>
      </c>
      <c r="J53" s="139">
        <v>0</v>
      </c>
      <c r="K53" s="90" t="s">
        <v>444</v>
      </c>
      <c r="L53" s="90">
        <f t="shared" si="7"/>
        <v>-8848.75</v>
      </c>
      <c r="N53" s="200"/>
      <c r="P53" s="102"/>
      <c r="Q53" s="90">
        <f t="shared" si="0"/>
        <v>0</v>
      </c>
      <c r="T53" s="90">
        <f t="shared" si="1"/>
        <v>0</v>
      </c>
      <c r="W53" s="90">
        <f t="shared" si="2"/>
        <v>0</v>
      </c>
      <c r="Y53" s="90">
        <f t="shared" si="3"/>
        <v>4000</v>
      </c>
      <c r="AA53" s="90">
        <f t="shared" si="4"/>
        <v>4000</v>
      </c>
      <c r="AE53" s="90">
        <f t="shared" si="5"/>
        <v>4000</v>
      </c>
      <c r="AG53" s="90">
        <f t="shared" si="6"/>
        <v>-4848.75</v>
      </c>
      <c r="AL53" s="101"/>
    </row>
    <row r="54" spans="1:38" x14ac:dyDescent="0.25">
      <c r="A54" s="91">
        <v>2127</v>
      </c>
      <c r="C54" s="70" t="s">
        <v>127</v>
      </c>
      <c r="F54" s="89" t="s">
        <v>456</v>
      </c>
      <c r="G54" s="100" t="s">
        <v>460</v>
      </c>
      <c r="H54" s="72">
        <v>10547.5</v>
      </c>
      <c r="J54" s="139">
        <v>10446.25</v>
      </c>
      <c r="L54" s="90">
        <f t="shared" si="7"/>
        <v>-101.25</v>
      </c>
      <c r="N54" s="200"/>
      <c r="P54" s="102"/>
      <c r="Q54" s="90">
        <f t="shared" si="0"/>
        <v>0</v>
      </c>
      <c r="T54" s="90">
        <f t="shared" si="1"/>
        <v>0</v>
      </c>
      <c r="W54" s="90">
        <f t="shared" si="2"/>
        <v>0</v>
      </c>
      <c r="Y54" s="90">
        <f t="shared" si="3"/>
        <v>4000</v>
      </c>
      <c r="AA54" s="90">
        <f t="shared" si="4"/>
        <v>4000</v>
      </c>
      <c r="AE54" s="90">
        <f t="shared" si="5"/>
        <v>4000</v>
      </c>
      <c r="AG54" s="90">
        <f t="shared" si="6"/>
        <v>-6547.5</v>
      </c>
      <c r="AL54" s="101"/>
    </row>
    <row r="55" spans="1:38" x14ac:dyDescent="0.25">
      <c r="A55" s="91">
        <v>2128</v>
      </c>
      <c r="C55" s="70" t="s">
        <v>47</v>
      </c>
      <c r="F55" s="89" t="s">
        <v>456</v>
      </c>
      <c r="G55" s="100" t="s">
        <v>460</v>
      </c>
      <c r="H55" s="72">
        <v>6182.5</v>
      </c>
      <c r="J55" s="139">
        <v>6272.5</v>
      </c>
      <c r="L55" s="90">
        <f t="shared" si="7"/>
        <v>90</v>
      </c>
      <c r="N55" s="200"/>
      <c r="P55" s="102"/>
      <c r="Q55" s="90">
        <f t="shared" si="0"/>
        <v>0</v>
      </c>
      <c r="T55" s="90">
        <f t="shared" si="1"/>
        <v>0</v>
      </c>
      <c r="W55" s="90">
        <f t="shared" si="2"/>
        <v>0</v>
      </c>
      <c r="Y55" s="90">
        <f t="shared" si="3"/>
        <v>4000</v>
      </c>
      <c r="AA55" s="90">
        <f t="shared" si="4"/>
        <v>4000</v>
      </c>
      <c r="AE55" s="90">
        <f t="shared" si="5"/>
        <v>4000</v>
      </c>
      <c r="AG55" s="90">
        <f t="shared" si="6"/>
        <v>-2182.5</v>
      </c>
      <c r="AL55" s="101"/>
    </row>
    <row r="56" spans="1:38" x14ac:dyDescent="0.25">
      <c r="A56" s="91">
        <v>2130</v>
      </c>
      <c r="C56" s="70" t="s">
        <v>62</v>
      </c>
      <c r="F56" s="89" t="s">
        <v>456</v>
      </c>
      <c r="G56" s="100" t="s">
        <v>460</v>
      </c>
      <c r="H56" s="72">
        <v>6171.25</v>
      </c>
      <c r="J56" s="139">
        <v>6092.5</v>
      </c>
      <c r="L56" s="90">
        <f t="shared" si="7"/>
        <v>-78.75</v>
      </c>
      <c r="N56" s="200"/>
      <c r="Q56" s="90">
        <f t="shared" si="0"/>
        <v>0</v>
      </c>
      <c r="T56" s="90">
        <f t="shared" si="1"/>
        <v>0</v>
      </c>
      <c r="W56" s="90">
        <f t="shared" si="2"/>
        <v>0</v>
      </c>
      <c r="Y56" s="90">
        <f t="shared" si="3"/>
        <v>4000</v>
      </c>
      <c r="AA56" s="90">
        <f t="shared" si="4"/>
        <v>4000</v>
      </c>
      <c r="AE56" s="90">
        <f t="shared" si="5"/>
        <v>4000</v>
      </c>
      <c r="AG56" s="90">
        <f t="shared" si="6"/>
        <v>-2171.25</v>
      </c>
      <c r="AL56" s="101"/>
    </row>
    <row r="57" spans="1:38" x14ac:dyDescent="0.25">
      <c r="A57" s="91">
        <v>2132</v>
      </c>
      <c r="C57" s="70" t="s">
        <v>135</v>
      </c>
      <c r="F57" s="89" t="s">
        <v>456</v>
      </c>
      <c r="G57" s="100" t="s">
        <v>460</v>
      </c>
      <c r="H57" s="72">
        <v>6002.5</v>
      </c>
      <c r="J57" s="139">
        <v>6002.5</v>
      </c>
      <c r="L57" s="90">
        <f t="shared" si="7"/>
        <v>0</v>
      </c>
      <c r="N57" s="200"/>
      <c r="P57" s="102"/>
      <c r="Q57" s="90">
        <f t="shared" si="0"/>
        <v>0</v>
      </c>
      <c r="T57" s="90">
        <f t="shared" si="1"/>
        <v>0</v>
      </c>
      <c r="W57" s="90">
        <f t="shared" si="2"/>
        <v>0</v>
      </c>
      <c r="Y57" s="90">
        <f t="shared" si="3"/>
        <v>4000</v>
      </c>
      <c r="AA57" s="90">
        <f t="shared" si="4"/>
        <v>4000</v>
      </c>
      <c r="AE57" s="90">
        <f t="shared" si="5"/>
        <v>4000</v>
      </c>
      <c r="AG57" s="90">
        <f t="shared" si="6"/>
        <v>-2002.5</v>
      </c>
      <c r="AL57" s="101"/>
    </row>
    <row r="58" spans="1:38" x14ac:dyDescent="0.25">
      <c r="A58" s="91">
        <v>2133</v>
      </c>
      <c r="C58" s="70" t="s">
        <v>150</v>
      </c>
      <c r="F58" s="89" t="s">
        <v>456</v>
      </c>
      <c r="G58" s="100" t="s">
        <v>460</v>
      </c>
      <c r="H58" s="72">
        <v>4821.25</v>
      </c>
      <c r="J58" s="139">
        <v>4753.75</v>
      </c>
      <c r="L58" s="90">
        <f t="shared" si="7"/>
        <v>-67.5</v>
      </c>
      <c r="N58" s="200"/>
      <c r="P58" s="102"/>
      <c r="Q58" s="90">
        <f t="shared" si="0"/>
        <v>0</v>
      </c>
      <c r="T58" s="90">
        <f t="shared" si="1"/>
        <v>0</v>
      </c>
      <c r="W58" s="90">
        <f t="shared" si="2"/>
        <v>0</v>
      </c>
      <c r="Y58" s="90">
        <f t="shared" si="3"/>
        <v>4000</v>
      </c>
      <c r="AA58" s="90">
        <f t="shared" si="4"/>
        <v>4000</v>
      </c>
      <c r="AE58" s="90">
        <f t="shared" si="5"/>
        <v>4000</v>
      </c>
      <c r="AG58" s="90">
        <f t="shared" si="6"/>
        <v>-821.25</v>
      </c>
      <c r="AL58" s="101"/>
    </row>
    <row r="59" spans="1:38" x14ac:dyDescent="0.25">
      <c r="A59" s="91">
        <v>2134</v>
      </c>
      <c r="C59" s="70" t="s">
        <v>179</v>
      </c>
      <c r="F59" s="89" t="s">
        <v>456</v>
      </c>
      <c r="G59" s="100" t="s">
        <v>460</v>
      </c>
      <c r="H59" s="72">
        <v>5282.5</v>
      </c>
      <c r="J59" s="139">
        <v>5282.5</v>
      </c>
      <c r="L59" s="90">
        <f t="shared" si="7"/>
        <v>0</v>
      </c>
      <c r="N59" s="200"/>
      <c r="P59" s="102"/>
      <c r="Q59" s="90">
        <f t="shared" si="0"/>
        <v>0</v>
      </c>
      <c r="T59" s="90">
        <f t="shared" si="1"/>
        <v>0</v>
      </c>
      <c r="W59" s="90">
        <f t="shared" si="2"/>
        <v>0</v>
      </c>
      <c r="Y59" s="90">
        <f t="shared" si="3"/>
        <v>4000</v>
      </c>
      <c r="AA59" s="90">
        <f t="shared" si="4"/>
        <v>4000</v>
      </c>
      <c r="AE59" s="90">
        <f t="shared" si="5"/>
        <v>4000</v>
      </c>
      <c r="AG59" s="90">
        <f t="shared" si="6"/>
        <v>-1282.5</v>
      </c>
      <c r="AL59" s="101"/>
    </row>
    <row r="60" spans="1:38" x14ac:dyDescent="0.25">
      <c r="A60" s="91">
        <v>2135</v>
      </c>
      <c r="C60" s="70" t="s">
        <v>219</v>
      </c>
      <c r="F60" s="89" t="s">
        <v>456</v>
      </c>
      <c r="G60" s="100" t="s">
        <v>460</v>
      </c>
      <c r="H60" s="72">
        <v>6621.25</v>
      </c>
      <c r="J60" s="139">
        <v>6475</v>
      </c>
      <c r="L60" s="90">
        <f t="shared" si="7"/>
        <v>-146.25</v>
      </c>
      <c r="N60" s="200"/>
      <c r="P60" s="102"/>
      <c r="Q60" s="90">
        <f t="shared" si="0"/>
        <v>0</v>
      </c>
      <c r="T60" s="90">
        <f t="shared" si="1"/>
        <v>0</v>
      </c>
      <c r="W60" s="90">
        <f t="shared" si="2"/>
        <v>0</v>
      </c>
      <c r="Y60" s="90">
        <f t="shared" si="3"/>
        <v>4000</v>
      </c>
      <c r="AA60" s="90">
        <f t="shared" si="4"/>
        <v>4000</v>
      </c>
      <c r="AE60" s="90">
        <f t="shared" si="5"/>
        <v>4000</v>
      </c>
      <c r="AG60" s="90">
        <f t="shared" si="6"/>
        <v>-2621.25</v>
      </c>
      <c r="AL60" s="101"/>
    </row>
    <row r="61" spans="1:38" x14ac:dyDescent="0.25">
      <c r="A61" s="91">
        <v>2136</v>
      </c>
      <c r="C61" s="70" t="s">
        <v>181</v>
      </c>
      <c r="F61" s="89" t="s">
        <v>456</v>
      </c>
      <c r="G61" s="100" t="s">
        <v>460</v>
      </c>
      <c r="H61" s="72">
        <v>6340</v>
      </c>
      <c r="J61" s="139">
        <v>6317.5</v>
      </c>
      <c r="L61" s="90">
        <f t="shared" si="7"/>
        <v>-22.5</v>
      </c>
      <c r="N61" s="200"/>
      <c r="P61" s="102"/>
      <c r="Q61" s="90">
        <f t="shared" si="0"/>
        <v>0</v>
      </c>
      <c r="T61" s="90">
        <f t="shared" si="1"/>
        <v>0</v>
      </c>
      <c r="W61" s="90">
        <f t="shared" si="2"/>
        <v>0</v>
      </c>
      <c r="Y61" s="90">
        <f t="shared" si="3"/>
        <v>4000</v>
      </c>
      <c r="AA61" s="90">
        <f t="shared" si="4"/>
        <v>4000</v>
      </c>
      <c r="AE61" s="90">
        <f t="shared" si="5"/>
        <v>4000</v>
      </c>
      <c r="AG61" s="90">
        <f t="shared" si="6"/>
        <v>-2340</v>
      </c>
      <c r="AL61" s="101"/>
    </row>
    <row r="62" spans="1:38" x14ac:dyDescent="0.25">
      <c r="A62" s="91">
        <v>2137</v>
      </c>
      <c r="C62" s="70" t="s">
        <v>157</v>
      </c>
      <c r="F62" s="89" t="s">
        <v>456</v>
      </c>
      <c r="G62" s="100" t="s">
        <v>460</v>
      </c>
      <c r="H62" s="72">
        <v>5665</v>
      </c>
      <c r="J62" s="139">
        <v>5642.5</v>
      </c>
      <c r="L62" s="90">
        <f t="shared" si="7"/>
        <v>-22.5</v>
      </c>
      <c r="N62" s="200"/>
      <c r="P62" s="102"/>
      <c r="Q62" s="90">
        <f t="shared" si="0"/>
        <v>0</v>
      </c>
      <c r="T62" s="90">
        <f t="shared" si="1"/>
        <v>0</v>
      </c>
      <c r="W62" s="90">
        <f t="shared" si="2"/>
        <v>0</v>
      </c>
      <c r="Y62" s="90">
        <f t="shared" si="3"/>
        <v>4000</v>
      </c>
      <c r="AA62" s="90">
        <f t="shared" si="4"/>
        <v>4000</v>
      </c>
      <c r="AE62" s="90">
        <f t="shared" si="5"/>
        <v>4000</v>
      </c>
      <c r="AG62" s="90">
        <f t="shared" si="6"/>
        <v>-1665</v>
      </c>
      <c r="AL62" s="101"/>
    </row>
    <row r="63" spans="1:38" x14ac:dyDescent="0.25">
      <c r="A63" s="91">
        <v>2138</v>
      </c>
      <c r="C63" s="70" t="s">
        <v>234</v>
      </c>
      <c r="F63" s="89" t="s">
        <v>456</v>
      </c>
      <c r="G63" s="100" t="s">
        <v>460</v>
      </c>
      <c r="H63" s="72">
        <v>7836.25</v>
      </c>
      <c r="J63" s="139">
        <v>7926.25</v>
      </c>
      <c r="L63" s="90">
        <f t="shared" si="7"/>
        <v>90</v>
      </c>
      <c r="N63" s="200"/>
      <c r="Q63" s="90">
        <f t="shared" si="0"/>
        <v>0</v>
      </c>
      <c r="T63" s="90">
        <f t="shared" si="1"/>
        <v>0</v>
      </c>
      <c r="W63" s="90">
        <f t="shared" si="2"/>
        <v>0</v>
      </c>
      <c r="Y63" s="90">
        <f t="shared" si="3"/>
        <v>4000</v>
      </c>
      <c r="AA63" s="90">
        <f t="shared" si="4"/>
        <v>4000</v>
      </c>
      <c r="AE63" s="90">
        <f t="shared" si="5"/>
        <v>4000</v>
      </c>
      <c r="AG63" s="90">
        <f t="shared" si="6"/>
        <v>-3836.25</v>
      </c>
      <c r="AL63" s="101"/>
    </row>
    <row r="64" spans="1:38" x14ac:dyDescent="0.25">
      <c r="A64" s="91">
        <v>2139</v>
      </c>
      <c r="C64" s="70" t="s">
        <v>240</v>
      </c>
      <c r="F64" s="89" t="s">
        <v>456</v>
      </c>
      <c r="G64" s="100" t="s">
        <v>460</v>
      </c>
      <c r="H64" s="72">
        <v>9208.75</v>
      </c>
      <c r="J64" s="139">
        <v>9591.25</v>
      </c>
      <c r="L64" s="90">
        <f t="shared" si="7"/>
        <v>382.5</v>
      </c>
      <c r="N64" s="200"/>
      <c r="P64" s="102"/>
      <c r="Q64" s="90">
        <f t="shared" si="0"/>
        <v>0</v>
      </c>
      <c r="T64" s="90">
        <f t="shared" si="1"/>
        <v>0</v>
      </c>
      <c r="W64" s="90">
        <f t="shared" si="2"/>
        <v>0</v>
      </c>
      <c r="Y64" s="90">
        <f t="shared" si="3"/>
        <v>4000</v>
      </c>
      <c r="AA64" s="90">
        <f t="shared" si="4"/>
        <v>4000</v>
      </c>
      <c r="AE64" s="90">
        <f t="shared" si="5"/>
        <v>4000</v>
      </c>
      <c r="AG64" s="90">
        <f t="shared" si="6"/>
        <v>-5208.75</v>
      </c>
      <c r="AL64" s="101"/>
    </row>
    <row r="65" spans="1:38" x14ac:dyDescent="0.25">
      <c r="A65" s="91">
        <v>2142</v>
      </c>
      <c r="C65" s="70" t="s">
        <v>81</v>
      </c>
      <c r="F65" s="89" t="s">
        <v>456</v>
      </c>
      <c r="G65" s="100" t="s">
        <v>460</v>
      </c>
      <c r="H65" s="72">
        <v>5698.75</v>
      </c>
      <c r="J65" s="139">
        <v>5743.75</v>
      </c>
      <c r="L65" s="90">
        <f t="shared" si="7"/>
        <v>45</v>
      </c>
      <c r="N65" s="200"/>
      <c r="P65" s="102"/>
      <c r="Q65" s="90">
        <f t="shared" si="0"/>
        <v>0</v>
      </c>
      <c r="T65" s="90">
        <f t="shared" si="1"/>
        <v>0</v>
      </c>
      <c r="W65" s="90">
        <f t="shared" si="2"/>
        <v>0</v>
      </c>
      <c r="Y65" s="90">
        <f t="shared" si="3"/>
        <v>4000</v>
      </c>
      <c r="AA65" s="90">
        <f t="shared" si="4"/>
        <v>4000</v>
      </c>
      <c r="AE65" s="90">
        <f t="shared" si="5"/>
        <v>4000</v>
      </c>
      <c r="AG65" s="90">
        <f t="shared" si="6"/>
        <v>-1698.75</v>
      </c>
      <c r="AL65" s="101"/>
    </row>
    <row r="66" spans="1:38" x14ac:dyDescent="0.25">
      <c r="A66" s="91">
        <v>2147</v>
      </c>
      <c r="C66" s="70" t="s">
        <v>195</v>
      </c>
      <c r="F66" s="89" t="s">
        <v>456</v>
      </c>
      <c r="G66" s="100" t="s">
        <v>460</v>
      </c>
      <c r="H66" s="72">
        <v>5721.25</v>
      </c>
      <c r="J66" s="139">
        <v>5608.75</v>
      </c>
      <c r="L66" s="90">
        <f t="shared" si="7"/>
        <v>-112.5</v>
      </c>
      <c r="N66" s="200"/>
      <c r="P66" s="102"/>
      <c r="Q66" s="90">
        <f t="shared" si="0"/>
        <v>0</v>
      </c>
      <c r="T66" s="90">
        <f t="shared" si="1"/>
        <v>0</v>
      </c>
      <c r="W66" s="90">
        <f t="shared" si="2"/>
        <v>0</v>
      </c>
      <c r="Y66" s="90">
        <f t="shared" si="3"/>
        <v>4000</v>
      </c>
      <c r="AA66" s="90">
        <f t="shared" si="4"/>
        <v>4000</v>
      </c>
      <c r="AE66" s="90">
        <f t="shared" si="5"/>
        <v>4000</v>
      </c>
      <c r="AG66" s="90">
        <f t="shared" si="6"/>
        <v>-1721.25</v>
      </c>
      <c r="AL66" s="101"/>
    </row>
    <row r="67" spans="1:38" x14ac:dyDescent="0.25">
      <c r="A67" s="91">
        <v>2148</v>
      </c>
      <c r="C67" s="70" t="s">
        <v>97</v>
      </c>
      <c r="F67" s="89" t="s">
        <v>456</v>
      </c>
      <c r="G67" s="100" t="s">
        <v>460</v>
      </c>
      <c r="H67" s="72">
        <v>5125</v>
      </c>
      <c r="J67" s="139">
        <v>5113.75</v>
      </c>
      <c r="L67" s="90">
        <f t="shared" si="7"/>
        <v>-11.25</v>
      </c>
      <c r="N67" s="200"/>
      <c r="P67" s="102"/>
      <c r="Q67" s="90">
        <f t="shared" si="0"/>
        <v>0</v>
      </c>
      <c r="T67" s="90">
        <f t="shared" si="1"/>
        <v>0</v>
      </c>
      <c r="W67" s="90">
        <f t="shared" si="2"/>
        <v>0</v>
      </c>
      <c r="Y67" s="90">
        <f t="shared" si="3"/>
        <v>4000</v>
      </c>
      <c r="AA67" s="90">
        <f t="shared" si="4"/>
        <v>4000</v>
      </c>
      <c r="AE67" s="90">
        <f t="shared" si="5"/>
        <v>4000</v>
      </c>
      <c r="AG67" s="90">
        <f t="shared" si="6"/>
        <v>-1125</v>
      </c>
      <c r="AL67" s="101"/>
    </row>
    <row r="68" spans="1:38" x14ac:dyDescent="0.25">
      <c r="A68" s="91">
        <v>2155</v>
      </c>
      <c r="C68" s="70" t="s">
        <v>251</v>
      </c>
      <c r="F68" s="89" t="s">
        <v>456</v>
      </c>
      <c r="G68" s="100" t="s">
        <v>460</v>
      </c>
      <c r="H68" s="72">
        <v>7481.875</v>
      </c>
      <c r="J68" s="139">
        <v>7543.75</v>
      </c>
      <c r="L68" s="90">
        <f t="shared" si="7"/>
        <v>61.875</v>
      </c>
      <c r="N68" s="200"/>
      <c r="P68" s="102"/>
      <c r="Q68" s="90">
        <f t="shared" si="0"/>
        <v>0</v>
      </c>
      <c r="T68" s="90">
        <f t="shared" si="1"/>
        <v>0</v>
      </c>
      <c r="W68" s="90">
        <f t="shared" si="2"/>
        <v>0</v>
      </c>
      <c r="Y68" s="90">
        <f t="shared" si="3"/>
        <v>4000</v>
      </c>
      <c r="AA68" s="90">
        <f t="shared" si="4"/>
        <v>4000</v>
      </c>
      <c r="AE68" s="90">
        <f t="shared" si="5"/>
        <v>4000</v>
      </c>
      <c r="AG68" s="90">
        <f t="shared" si="6"/>
        <v>-3481.875</v>
      </c>
      <c r="AL68" s="101"/>
    </row>
    <row r="69" spans="1:38" x14ac:dyDescent="0.25">
      <c r="A69" s="91">
        <v>2156</v>
      </c>
      <c r="C69" s="70" t="s">
        <v>214</v>
      </c>
      <c r="F69" s="89" t="s">
        <v>456</v>
      </c>
      <c r="G69" s="100" t="s">
        <v>460</v>
      </c>
      <c r="H69" s="72">
        <v>8533.75</v>
      </c>
      <c r="J69" s="139">
        <v>8601.25</v>
      </c>
      <c r="L69" s="90">
        <f t="shared" si="7"/>
        <v>67.5</v>
      </c>
      <c r="N69" s="200"/>
      <c r="P69" s="102"/>
      <c r="Q69" s="90">
        <f t="shared" si="0"/>
        <v>0</v>
      </c>
      <c r="T69" s="90">
        <f t="shared" si="1"/>
        <v>0</v>
      </c>
      <c r="W69" s="90">
        <f t="shared" si="2"/>
        <v>0</v>
      </c>
      <c r="Y69" s="90">
        <f t="shared" si="3"/>
        <v>4000</v>
      </c>
      <c r="AA69" s="90">
        <f t="shared" si="4"/>
        <v>4000</v>
      </c>
      <c r="AE69" s="90">
        <f t="shared" si="5"/>
        <v>4000</v>
      </c>
      <c r="AG69" s="90">
        <f t="shared" si="6"/>
        <v>-4533.75</v>
      </c>
      <c r="AL69" s="101"/>
    </row>
    <row r="70" spans="1:38" x14ac:dyDescent="0.25">
      <c r="A70" s="91">
        <v>2161</v>
      </c>
      <c r="C70" s="70" t="s">
        <v>139</v>
      </c>
      <c r="F70" s="89" t="s">
        <v>456</v>
      </c>
      <c r="G70" s="100" t="s">
        <v>460</v>
      </c>
      <c r="H70" s="72">
        <v>6351.25</v>
      </c>
      <c r="J70" s="139">
        <v>6385</v>
      </c>
      <c r="L70" s="90">
        <f t="shared" si="7"/>
        <v>33.75</v>
      </c>
      <c r="N70" s="200"/>
      <c r="P70" s="102"/>
      <c r="Q70" s="90">
        <f t="shared" si="0"/>
        <v>0</v>
      </c>
      <c r="T70" s="90">
        <f t="shared" si="1"/>
        <v>0</v>
      </c>
      <c r="W70" s="90">
        <f t="shared" si="2"/>
        <v>0</v>
      </c>
      <c r="Y70" s="90">
        <f t="shared" si="3"/>
        <v>4000</v>
      </c>
      <c r="AA70" s="90">
        <f t="shared" si="4"/>
        <v>4000</v>
      </c>
      <c r="AE70" s="90">
        <f t="shared" si="5"/>
        <v>4000</v>
      </c>
      <c r="AG70" s="90">
        <f t="shared" si="6"/>
        <v>-2351.25</v>
      </c>
      <c r="AL70" s="101"/>
    </row>
    <row r="71" spans="1:38" x14ac:dyDescent="0.25">
      <c r="A71" s="91">
        <v>2163</v>
      </c>
      <c r="C71" s="70" t="s">
        <v>76</v>
      </c>
      <c r="F71" s="89" t="s">
        <v>456</v>
      </c>
      <c r="G71" s="100" t="s">
        <v>460</v>
      </c>
      <c r="H71" s="72">
        <v>6317.5</v>
      </c>
      <c r="J71" s="139">
        <v>6317.5</v>
      </c>
      <c r="L71" s="90">
        <f t="shared" si="7"/>
        <v>0</v>
      </c>
      <c r="N71" s="200"/>
      <c r="P71" s="102"/>
      <c r="Q71" s="90">
        <f t="shared" si="0"/>
        <v>0</v>
      </c>
      <c r="T71" s="90">
        <f t="shared" si="1"/>
        <v>0</v>
      </c>
      <c r="W71" s="90">
        <f t="shared" si="2"/>
        <v>0</v>
      </c>
      <c r="Y71" s="90">
        <f t="shared" si="3"/>
        <v>4000</v>
      </c>
      <c r="AA71" s="90">
        <f t="shared" si="4"/>
        <v>4000</v>
      </c>
      <c r="AE71" s="90">
        <f t="shared" si="5"/>
        <v>4000</v>
      </c>
      <c r="AG71" s="90">
        <f t="shared" si="6"/>
        <v>-2317.5</v>
      </c>
      <c r="AL71" s="101"/>
    </row>
    <row r="72" spans="1:38" x14ac:dyDescent="0.25">
      <c r="A72" s="91">
        <v>2164</v>
      </c>
      <c r="C72" s="70" t="s">
        <v>111</v>
      </c>
      <c r="F72" s="89" t="s">
        <v>456</v>
      </c>
      <c r="G72" s="100" t="s">
        <v>460</v>
      </c>
      <c r="H72" s="72">
        <v>6025</v>
      </c>
      <c r="J72" s="139">
        <v>6058.75</v>
      </c>
      <c r="L72" s="90">
        <f t="shared" si="7"/>
        <v>33.75</v>
      </c>
      <c r="N72" s="200"/>
      <c r="P72" s="102"/>
      <c r="Q72" s="90">
        <f t="shared" si="0"/>
        <v>0</v>
      </c>
      <c r="T72" s="90">
        <f t="shared" si="1"/>
        <v>0</v>
      </c>
      <c r="W72" s="90">
        <f t="shared" si="2"/>
        <v>0</v>
      </c>
      <c r="Y72" s="90">
        <f t="shared" si="3"/>
        <v>4000</v>
      </c>
      <c r="AA72" s="90">
        <f t="shared" si="4"/>
        <v>4000</v>
      </c>
      <c r="AE72" s="90">
        <f t="shared" si="5"/>
        <v>4000</v>
      </c>
      <c r="AG72" s="90">
        <f t="shared" si="6"/>
        <v>-2025</v>
      </c>
      <c r="AL72" s="101"/>
    </row>
    <row r="73" spans="1:38" x14ac:dyDescent="0.25">
      <c r="A73" s="91">
        <v>2165</v>
      </c>
      <c r="C73" s="70" t="s">
        <v>122</v>
      </c>
      <c r="F73" s="89" t="s">
        <v>456</v>
      </c>
      <c r="G73" s="100" t="s">
        <v>460</v>
      </c>
      <c r="H73" s="72">
        <v>6160</v>
      </c>
      <c r="J73" s="139">
        <v>6272.5</v>
      </c>
      <c r="L73" s="90">
        <f t="shared" si="7"/>
        <v>112.5</v>
      </c>
      <c r="N73" s="200"/>
      <c r="P73" s="102"/>
      <c r="Q73" s="90">
        <f t="shared" si="0"/>
        <v>0</v>
      </c>
      <c r="T73" s="90">
        <f t="shared" si="1"/>
        <v>0</v>
      </c>
      <c r="W73" s="90">
        <f t="shared" si="2"/>
        <v>0</v>
      </c>
      <c r="Y73" s="90">
        <f t="shared" si="3"/>
        <v>4000</v>
      </c>
      <c r="AA73" s="90">
        <f t="shared" si="4"/>
        <v>4000</v>
      </c>
      <c r="AE73" s="90">
        <f t="shared" si="5"/>
        <v>4000</v>
      </c>
      <c r="AG73" s="90">
        <f t="shared" si="6"/>
        <v>-2160</v>
      </c>
      <c r="AL73" s="101"/>
    </row>
    <row r="74" spans="1:38" x14ac:dyDescent="0.25">
      <c r="A74" s="91">
        <v>2166</v>
      </c>
      <c r="C74" s="70" t="s">
        <v>145</v>
      </c>
      <c r="F74" s="89" t="s">
        <v>456</v>
      </c>
      <c r="G74" s="100" t="s">
        <v>460</v>
      </c>
      <c r="H74" s="72">
        <v>5113.75</v>
      </c>
      <c r="J74" s="139">
        <v>5203.75</v>
      </c>
      <c r="L74" s="90">
        <f t="shared" si="7"/>
        <v>90</v>
      </c>
      <c r="N74" s="200"/>
      <c r="P74" s="102"/>
      <c r="Q74" s="90">
        <f t="shared" si="0"/>
        <v>0</v>
      </c>
      <c r="T74" s="90">
        <f t="shared" si="1"/>
        <v>0</v>
      </c>
      <c r="W74" s="90">
        <f t="shared" si="2"/>
        <v>0</v>
      </c>
      <c r="Y74" s="90">
        <f t="shared" si="3"/>
        <v>4000</v>
      </c>
      <c r="AA74" s="90">
        <f t="shared" si="4"/>
        <v>4000</v>
      </c>
      <c r="AE74" s="90">
        <f t="shared" si="5"/>
        <v>4000</v>
      </c>
      <c r="AG74" s="90">
        <f t="shared" si="6"/>
        <v>-1113.75</v>
      </c>
      <c r="AL74" s="101"/>
    </row>
    <row r="75" spans="1:38" x14ac:dyDescent="0.25">
      <c r="A75" s="91">
        <v>2167</v>
      </c>
      <c r="C75" s="70" t="s">
        <v>169</v>
      </c>
      <c r="F75" s="89" t="s">
        <v>456</v>
      </c>
      <c r="G75" s="100" t="s">
        <v>460</v>
      </c>
      <c r="H75" s="72">
        <v>6283.75</v>
      </c>
      <c r="J75" s="139">
        <v>6272.5</v>
      </c>
      <c r="L75" s="90">
        <f t="shared" si="7"/>
        <v>-11.25</v>
      </c>
      <c r="N75" s="200"/>
      <c r="P75" s="102"/>
      <c r="Q75" s="90">
        <f t="shared" si="0"/>
        <v>0</v>
      </c>
      <c r="T75" s="90">
        <f t="shared" si="1"/>
        <v>0</v>
      </c>
      <c r="W75" s="90">
        <f t="shared" si="2"/>
        <v>0</v>
      </c>
      <c r="Y75" s="90">
        <f t="shared" si="3"/>
        <v>4000</v>
      </c>
      <c r="AA75" s="90">
        <f t="shared" si="4"/>
        <v>4000</v>
      </c>
      <c r="AE75" s="90">
        <f t="shared" si="5"/>
        <v>4000</v>
      </c>
      <c r="AG75" s="90">
        <f t="shared" si="6"/>
        <v>-2283.75</v>
      </c>
      <c r="AL75" s="101"/>
    </row>
    <row r="76" spans="1:38" x14ac:dyDescent="0.25">
      <c r="A76" s="91">
        <v>2168</v>
      </c>
      <c r="C76" s="70" t="s">
        <v>226</v>
      </c>
      <c r="F76" s="89" t="s">
        <v>456</v>
      </c>
      <c r="G76" s="100" t="s">
        <v>460</v>
      </c>
      <c r="H76" s="72">
        <v>6340</v>
      </c>
      <c r="J76" s="139">
        <v>6317.5</v>
      </c>
      <c r="L76" s="90">
        <f t="shared" si="7"/>
        <v>-22.5</v>
      </c>
      <c r="N76" s="200"/>
      <c r="P76" s="102"/>
      <c r="Q76" s="90">
        <f t="shared" si="0"/>
        <v>0</v>
      </c>
      <c r="T76" s="90">
        <f t="shared" si="1"/>
        <v>0</v>
      </c>
      <c r="W76" s="90">
        <f t="shared" si="2"/>
        <v>0</v>
      </c>
      <c r="Y76" s="90">
        <f t="shared" si="3"/>
        <v>4000</v>
      </c>
      <c r="AA76" s="90">
        <f t="shared" si="4"/>
        <v>4000</v>
      </c>
      <c r="AE76" s="90">
        <f t="shared" si="5"/>
        <v>4000</v>
      </c>
      <c r="AG76" s="90">
        <f t="shared" si="6"/>
        <v>-2340</v>
      </c>
      <c r="AL76" s="101"/>
    </row>
    <row r="77" spans="1:38" x14ac:dyDescent="0.25">
      <c r="A77" s="91">
        <v>2169</v>
      </c>
      <c r="C77" s="70" t="s">
        <v>65</v>
      </c>
      <c r="F77" s="89" t="s">
        <v>456</v>
      </c>
      <c r="G77" s="100" t="s">
        <v>460</v>
      </c>
      <c r="H77" s="72">
        <v>4776.25</v>
      </c>
      <c r="J77" s="139">
        <v>4720</v>
      </c>
      <c r="L77" s="90">
        <f t="shared" si="7"/>
        <v>-56.25</v>
      </c>
      <c r="N77" s="200"/>
      <c r="P77" s="102"/>
      <c r="Q77" s="90">
        <f t="shared" si="0"/>
        <v>0</v>
      </c>
      <c r="T77" s="90">
        <f t="shared" si="1"/>
        <v>0</v>
      </c>
      <c r="W77" s="90">
        <f t="shared" si="2"/>
        <v>0</v>
      </c>
      <c r="Y77" s="90">
        <f t="shared" si="3"/>
        <v>4000</v>
      </c>
      <c r="AA77" s="90">
        <f t="shared" si="4"/>
        <v>4000</v>
      </c>
      <c r="AE77" s="90">
        <f t="shared" si="5"/>
        <v>4000</v>
      </c>
      <c r="AG77" s="90">
        <f t="shared" si="6"/>
        <v>-776.25</v>
      </c>
      <c r="AL77" s="101"/>
    </row>
    <row r="78" spans="1:38" ht="30" customHeight="1" x14ac:dyDescent="0.25">
      <c r="A78" s="91">
        <v>2044</v>
      </c>
      <c r="C78" s="70" t="s">
        <v>465</v>
      </c>
      <c r="D78" s="168" t="s">
        <v>466</v>
      </c>
      <c r="F78" s="89" t="s">
        <v>456</v>
      </c>
      <c r="G78" s="100" t="s">
        <v>460</v>
      </c>
      <c r="H78" s="72">
        <v>8072.5</v>
      </c>
      <c r="J78" s="139">
        <v>15166.25</v>
      </c>
      <c r="L78" s="90">
        <f t="shared" si="7"/>
        <v>7093.75</v>
      </c>
      <c r="M78" s="90" t="s">
        <v>444</v>
      </c>
      <c r="N78" s="200"/>
      <c r="P78" s="102"/>
      <c r="Q78" s="90">
        <f t="shared" si="0"/>
        <v>0</v>
      </c>
      <c r="T78" s="90">
        <f t="shared" si="1"/>
        <v>0</v>
      </c>
      <c r="W78" s="90">
        <f t="shared" si="2"/>
        <v>0</v>
      </c>
      <c r="Y78" s="90">
        <f t="shared" si="3"/>
        <v>4000</v>
      </c>
      <c r="AA78" s="90">
        <f t="shared" si="4"/>
        <v>4000</v>
      </c>
      <c r="AE78" s="90">
        <f t="shared" si="5"/>
        <v>4000</v>
      </c>
      <c r="AG78" s="90">
        <f t="shared" si="6"/>
        <v>-4072.5</v>
      </c>
      <c r="AL78" s="101"/>
    </row>
    <row r="79" spans="1:38" x14ac:dyDescent="0.25">
      <c r="A79" s="91">
        <v>2171</v>
      </c>
      <c r="C79" s="70" t="s">
        <v>154</v>
      </c>
      <c r="F79" s="89" t="s">
        <v>456</v>
      </c>
      <c r="G79" s="100" t="s">
        <v>460</v>
      </c>
      <c r="H79" s="72">
        <v>8668.75</v>
      </c>
      <c r="J79" s="139">
        <v>8725</v>
      </c>
      <c r="L79" s="90">
        <f t="shared" si="7"/>
        <v>56.25</v>
      </c>
      <c r="N79" s="200"/>
      <c r="P79" s="102"/>
      <c r="Q79" s="90">
        <f t="shared" si="0"/>
        <v>0</v>
      </c>
      <c r="T79" s="90">
        <f t="shared" si="1"/>
        <v>0</v>
      </c>
      <c r="W79" s="90">
        <f t="shared" si="2"/>
        <v>0</v>
      </c>
      <c r="Y79" s="90">
        <f t="shared" si="3"/>
        <v>4000</v>
      </c>
      <c r="AA79" s="90">
        <f t="shared" si="4"/>
        <v>4000</v>
      </c>
      <c r="AE79" s="90">
        <f t="shared" si="5"/>
        <v>4000</v>
      </c>
      <c r="AG79" s="90">
        <f t="shared" si="6"/>
        <v>-4668.75</v>
      </c>
      <c r="AL79" s="101"/>
    </row>
    <row r="80" spans="1:38" x14ac:dyDescent="0.25">
      <c r="A80" s="91">
        <v>2172</v>
      </c>
      <c r="C80" s="70" t="s">
        <v>105</v>
      </c>
      <c r="F80" s="89" t="s">
        <v>456</v>
      </c>
      <c r="G80" s="100" t="s">
        <v>460</v>
      </c>
      <c r="H80" s="72">
        <v>8770</v>
      </c>
      <c r="J80" s="139">
        <v>8758.75</v>
      </c>
      <c r="L80" s="90">
        <f t="shared" si="7"/>
        <v>-11.25</v>
      </c>
      <c r="N80" s="200"/>
      <c r="P80" s="102"/>
      <c r="Q80" s="90">
        <f t="shared" si="0"/>
        <v>0</v>
      </c>
      <c r="T80" s="90">
        <f t="shared" si="1"/>
        <v>0</v>
      </c>
      <c r="W80" s="90">
        <f t="shared" si="2"/>
        <v>0</v>
      </c>
      <c r="Y80" s="90">
        <f t="shared" si="3"/>
        <v>4000</v>
      </c>
      <c r="AA80" s="90">
        <f t="shared" si="4"/>
        <v>4000</v>
      </c>
      <c r="AE80" s="90">
        <f t="shared" si="5"/>
        <v>4000</v>
      </c>
      <c r="AG80" s="90">
        <f t="shared" si="6"/>
        <v>-4770</v>
      </c>
      <c r="AL80" s="101"/>
    </row>
    <row r="81" spans="1:38" x14ac:dyDescent="0.25">
      <c r="A81" s="91">
        <v>2175</v>
      </c>
      <c r="C81" s="70" t="s">
        <v>200</v>
      </c>
      <c r="F81" s="89" t="s">
        <v>456</v>
      </c>
      <c r="G81" s="100" t="s">
        <v>460</v>
      </c>
      <c r="H81" s="72">
        <v>6970</v>
      </c>
      <c r="J81" s="139">
        <v>6981.25</v>
      </c>
      <c r="L81" s="90">
        <f t="shared" si="7"/>
        <v>11.25</v>
      </c>
      <c r="N81" s="200"/>
      <c r="Q81" s="90">
        <f t="shared" si="0"/>
        <v>0</v>
      </c>
      <c r="T81" s="90">
        <f t="shared" si="1"/>
        <v>0</v>
      </c>
      <c r="W81" s="90">
        <f t="shared" si="2"/>
        <v>0</v>
      </c>
      <c r="Y81" s="90">
        <f t="shared" si="3"/>
        <v>4000</v>
      </c>
      <c r="AA81" s="90">
        <f t="shared" si="4"/>
        <v>4000</v>
      </c>
      <c r="AE81" s="90">
        <f t="shared" si="5"/>
        <v>4000</v>
      </c>
      <c r="AG81" s="90">
        <f t="shared" si="6"/>
        <v>-2970</v>
      </c>
      <c r="AL81" s="101"/>
    </row>
    <row r="82" spans="1:38" x14ac:dyDescent="0.25">
      <c r="A82" s="91">
        <v>2176</v>
      </c>
      <c r="C82" s="70" t="s">
        <v>165</v>
      </c>
      <c r="F82" s="89" t="s">
        <v>456</v>
      </c>
      <c r="G82" s="100" t="s">
        <v>460</v>
      </c>
      <c r="H82" s="72">
        <v>7155.625</v>
      </c>
      <c r="J82" s="139">
        <v>7330</v>
      </c>
      <c r="L82" s="90">
        <f t="shared" si="7"/>
        <v>174.375</v>
      </c>
      <c r="N82" s="200"/>
      <c r="P82" s="102"/>
      <c r="Q82" s="90">
        <f t="shared" si="0"/>
        <v>0</v>
      </c>
      <c r="T82" s="90">
        <f t="shared" si="1"/>
        <v>0</v>
      </c>
      <c r="W82" s="90">
        <f t="shared" si="2"/>
        <v>0</v>
      </c>
      <c r="Y82" s="90">
        <f t="shared" si="3"/>
        <v>4000</v>
      </c>
      <c r="AA82" s="90">
        <f t="shared" si="4"/>
        <v>4000</v>
      </c>
      <c r="AE82" s="90">
        <f t="shared" si="5"/>
        <v>4000</v>
      </c>
      <c r="AG82" s="90">
        <f t="shared" si="6"/>
        <v>-3155.625</v>
      </c>
      <c r="AL82" s="101"/>
    </row>
    <row r="83" spans="1:38" x14ac:dyDescent="0.25">
      <c r="A83" s="91">
        <v>2180</v>
      </c>
      <c r="C83" s="70" t="s">
        <v>35</v>
      </c>
      <c r="D83" s="94" t="s">
        <v>421</v>
      </c>
      <c r="F83" s="89" t="s">
        <v>456</v>
      </c>
      <c r="G83" s="100" t="s">
        <v>460</v>
      </c>
      <c r="H83" s="72">
        <v>6295</v>
      </c>
      <c r="J83" s="139">
        <v>0</v>
      </c>
      <c r="K83" s="90" t="s">
        <v>444</v>
      </c>
      <c r="L83" s="90">
        <f t="shared" si="7"/>
        <v>-6295</v>
      </c>
      <c r="M83" s="90" t="s">
        <v>444</v>
      </c>
      <c r="N83" s="200"/>
      <c r="P83" s="102"/>
      <c r="Q83" s="90">
        <f t="shared" si="0"/>
        <v>0</v>
      </c>
      <c r="T83" s="90">
        <f t="shared" si="1"/>
        <v>0</v>
      </c>
      <c r="W83" s="90">
        <f t="shared" si="2"/>
        <v>0</v>
      </c>
      <c r="Y83" s="90">
        <f t="shared" si="3"/>
        <v>4000</v>
      </c>
      <c r="AA83" s="90">
        <f t="shared" si="4"/>
        <v>4000</v>
      </c>
      <c r="AE83" s="90">
        <f t="shared" si="5"/>
        <v>4000</v>
      </c>
      <c r="AG83" s="90">
        <f t="shared" si="6"/>
        <v>-2295</v>
      </c>
      <c r="AL83" s="101"/>
    </row>
    <row r="84" spans="1:38" x14ac:dyDescent="0.25">
      <c r="A84" s="91">
        <v>2183</v>
      </c>
      <c r="C84" s="70" t="s">
        <v>164</v>
      </c>
      <c r="F84" s="89" t="s">
        <v>456</v>
      </c>
      <c r="G84" s="100" t="s">
        <v>460</v>
      </c>
      <c r="H84" s="72">
        <v>6790</v>
      </c>
      <c r="J84" s="139">
        <v>6745</v>
      </c>
      <c r="L84" s="90">
        <f t="shared" si="7"/>
        <v>-45</v>
      </c>
      <c r="N84" s="200"/>
      <c r="P84" s="102"/>
      <c r="Q84" s="90">
        <f t="shared" ref="Q84:Q147" si="8">P84*$Q$18</f>
        <v>0</v>
      </c>
      <c r="T84" s="90">
        <f t="shared" ref="T84:T147" si="9">S84*$T$18</f>
        <v>0</v>
      </c>
      <c r="W84" s="90">
        <f t="shared" ref="W84:W147" si="10">V84*$W$18</f>
        <v>0</v>
      </c>
      <c r="Y84" s="90">
        <f t="shared" ref="Y84:Y147" si="11">$Y$18</f>
        <v>4000</v>
      </c>
      <c r="AA84" s="90">
        <f t="shared" ref="AA84:AA147" si="12">Q84+T84+W84+Y84</f>
        <v>4000</v>
      </c>
      <c r="AE84" s="90">
        <f t="shared" ref="AE84:AE147" si="13">AA84+AC84</f>
        <v>4000</v>
      </c>
      <c r="AG84" s="90">
        <f t="shared" ref="AG84:AG147" si="14">AE84-H84</f>
        <v>-2790</v>
      </c>
      <c r="AL84" s="101"/>
    </row>
    <row r="85" spans="1:38" x14ac:dyDescent="0.25">
      <c r="A85" s="91">
        <v>2185</v>
      </c>
      <c r="C85" s="70" t="s">
        <v>163</v>
      </c>
      <c r="F85" s="89" t="s">
        <v>456</v>
      </c>
      <c r="G85" s="100" t="s">
        <v>460</v>
      </c>
      <c r="H85" s="72">
        <v>6317.5</v>
      </c>
      <c r="J85" s="139">
        <v>6396.25</v>
      </c>
      <c r="L85" s="90">
        <f t="shared" ref="L85:L148" si="15">J85-H85</f>
        <v>78.75</v>
      </c>
      <c r="N85" s="200"/>
      <c r="P85" s="102"/>
      <c r="Q85" s="90">
        <f t="shared" si="8"/>
        <v>0</v>
      </c>
      <c r="T85" s="90">
        <f t="shared" si="9"/>
        <v>0</v>
      </c>
      <c r="W85" s="90">
        <f t="shared" si="10"/>
        <v>0</v>
      </c>
      <c r="Y85" s="90">
        <f t="shared" si="11"/>
        <v>4000</v>
      </c>
      <c r="AA85" s="90">
        <f t="shared" si="12"/>
        <v>4000</v>
      </c>
      <c r="AE85" s="90">
        <f t="shared" si="13"/>
        <v>4000</v>
      </c>
      <c r="AG85" s="90">
        <f t="shared" si="14"/>
        <v>-2317.5</v>
      </c>
      <c r="AL85" s="101"/>
    </row>
    <row r="86" spans="1:38" x14ac:dyDescent="0.25">
      <c r="A86" s="91">
        <v>2187</v>
      </c>
      <c r="C86" s="70" t="s">
        <v>100</v>
      </c>
      <c r="F86" s="89" t="s">
        <v>456</v>
      </c>
      <c r="G86" s="100" t="s">
        <v>460</v>
      </c>
      <c r="H86" s="72">
        <v>6238.75</v>
      </c>
      <c r="J86" s="139">
        <v>6317.5</v>
      </c>
      <c r="L86" s="90">
        <f t="shared" si="15"/>
        <v>78.75</v>
      </c>
      <c r="N86" s="200"/>
      <c r="P86" s="102"/>
      <c r="Q86" s="90">
        <f t="shared" si="8"/>
        <v>0</v>
      </c>
      <c r="T86" s="90">
        <f t="shared" si="9"/>
        <v>0</v>
      </c>
      <c r="W86" s="90">
        <f t="shared" si="10"/>
        <v>0</v>
      </c>
      <c r="Y86" s="90">
        <f t="shared" si="11"/>
        <v>4000</v>
      </c>
      <c r="AA86" s="90">
        <f t="shared" si="12"/>
        <v>4000</v>
      </c>
      <c r="AE86" s="90">
        <f t="shared" si="13"/>
        <v>4000</v>
      </c>
      <c r="AG86" s="90">
        <f t="shared" si="14"/>
        <v>-2238.75</v>
      </c>
      <c r="AL86" s="101"/>
    </row>
    <row r="87" spans="1:38" x14ac:dyDescent="0.25">
      <c r="A87" s="91">
        <v>2188</v>
      </c>
      <c r="C87" s="70" t="s">
        <v>108</v>
      </c>
      <c r="F87" s="89" t="s">
        <v>456</v>
      </c>
      <c r="G87" s="100" t="s">
        <v>460</v>
      </c>
      <c r="H87" s="72">
        <v>5158.75</v>
      </c>
      <c r="J87" s="139">
        <v>5035</v>
      </c>
      <c r="L87" s="90">
        <f t="shared" si="15"/>
        <v>-123.75</v>
      </c>
      <c r="N87" s="200"/>
      <c r="P87" s="102"/>
      <c r="Q87" s="90">
        <f t="shared" si="8"/>
        <v>0</v>
      </c>
      <c r="T87" s="90">
        <f t="shared" si="9"/>
        <v>0</v>
      </c>
      <c r="W87" s="90">
        <f t="shared" si="10"/>
        <v>0</v>
      </c>
      <c r="Y87" s="90">
        <f t="shared" si="11"/>
        <v>4000</v>
      </c>
      <c r="AA87" s="90">
        <f t="shared" si="12"/>
        <v>4000</v>
      </c>
      <c r="AE87" s="90">
        <f t="shared" si="13"/>
        <v>4000</v>
      </c>
      <c r="AG87" s="90">
        <f t="shared" si="14"/>
        <v>-1158.75</v>
      </c>
      <c r="AL87" s="101"/>
    </row>
    <row r="88" spans="1:38" x14ac:dyDescent="0.25">
      <c r="A88" s="91">
        <v>2189</v>
      </c>
      <c r="C88" s="70" t="s">
        <v>159</v>
      </c>
      <c r="F88" s="89" t="s">
        <v>456</v>
      </c>
      <c r="G88" s="100" t="s">
        <v>460</v>
      </c>
      <c r="H88" s="72">
        <v>6070</v>
      </c>
      <c r="J88" s="139">
        <v>6148.75</v>
      </c>
      <c r="L88" s="90">
        <f t="shared" si="15"/>
        <v>78.75</v>
      </c>
      <c r="N88" s="200"/>
      <c r="P88" s="102"/>
      <c r="Q88" s="90">
        <f t="shared" si="8"/>
        <v>0</v>
      </c>
      <c r="T88" s="90">
        <f t="shared" si="9"/>
        <v>0</v>
      </c>
      <c r="W88" s="90">
        <f t="shared" si="10"/>
        <v>0</v>
      </c>
      <c r="Y88" s="90">
        <f t="shared" si="11"/>
        <v>4000</v>
      </c>
      <c r="AA88" s="90">
        <f t="shared" si="12"/>
        <v>4000</v>
      </c>
      <c r="AE88" s="90">
        <f t="shared" si="13"/>
        <v>4000</v>
      </c>
      <c r="AG88" s="90">
        <f t="shared" si="14"/>
        <v>-2070</v>
      </c>
      <c r="AL88" s="101"/>
    </row>
    <row r="89" spans="1:38" x14ac:dyDescent="0.25">
      <c r="A89" s="91">
        <v>2190</v>
      </c>
      <c r="C89" s="70" t="s">
        <v>148</v>
      </c>
      <c r="F89" s="89" t="s">
        <v>456</v>
      </c>
      <c r="G89" s="100" t="s">
        <v>460</v>
      </c>
      <c r="H89" s="72">
        <v>4641.25</v>
      </c>
      <c r="J89" s="139">
        <v>4630</v>
      </c>
      <c r="L89" s="90">
        <f t="shared" si="15"/>
        <v>-11.25</v>
      </c>
      <c r="N89" s="200"/>
      <c r="Q89" s="90">
        <f t="shared" si="8"/>
        <v>0</v>
      </c>
      <c r="T89" s="90">
        <f t="shared" si="9"/>
        <v>0</v>
      </c>
      <c r="W89" s="90">
        <f t="shared" si="10"/>
        <v>0</v>
      </c>
      <c r="Y89" s="90">
        <f t="shared" si="11"/>
        <v>4000</v>
      </c>
      <c r="AA89" s="90">
        <f t="shared" si="12"/>
        <v>4000</v>
      </c>
      <c r="AE89" s="90">
        <f t="shared" si="13"/>
        <v>4000</v>
      </c>
      <c r="AG89" s="90">
        <f t="shared" si="14"/>
        <v>-641.25</v>
      </c>
      <c r="AL89" s="101"/>
    </row>
    <row r="90" spans="1:38" x14ac:dyDescent="0.25">
      <c r="A90" s="91">
        <v>2191</v>
      </c>
      <c r="C90" s="70" t="s">
        <v>147</v>
      </c>
      <c r="F90" s="89" t="s">
        <v>456</v>
      </c>
      <c r="G90" s="100" t="s">
        <v>460</v>
      </c>
      <c r="H90" s="72">
        <v>10451.875</v>
      </c>
      <c r="J90" s="139">
        <v>10772.05</v>
      </c>
      <c r="L90" s="90">
        <f t="shared" si="15"/>
        <v>320.17499999999927</v>
      </c>
      <c r="N90" s="200"/>
      <c r="Q90" s="90">
        <f t="shared" si="8"/>
        <v>0</v>
      </c>
      <c r="T90" s="90">
        <f t="shared" si="9"/>
        <v>0</v>
      </c>
      <c r="W90" s="90">
        <f t="shared" si="10"/>
        <v>0</v>
      </c>
      <c r="Y90" s="90">
        <f t="shared" si="11"/>
        <v>4000</v>
      </c>
      <c r="AA90" s="90">
        <f t="shared" si="12"/>
        <v>4000</v>
      </c>
      <c r="AE90" s="90">
        <f t="shared" si="13"/>
        <v>4000</v>
      </c>
      <c r="AG90" s="90">
        <f t="shared" si="14"/>
        <v>-6451.875</v>
      </c>
      <c r="AL90" s="101"/>
    </row>
    <row r="91" spans="1:38" x14ac:dyDescent="0.25">
      <c r="A91" s="91">
        <v>2192</v>
      </c>
      <c r="C91" s="70" t="s">
        <v>48</v>
      </c>
      <c r="F91" s="89" t="s">
        <v>456</v>
      </c>
      <c r="G91" s="100" t="s">
        <v>460</v>
      </c>
      <c r="H91" s="72">
        <v>8950</v>
      </c>
      <c r="J91" s="139">
        <v>8871.25</v>
      </c>
      <c r="L91" s="90">
        <f t="shared" si="15"/>
        <v>-78.75</v>
      </c>
      <c r="N91" s="200"/>
      <c r="P91" s="102"/>
      <c r="Q91" s="90">
        <f t="shared" si="8"/>
        <v>0</v>
      </c>
      <c r="T91" s="90">
        <f t="shared" si="9"/>
        <v>0</v>
      </c>
      <c r="W91" s="90">
        <f t="shared" si="10"/>
        <v>0</v>
      </c>
      <c r="Y91" s="90">
        <f t="shared" si="11"/>
        <v>4000</v>
      </c>
      <c r="AA91" s="90">
        <f t="shared" si="12"/>
        <v>4000</v>
      </c>
      <c r="AE91" s="90">
        <f t="shared" si="13"/>
        <v>4000</v>
      </c>
      <c r="AG91" s="90">
        <f t="shared" si="14"/>
        <v>-4950</v>
      </c>
      <c r="AL91" s="101"/>
    </row>
    <row r="92" spans="1:38" x14ac:dyDescent="0.25">
      <c r="A92" s="91">
        <v>2193</v>
      </c>
      <c r="C92" s="70" t="s">
        <v>69</v>
      </c>
      <c r="F92" s="89" t="s">
        <v>456</v>
      </c>
      <c r="G92" s="100" t="s">
        <v>460</v>
      </c>
      <c r="H92" s="72">
        <v>6328.75</v>
      </c>
      <c r="J92" s="139">
        <v>6340</v>
      </c>
      <c r="L92" s="90">
        <f t="shared" si="15"/>
        <v>11.25</v>
      </c>
      <c r="N92" s="200"/>
      <c r="P92" s="102"/>
      <c r="Q92" s="90">
        <f t="shared" si="8"/>
        <v>0</v>
      </c>
      <c r="T92" s="90">
        <f t="shared" si="9"/>
        <v>0</v>
      </c>
      <c r="W92" s="90">
        <f t="shared" si="10"/>
        <v>0</v>
      </c>
      <c r="Y92" s="90">
        <f t="shared" si="11"/>
        <v>4000</v>
      </c>
      <c r="AA92" s="90">
        <f t="shared" si="12"/>
        <v>4000</v>
      </c>
      <c r="AE92" s="90">
        <f t="shared" si="13"/>
        <v>4000</v>
      </c>
      <c r="AG92" s="90">
        <f t="shared" si="14"/>
        <v>-2328.75</v>
      </c>
      <c r="AJ92" s="92"/>
      <c r="AL92" s="101"/>
    </row>
    <row r="93" spans="1:38" x14ac:dyDescent="0.25">
      <c r="A93" s="91">
        <v>2223</v>
      </c>
      <c r="C93" s="70" t="s">
        <v>123</v>
      </c>
      <c r="D93" s="94" t="s">
        <v>426</v>
      </c>
      <c r="F93" s="89" t="s">
        <v>456</v>
      </c>
      <c r="G93" s="100" t="s">
        <v>460</v>
      </c>
      <c r="H93" s="72">
        <v>6351.25</v>
      </c>
      <c r="J93" s="139">
        <v>0</v>
      </c>
      <c r="K93" s="90" t="s">
        <v>444</v>
      </c>
      <c r="L93" s="90">
        <f t="shared" si="15"/>
        <v>-6351.25</v>
      </c>
      <c r="M93" s="90" t="s">
        <v>444</v>
      </c>
      <c r="N93" s="200"/>
      <c r="P93" s="102"/>
      <c r="Q93" s="90">
        <f t="shared" si="8"/>
        <v>0</v>
      </c>
      <c r="T93" s="90">
        <f t="shared" si="9"/>
        <v>0</v>
      </c>
      <c r="W93" s="90">
        <f t="shared" si="10"/>
        <v>0</v>
      </c>
      <c r="Y93" s="90">
        <f t="shared" si="11"/>
        <v>4000</v>
      </c>
      <c r="AA93" s="90">
        <f t="shared" si="12"/>
        <v>4000</v>
      </c>
      <c r="AE93" s="90">
        <f t="shared" si="13"/>
        <v>4000</v>
      </c>
      <c r="AG93" s="90">
        <f t="shared" si="14"/>
        <v>-2351.25</v>
      </c>
      <c r="AL93" s="101"/>
    </row>
    <row r="94" spans="1:38" x14ac:dyDescent="0.25">
      <c r="A94" s="137">
        <v>2226</v>
      </c>
      <c r="C94" s="70" t="s">
        <v>61</v>
      </c>
      <c r="F94" s="89" t="s">
        <v>456</v>
      </c>
      <c r="G94" s="100" t="s">
        <v>460</v>
      </c>
      <c r="H94" s="72">
        <v>5136.25</v>
      </c>
      <c r="J94" s="139">
        <v>5113.75</v>
      </c>
      <c r="L94" s="90">
        <f t="shared" si="15"/>
        <v>-22.5</v>
      </c>
      <c r="N94" s="200"/>
      <c r="P94" s="102"/>
      <c r="Q94" s="90">
        <f t="shared" si="8"/>
        <v>0</v>
      </c>
      <c r="T94" s="90">
        <f t="shared" si="9"/>
        <v>0</v>
      </c>
      <c r="W94" s="90">
        <f t="shared" si="10"/>
        <v>0</v>
      </c>
      <c r="Y94" s="90">
        <f t="shared" si="11"/>
        <v>4000</v>
      </c>
      <c r="AA94" s="90">
        <f t="shared" si="12"/>
        <v>4000</v>
      </c>
      <c r="AE94" s="90">
        <f t="shared" si="13"/>
        <v>4000</v>
      </c>
      <c r="AG94" s="90">
        <f t="shared" si="14"/>
        <v>-1136.25</v>
      </c>
      <c r="AL94" s="101"/>
    </row>
    <row r="95" spans="1:38" x14ac:dyDescent="0.25">
      <c r="A95" s="137">
        <v>2227</v>
      </c>
      <c r="C95" s="70" t="s">
        <v>224</v>
      </c>
      <c r="F95" s="89" t="s">
        <v>456</v>
      </c>
      <c r="G95" s="100" t="s">
        <v>460</v>
      </c>
      <c r="H95" s="72">
        <v>5833.75</v>
      </c>
      <c r="J95" s="139">
        <v>5856.25</v>
      </c>
      <c r="L95" s="90">
        <f t="shared" si="15"/>
        <v>22.5</v>
      </c>
      <c r="N95" s="200"/>
      <c r="P95" s="102"/>
      <c r="Q95" s="90">
        <f t="shared" si="8"/>
        <v>0</v>
      </c>
      <c r="T95" s="90">
        <f t="shared" si="9"/>
        <v>0</v>
      </c>
      <c r="W95" s="90">
        <f t="shared" si="10"/>
        <v>0</v>
      </c>
      <c r="Y95" s="90">
        <f t="shared" si="11"/>
        <v>4000</v>
      </c>
      <c r="AA95" s="90">
        <f t="shared" si="12"/>
        <v>4000</v>
      </c>
      <c r="AE95" s="90">
        <f t="shared" si="13"/>
        <v>4000</v>
      </c>
      <c r="AG95" s="90">
        <f t="shared" si="14"/>
        <v>-1833.75</v>
      </c>
      <c r="AL95" s="101"/>
    </row>
    <row r="96" spans="1:38" x14ac:dyDescent="0.25">
      <c r="A96" s="137">
        <v>2228</v>
      </c>
      <c r="C96" s="70" t="s">
        <v>103</v>
      </c>
      <c r="F96" s="89" t="s">
        <v>456</v>
      </c>
      <c r="G96" s="100" t="s">
        <v>460</v>
      </c>
      <c r="H96" s="72">
        <v>8567.5</v>
      </c>
      <c r="J96" s="139">
        <v>8567.5</v>
      </c>
      <c r="L96" s="90">
        <f t="shared" si="15"/>
        <v>0</v>
      </c>
      <c r="N96" s="200"/>
      <c r="P96" s="102"/>
      <c r="Q96" s="90">
        <f t="shared" si="8"/>
        <v>0</v>
      </c>
      <c r="T96" s="90">
        <f t="shared" si="9"/>
        <v>0</v>
      </c>
      <c r="W96" s="90">
        <f t="shared" si="10"/>
        <v>0</v>
      </c>
      <c r="Y96" s="90">
        <f t="shared" si="11"/>
        <v>4000</v>
      </c>
      <c r="AA96" s="90">
        <f t="shared" si="12"/>
        <v>4000</v>
      </c>
      <c r="AE96" s="90">
        <f t="shared" si="13"/>
        <v>4000</v>
      </c>
      <c r="AG96" s="90">
        <f t="shared" si="14"/>
        <v>-4567.5</v>
      </c>
      <c r="AL96" s="101"/>
    </row>
    <row r="97" spans="1:38" x14ac:dyDescent="0.25">
      <c r="A97" s="137">
        <v>2230</v>
      </c>
      <c r="C97" s="70" t="s">
        <v>202</v>
      </c>
      <c r="D97" s="94" t="s">
        <v>426</v>
      </c>
      <c r="F97" s="89" t="s">
        <v>456</v>
      </c>
      <c r="G97" s="100" t="s">
        <v>460</v>
      </c>
      <c r="H97" s="72">
        <v>8702.5</v>
      </c>
      <c r="J97" s="139">
        <v>0</v>
      </c>
      <c r="K97" s="90" t="s">
        <v>444</v>
      </c>
      <c r="L97" s="90">
        <f t="shared" si="15"/>
        <v>-8702.5</v>
      </c>
      <c r="M97" s="90" t="s">
        <v>444</v>
      </c>
      <c r="N97" s="200"/>
      <c r="Q97" s="90">
        <f t="shared" si="8"/>
        <v>0</v>
      </c>
      <c r="T97" s="90">
        <f t="shared" si="9"/>
        <v>0</v>
      </c>
      <c r="W97" s="90">
        <f t="shared" si="10"/>
        <v>0</v>
      </c>
      <c r="Y97" s="90">
        <f t="shared" si="11"/>
        <v>4000</v>
      </c>
      <c r="AA97" s="90">
        <f t="shared" si="12"/>
        <v>4000</v>
      </c>
      <c r="AE97" s="90">
        <f t="shared" si="13"/>
        <v>4000</v>
      </c>
      <c r="AG97" s="90">
        <f t="shared" si="14"/>
        <v>-4702.5</v>
      </c>
      <c r="AL97" s="101"/>
    </row>
    <row r="98" spans="1:38" x14ac:dyDescent="0.25">
      <c r="A98" s="91">
        <v>2231</v>
      </c>
      <c r="C98" s="70" t="s">
        <v>252</v>
      </c>
      <c r="F98" s="89" t="s">
        <v>456</v>
      </c>
      <c r="G98" s="100" t="s">
        <v>460</v>
      </c>
      <c r="H98" s="72">
        <v>5473.75</v>
      </c>
      <c r="J98" s="139">
        <v>5518.75</v>
      </c>
      <c r="L98" s="90">
        <f t="shared" si="15"/>
        <v>45</v>
      </c>
      <c r="N98" s="200"/>
      <c r="P98" s="102"/>
      <c r="Q98" s="90">
        <f t="shared" si="8"/>
        <v>0</v>
      </c>
      <c r="T98" s="90">
        <f t="shared" si="9"/>
        <v>0</v>
      </c>
      <c r="W98" s="90">
        <f t="shared" si="10"/>
        <v>0</v>
      </c>
      <c r="Y98" s="90">
        <f t="shared" si="11"/>
        <v>4000</v>
      </c>
      <c r="AA98" s="90">
        <f t="shared" si="12"/>
        <v>4000</v>
      </c>
      <c r="AE98" s="90">
        <f t="shared" si="13"/>
        <v>4000</v>
      </c>
      <c r="AG98" s="90">
        <f t="shared" si="14"/>
        <v>-1473.75</v>
      </c>
      <c r="AL98" s="101"/>
    </row>
    <row r="99" spans="1:38" x14ac:dyDescent="0.25">
      <c r="A99" s="137">
        <v>2235</v>
      </c>
      <c r="C99" s="70" t="s">
        <v>39</v>
      </c>
      <c r="F99" s="89" t="s">
        <v>456</v>
      </c>
      <c r="G99" s="100" t="s">
        <v>460</v>
      </c>
      <c r="H99" s="72">
        <v>9208.75</v>
      </c>
      <c r="J99" s="139">
        <v>9816.25</v>
      </c>
      <c r="L99" s="90">
        <f t="shared" si="15"/>
        <v>607.5</v>
      </c>
      <c r="N99" s="200"/>
      <c r="P99" s="102"/>
      <c r="Q99" s="90">
        <f t="shared" si="8"/>
        <v>0</v>
      </c>
      <c r="T99" s="90">
        <f t="shared" si="9"/>
        <v>0</v>
      </c>
      <c r="W99" s="90">
        <f t="shared" si="10"/>
        <v>0</v>
      </c>
      <c r="Y99" s="90">
        <f t="shared" si="11"/>
        <v>4000</v>
      </c>
      <c r="AA99" s="90">
        <f t="shared" si="12"/>
        <v>4000</v>
      </c>
      <c r="AE99" s="90">
        <f t="shared" si="13"/>
        <v>4000</v>
      </c>
      <c r="AG99" s="90">
        <f t="shared" si="14"/>
        <v>-5208.75</v>
      </c>
      <c r="AL99" s="101"/>
    </row>
    <row r="100" spans="1:38" x14ac:dyDescent="0.25">
      <c r="A100" s="137">
        <v>2237</v>
      </c>
      <c r="C100" s="70" t="s">
        <v>253</v>
      </c>
      <c r="F100" s="89" t="s">
        <v>456</v>
      </c>
      <c r="G100" s="100" t="s">
        <v>460</v>
      </c>
      <c r="H100" s="72">
        <v>8533.75</v>
      </c>
      <c r="J100" s="139">
        <v>8731.75</v>
      </c>
      <c r="L100" s="90">
        <f t="shared" si="15"/>
        <v>198</v>
      </c>
      <c r="N100" s="200"/>
      <c r="P100" s="102"/>
      <c r="Q100" s="90">
        <f t="shared" si="8"/>
        <v>0</v>
      </c>
      <c r="T100" s="90">
        <f t="shared" si="9"/>
        <v>0</v>
      </c>
      <c r="W100" s="90">
        <f t="shared" si="10"/>
        <v>0</v>
      </c>
      <c r="Y100" s="90">
        <f t="shared" si="11"/>
        <v>4000</v>
      </c>
      <c r="AA100" s="90">
        <f t="shared" si="12"/>
        <v>4000</v>
      </c>
      <c r="AE100" s="90">
        <f t="shared" si="13"/>
        <v>4000</v>
      </c>
      <c r="AG100" s="90">
        <f t="shared" si="14"/>
        <v>-4533.75</v>
      </c>
      <c r="AL100" s="101"/>
    </row>
    <row r="101" spans="1:38" x14ac:dyDescent="0.25">
      <c r="A101" s="137">
        <v>2239</v>
      </c>
      <c r="C101" s="70" t="s">
        <v>80</v>
      </c>
      <c r="F101" s="89" t="s">
        <v>456</v>
      </c>
      <c r="G101" s="100" t="s">
        <v>460</v>
      </c>
      <c r="H101" s="72">
        <v>5113.75</v>
      </c>
      <c r="J101" s="139">
        <v>5113.75</v>
      </c>
      <c r="L101" s="90">
        <f t="shared" si="15"/>
        <v>0</v>
      </c>
      <c r="N101" s="200"/>
      <c r="P101" s="102"/>
      <c r="Q101" s="90">
        <f t="shared" si="8"/>
        <v>0</v>
      </c>
      <c r="T101" s="90">
        <f t="shared" si="9"/>
        <v>0</v>
      </c>
      <c r="W101" s="90">
        <f t="shared" si="10"/>
        <v>0</v>
      </c>
      <c r="Y101" s="90">
        <f t="shared" si="11"/>
        <v>4000</v>
      </c>
      <c r="AA101" s="90">
        <f t="shared" si="12"/>
        <v>4000</v>
      </c>
      <c r="AE101" s="90">
        <f t="shared" si="13"/>
        <v>4000</v>
      </c>
      <c r="AG101" s="90">
        <f t="shared" si="14"/>
        <v>-1113.75</v>
      </c>
      <c r="AL101" s="101"/>
    </row>
    <row r="102" spans="1:38" x14ac:dyDescent="0.25">
      <c r="A102" s="137">
        <v>2245</v>
      </c>
      <c r="C102" s="70" t="s">
        <v>254</v>
      </c>
      <c r="F102" s="89" t="s">
        <v>456</v>
      </c>
      <c r="G102" s="100" t="s">
        <v>460</v>
      </c>
      <c r="H102" s="72">
        <v>6565</v>
      </c>
      <c r="J102" s="139">
        <v>6679.75</v>
      </c>
      <c r="L102" s="90">
        <f t="shared" si="15"/>
        <v>114.75</v>
      </c>
      <c r="N102" s="200"/>
      <c r="P102" s="102"/>
      <c r="Q102" s="90">
        <f t="shared" si="8"/>
        <v>0</v>
      </c>
      <c r="T102" s="90">
        <f t="shared" si="9"/>
        <v>0</v>
      </c>
      <c r="W102" s="90">
        <f t="shared" si="10"/>
        <v>0</v>
      </c>
      <c r="Y102" s="90">
        <f t="shared" si="11"/>
        <v>4000</v>
      </c>
      <c r="AA102" s="90">
        <f t="shared" si="12"/>
        <v>4000</v>
      </c>
      <c r="AE102" s="90">
        <f t="shared" si="13"/>
        <v>4000</v>
      </c>
      <c r="AG102" s="90">
        <f t="shared" si="14"/>
        <v>-2565</v>
      </c>
      <c r="AL102" s="101"/>
    </row>
    <row r="103" spans="1:38" x14ac:dyDescent="0.25">
      <c r="A103" s="137">
        <v>2252</v>
      </c>
      <c r="C103" s="70" t="s">
        <v>86</v>
      </c>
      <c r="F103" s="89" t="s">
        <v>456</v>
      </c>
      <c r="G103" s="100" t="s">
        <v>460</v>
      </c>
      <c r="H103" s="72">
        <v>5462.5</v>
      </c>
      <c r="J103" s="139">
        <v>5676.25</v>
      </c>
      <c r="L103" s="90">
        <f t="shared" si="15"/>
        <v>213.75</v>
      </c>
      <c r="N103" s="200"/>
      <c r="P103" s="102"/>
      <c r="Q103" s="90">
        <f t="shared" si="8"/>
        <v>0</v>
      </c>
      <c r="T103" s="90">
        <f t="shared" si="9"/>
        <v>0</v>
      </c>
      <c r="W103" s="90">
        <f t="shared" si="10"/>
        <v>0</v>
      </c>
      <c r="Y103" s="90">
        <f t="shared" si="11"/>
        <v>4000</v>
      </c>
      <c r="AA103" s="90">
        <f t="shared" si="12"/>
        <v>4000</v>
      </c>
      <c r="AE103" s="90">
        <f t="shared" si="13"/>
        <v>4000</v>
      </c>
      <c r="AG103" s="90">
        <f t="shared" si="14"/>
        <v>-1462.5</v>
      </c>
      <c r="AL103" s="101"/>
    </row>
    <row r="104" spans="1:38" x14ac:dyDescent="0.25">
      <c r="A104" s="137">
        <v>2254</v>
      </c>
      <c r="C104" s="70" t="s">
        <v>129</v>
      </c>
      <c r="F104" s="89" t="s">
        <v>456</v>
      </c>
      <c r="G104" s="100" t="s">
        <v>460</v>
      </c>
      <c r="H104" s="72">
        <v>6317.5</v>
      </c>
      <c r="J104" s="139">
        <v>6295</v>
      </c>
      <c r="L104" s="90">
        <f t="shared" si="15"/>
        <v>-22.5</v>
      </c>
      <c r="N104" s="200"/>
      <c r="P104" s="102"/>
      <c r="Q104" s="90">
        <f t="shared" si="8"/>
        <v>0</v>
      </c>
      <c r="T104" s="90">
        <f t="shared" si="9"/>
        <v>0</v>
      </c>
      <c r="W104" s="90">
        <f t="shared" si="10"/>
        <v>0</v>
      </c>
      <c r="Y104" s="90">
        <f t="shared" si="11"/>
        <v>4000</v>
      </c>
      <c r="AA104" s="90">
        <f t="shared" si="12"/>
        <v>4000</v>
      </c>
      <c r="AE104" s="90">
        <f t="shared" si="13"/>
        <v>4000</v>
      </c>
      <c r="AG104" s="90">
        <f t="shared" si="14"/>
        <v>-2317.5</v>
      </c>
      <c r="AL104" s="101"/>
    </row>
    <row r="105" spans="1:38" x14ac:dyDescent="0.25">
      <c r="A105" s="137">
        <v>2258</v>
      </c>
      <c r="C105" s="70" t="s">
        <v>120</v>
      </c>
      <c r="F105" s="89" t="s">
        <v>456</v>
      </c>
      <c r="G105" s="100" t="s">
        <v>460</v>
      </c>
      <c r="H105" s="72">
        <v>9096.25</v>
      </c>
      <c r="J105" s="139">
        <v>8972.5</v>
      </c>
      <c r="L105" s="90">
        <f t="shared" si="15"/>
        <v>-123.75</v>
      </c>
      <c r="N105" s="200"/>
      <c r="P105" s="102"/>
      <c r="Q105" s="90">
        <f t="shared" si="8"/>
        <v>0</v>
      </c>
      <c r="T105" s="90">
        <f t="shared" si="9"/>
        <v>0</v>
      </c>
      <c r="W105" s="90">
        <f t="shared" si="10"/>
        <v>0</v>
      </c>
      <c r="Y105" s="90">
        <f t="shared" si="11"/>
        <v>4000</v>
      </c>
      <c r="AA105" s="90">
        <f t="shared" si="12"/>
        <v>4000</v>
      </c>
      <c r="AE105" s="90">
        <f t="shared" si="13"/>
        <v>4000</v>
      </c>
      <c r="AG105" s="90">
        <f t="shared" si="14"/>
        <v>-5096.25</v>
      </c>
      <c r="AL105" s="101"/>
    </row>
    <row r="106" spans="1:38" x14ac:dyDescent="0.25">
      <c r="A106" s="137">
        <v>2259</v>
      </c>
      <c r="C106" s="70" t="s">
        <v>132</v>
      </c>
      <c r="F106" s="89" t="s">
        <v>456</v>
      </c>
      <c r="G106" s="100" t="s">
        <v>460</v>
      </c>
      <c r="H106" s="72">
        <v>7341.25</v>
      </c>
      <c r="J106" s="139">
        <v>7498.75</v>
      </c>
      <c r="L106" s="90">
        <f t="shared" si="15"/>
        <v>157.5</v>
      </c>
      <c r="N106" s="200"/>
      <c r="P106" s="102"/>
      <c r="Q106" s="90">
        <f t="shared" si="8"/>
        <v>0</v>
      </c>
      <c r="T106" s="90">
        <f t="shared" si="9"/>
        <v>0</v>
      </c>
      <c r="W106" s="90">
        <f t="shared" si="10"/>
        <v>0</v>
      </c>
      <c r="Y106" s="90">
        <f t="shared" si="11"/>
        <v>4000</v>
      </c>
      <c r="AA106" s="90">
        <f t="shared" si="12"/>
        <v>4000</v>
      </c>
      <c r="AE106" s="90">
        <f t="shared" si="13"/>
        <v>4000</v>
      </c>
      <c r="AG106" s="90">
        <f t="shared" si="14"/>
        <v>-3341.25</v>
      </c>
      <c r="AL106" s="101"/>
    </row>
    <row r="107" spans="1:38" x14ac:dyDescent="0.25">
      <c r="A107" s="137">
        <v>2263</v>
      </c>
      <c r="C107" s="70" t="s">
        <v>34</v>
      </c>
      <c r="F107" s="89" t="s">
        <v>456</v>
      </c>
      <c r="G107" s="100" t="s">
        <v>460</v>
      </c>
      <c r="H107" s="72">
        <v>8291.875</v>
      </c>
      <c r="J107" s="139">
        <v>8389.75</v>
      </c>
      <c r="L107" s="90">
        <f t="shared" si="15"/>
        <v>97.875</v>
      </c>
      <c r="N107" s="200"/>
      <c r="P107" s="102"/>
      <c r="Q107" s="90">
        <f t="shared" si="8"/>
        <v>0</v>
      </c>
      <c r="T107" s="90">
        <f t="shared" si="9"/>
        <v>0</v>
      </c>
      <c r="W107" s="90">
        <f t="shared" si="10"/>
        <v>0</v>
      </c>
      <c r="Y107" s="90">
        <f t="shared" si="11"/>
        <v>4000</v>
      </c>
      <c r="AA107" s="90">
        <f t="shared" si="12"/>
        <v>4000</v>
      </c>
      <c r="AE107" s="90">
        <f t="shared" si="13"/>
        <v>4000</v>
      </c>
      <c r="AG107" s="90">
        <f t="shared" si="14"/>
        <v>-4291.875</v>
      </c>
      <c r="AL107" s="101"/>
    </row>
    <row r="108" spans="1:38" x14ac:dyDescent="0.25">
      <c r="A108" s="137">
        <v>2265</v>
      </c>
      <c r="C108" s="70" t="s">
        <v>107</v>
      </c>
      <c r="F108" s="89" t="s">
        <v>456</v>
      </c>
      <c r="G108" s="100" t="s">
        <v>460</v>
      </c>
      <c r="H108" s="72">
        <v>4720</v>
      </c>
      <c r="J108" s="139">
        <v>4787.5</v>
      </c>
      <c r="L108" s="90">
        <f t="shared" si="15"/>
        <v>67.5</v>
      </c>
      <c r="N108" s="200"/>
      <c r="P108" s="102"/>
      <c r="Q108" s="90">
        <f t="shared" si="8"/>
        <v>0</v>
      </c>
      <c r="T108" s="90">
        <f t="shared" si="9"/>
        <v>0</v>
      </c>
      <c r="W108" s="90">
        <f t="shared" si="10"/>
        <v>0</v>
      </c>
      <c r="Y108" s="90">
        <f t="shared" si="11"/>
        <v>4000</v>
      </c>
      <c r="AA108" s="90">
        <f t="shared" si="12"/>
        <v>4000</v>
      </c>
      <c r="AE108" s="90">
        <f t="shared" si="13"/>
        <v>4000</v>
      </c>
      <c r="AG108" s="90">
        <f t="shared" si="14"/>
        <v>-720</v>
      </c>
      <c r="AL108" s="101"/>
    </row>
    <row r="109" spans="1:38" x14ac:dyDescent="0.25">
      <c r="A109" s="137">
        <v>2268</v>
      </c>
      <c r="C109" s="70" t="s">
        <v>110</v>
      </c>
      <c r="F109" s="89" t="s">
        <v>456</v>
      </c>
      <c r="G109" s="100" t="s">
        <v>460</v>
      </c>
      <c r="H109" s="72">
        <v>6036.25</v>
      </c>
      <c r="J109" s="139">
        <v>5991.25</v>
      </c>
      <c r="L109" s="90">
        <f t="shared" si="15"/>
        <v>-45</v>
      </c>
      <c r="N109" s="200"/>
      <c r="Q109" s="90">
        <f t="shared" si="8"/>
        <v>0</v>
      </c>
      <c r="T109" s="90">
        <f t="shared" si="9"/>
        <v>0</v>
      </c>
      <c r="W109" s="90">
        <f t="shared" si="10"/>
        <v>0</v>
      </c>
      <c r="Y109" s="90">
        <f t="shared" si="11"/>
        <v>4000</v>
      </c>
      <c r="AA109" s="90">
        <f t="shared" si="12"/>
        <v>4000</v>
      </c>
      <c r="AE109" s="90">
        <f t="shared" si="13"/>
        <v>4000</v>
      </c>
      <c r="AG109" s="90">
        <f t="shared" si="14"/>
        <v>-2036.25</v>
      </c>
      <c r="AL109" s="101"/>
    </row>
    <row r="110" spans="1:38" x14ac:dyDescent="0.25">
      <c r="A110" s="137">
        <v>2269</v>
      </c>
      <c r="C110" s="70" t="s">
        <v>28</v>
      </c>
      <c r="F110" s="89" t="s">
        <v>456</v>
      </c>
      <c r="G110" s="100" t="s">
        <v>460</v>
      </c>
      <c r="H110" s="72">
        <v>6801.25</v>
      </c>
      <c r="J110" s="139">
        <v>6722.5</v>
      </c>
      <c r="L110" s="90">
        <f t="shared" si="15"/>
        <v>-78.75</v>
      </c>
      <c r="N110" s="200"/>
      <c r="P110" s="102"/>
      <c r="Q110" s="90">
        <f t="shared" si="8"/>
        <v>0</v>
      </c>
      <c r="T110" s="90">
        <f t="shared" si="9"/>
        <v>0</v>
      </c>
      <c r="W110" s="90">
        <f t="shared" si="10"/>
        <v>0</v>
      </c>
      <c r="Y110" s="90">
        <f t="shared" si="11"/>
        <v>4000</v>
      </c>
      <c r="AA110" s="90">
        <f t="shared" si="12"/>
        <v>4000</v>
      </c>
      <c r="AE110" s="90">
        <f t="shared" si="13"/>
        <v>4000</v>
      </c>
      <c r="AG110" s="90">
        <f t="shared" si="14"/>
        <v>-2801.25</v>
      </c>
      <c r="AL110" s="101"/>
    </row>
    <row r="111" spans="1:38" x14ac:dyDescent="0.25">
      <c r="A111" s="91">
        <v>2270</v>
      </c>
      <c r="C111" s="70" t="s">
        <v>74</v>
      </c>
      <c r="F111" s="89" t="s">
        <v>456</v>
      </c>
      <c r="G111" s="100" t="s">
        <v>460</v>
      </c>
      <c r="H111" s="72">
        <v>5732.5</v>
      </c>
      <c r="J111" s="139">
        <v>5890</v>
      </c>
      <c r="L111" s="90">
        <f t="shared" si="15"/>
        <v>157.5</v>
      </c>
      <c r="N111" s="200"/>
      <c r="Q111" s="90">
        <f t="shared" si="8"/>
        <v>0</v>
      </c>
      <c r="T111" s="90">
        <f t="shared" si="9"/>
        <v>0</v>
      </c>
      <c r="W111" s="90">
        <f t="shared" si="10"/>
        <v>0</v>
      </c>
      <c r="Y111" s="90">
        <f t="shared" si="11"/>
        <v>4000</v>
      </c>
      <c r="AA111" s="90">
        <f t="shared" si="12"/>
        <v>4000</v>
      </c>
      <c r="AE111" s="90">
        <f t="shared" si="13"/>
        <v>4000</v>
      </c>
      <c r="AG111" s="90">
        <f t="shared" si="14"/>
        <v>-1732.5</v>
      </c>
      <c r="AL111" s="101"/>
    </row>
    <row r="112" spans="1:38" x14ac:dyDescent="0.25">
      <c r="A112" s="137">
        <v>2272</v>
      </c>
      <c r="C112" s="70" t="s">
        <v>222</v>
      </c>
      <c r="F112" s="89" t="s">
        <v>456</v>
      </c>
      <c r="G112" s="100" t="s">
        <v>460</v>
      </c>
      <c r="H112" s="72">
        <v>8612.5</v>
      </c>
      <c r="J112" s="139">
        <v>8761</v>
      </c>
      <c r="L112" s="90">
        <f t="shared" si="15"/>
        <v>148.5</v>
      </c>
      <c r="N112" s="200"/>
      <c r="P112" s="102"/>
      <c r="Q112" s="90">
        <f t="shared" si="8"/>
        <v>0</v>
      </c>
      <c r="T112" s="90">
        <f t="shared" si="9"/>
        <v>0</v>
      </c>
      <c r="W112" s="90">
        <f t="shared" si="10"/>
        <v>0</v>
      </c>
      <c r="Y112" s="90">
        <f t="shared" si="11"/>
        <v>4000</v>
      </c>
      <c r="AA112" s="90">
        <f t="shared" si="12"/>
        <v>4000</v>
      </c>
      <c r="AE112" s="90">
        <f t="shared" si="13"/>
        <v>4000</v>
      </c>
      <c r="AG112" s="90">
        <f t="shared" si="14"/>
        <v>-4612.5</v>
      </c>
      <c r="AL112" s="101"/>
    </row>
    <row r="113" spans="1:38" x14ac:dyDescent="0.25">
      <c r="A113" s="137">
        <v>2275</v>
      </c>
      <c r="C113" s="70" t="s">
        <v>82</v>
      </c>
      <c r="F113" s="89" t="s">
        <v>456</v>
      </c>
      <c r="G113" s="100" t="s">
        <v>460</v>
      </c>
      <c r="H113" s="72">
        <v>6351.25</v>
      </c>
      <c r="J113" s="139">
        <v>6328.75</v>
      </c>
      <c r="L113" s="90">
        <f t="shared" si="15"/>
        <v>-22.5</v>
      </c>
      <c r="N113" s="200"/>
      <c r="P113" s="102"/>
      <c r="Q113" s="90">
        <f t="shared" si="8"/>
        <v>0</v>
      </c>
      <c r="T113" s="90">
        <f t="shared" si="9"/>
        <v>0</v>
      </c>
      <c r="W113" s="90">
        <f t="shared" si="10"/>
        <v>0</v>
      </c>
      <c r="Y113" s="90">
        <f t="shared" si="11"/>
        <v>4000</v>
      </c>
      <c r="AA113" s="90">
        <f t="shared" si="12"/>
        <v>4000</v>
      </c>
      <c r="AE113" s="90">
        <f t="shared" si="13"/>
        <v>4000</v>
      </c>
      <c r="AG113" s="90">
        <f t="shared" si="14"/>
        <v>-2351.25</v>
      </c>
      <c r="AL113" s="101"/>
    </row>
    <row r="114" spans="1:38" x14ac:dyDescent="0.25">
      <c r="A114" s="137">
        <v>2276</v>
      </c>
      <c r="C114" s="70" t="s">
        <v>203</v>
      </c>
      <c r="F114" s="89" t="s">
        <v>456</v>
      </c>
      <c r="G114" s="100" t="s">
        <v>460</v>
      </c>
      <c r="H114" s="72">
        <v>7937.5</v>
      </c>
      <c r="J114" s="139">
        <v>7993.75</v>
      </c>
      <c r="L114" s="90">
        <f t="shared" si="15"/>
        <v>56.25</v>
      </c>
      <c r="N114" s="200"/>
      <c r="P114" s="102"/>
      <c r="Q114" s="90">
        <f t="shared" si="8"/>
        <v>0</v>
      </c>
      <c r="T114" s="90">
        <f t="shared" si="9"/>
        <v>0</v>
      </c>
      <c r="W114" s="90">
        <f t="shared" si="10"/>
        <v>0</v>
      </c>
      <c r="Y114" s="90">
        <f t="shared" si="11"/>
        <v>4000</v>
      </c>
      <c r="AA114" s="90">
        <f t="shared" si="12"/>
        <v>4000</v>
      </c>
      <c r="AE114" s="90">
        <f t="shared" si="13"/>
        <v>4000</v>
      </c>
      <c r="AG114" s="90">
        <f t="shared" si="14"/>
        <v>-3937.5</v>
      </c>
      <c r="AL114" s="101"/>
    </row>
    <row r="115" spans="1:38" x14ac:dyDescent="0.25">
      <c r="A115" s="137">
        <v>2278</v>
      </c>
      <c r="C115" s="70" t="s">
        <v>109</v>
      </c>
      <c r="F115" s="89" t="s">
        <v>456</v>
      </c>
      <c r="G115" s="100" t="s">
        <v>460</v>
      </c>
      <c r="H115" s="72">
        <v>5226.25</v>
      </c>
      <c r="J115" s="139">
        <v>5237.5</v>
      </c>
      <c r="L115" s="90">
        <f t="shared" si="15"/>
        <v>11.25</v>
      </c>
      <c r="N115" s="200"/>
      <c r="P115" s="102"/>
      <c r="Q115" s="90">
        <f t="shared" si="8"/>
        <v>0</v>
      </c>
      <c r="T115" s="90">
        <f t="shared" si="9"/>
        <v>0</v>
      </c>
      <c r="W115" s="90">
        <f t="shared" si="10"/>
        <v>0</v>
      </c>
      <c r="Y115" s="90">
        <f t="shared" si="11"/>
        <v>4000</v>
      </c>
      <c r="AA115" s="90">
        <f t="shared" si="12"/>
        <v>4000</v>
      </c>
      <c r="AE115" s="90">
        <f t="shared" si="13"/>
        <v>4000</v>
      </c>
      <c r="AG115" s="90">
        <f t="shared" si="14"/>
        <v>-1226.25</v>
      </c>
      <c r="AL115" s="101"/>
    </row>
    <row r="116" spans="1:38" x14ac:dyDescent="0.25">
      <c r="A116" s="137">
        <v>2279</v>
      </c>
      <c r="C116" s="70" t="s">
        <v>73</v>
      </c>
      <c r="F116" s="89" t="s">
        <v>456</v>
      </c>
      <c r="G116" s="100" t="s">
        <v>460</v>
      </c>
      <c r="H116" s="72">
        <v>4866.25</v>
      </c>
      <c r="J116" s="139">
        <v>4922.5</v>
      </c>
      <c r="L116" s="90">
        <f t="shared" si="15"/>
        <v>56.25</v>
      </c>
      <c r="N116" s="200"/>
      <c r="P116" s="102"/>
      <c r="Q116" s="90">
        <f t="shared" si="8"/>
        <v>0</v>
      </c>
      <c r="T116" s="90">
        <f t="shared" si="9"/>
        <v>0</v>
      </c>
      <c r="W116" s="90">
        <f t="shared" si="10"/>
        <v>0</v>
      </c>
      <c r="Y116" s="90">
        <f t="shared" si="11"/>
        <v>4000</v>
      </c>
      <c r="AA116" s="90">
        <f t="shared" si="12"/>
        <v>4000</v>
      </c>
      <c r="AE116" s="90">
        <f t="shared" si="13"/>
        <v>4000</v>
      </c>
      <c r="AG116" s="90">
        <f t="shared" si="14"/>
        <v>-866.25</v>
      </c>
      <c r="AL116" s="101"/>
    </row>
    <row r="117" spans="1:38" x14ac:dyDescent="0.25">
      <c r="A117" s="137">
        <v>2280</v>
      </c>
      <c r="C117" s="70" t="s">
        <v>196</v>
      </c>
      <c r="F117" s="89" t="s">
        <v>456</v>
      </c>
      <c r="G117" s="100" t="s">
        <v>460</v>
      </c>
      <c r="H117" s="72">
        <v>6115</v>
      </c>
      <c r="J117" s="139">
        <v>6171</v>
      </c>
      <c r="L117" s="90">
        <f t="shared" si="15"/>
        <v>56</v>
      </c>
      <c r="N117" s="200"/>
      <c r="P117" s="102"/>
      <c r="Q117" s="90">
        <f t="shared" si="8"/>
        <v>0</v>
      </c>
      <c r="T117" s="90">
        <f t="shared" si="9"/>
        <v>0</v>
      </c>
      <c r="W117" s="90">
        <f t="shared" si="10"/>
        <v>0</v>
      </c>
      <c r="Y117" s="90">
        <f t="shared" si="11"/>
        <v>4000</v>
      </c>
      <c r="AA117" s="90">
        <f t="shared" si="12"/>
        <v>4000</v>
      </c>
      <c r="AE117" s="90">
        <f t="shared" si="13"/>
        <v>4000</v>
      </c>
      <c r="AG117" s="90">
        <f t="shared" si="14"/>
        <v>-2115</v>
      </c>
      <c r="AL117" s="101"/>
    </row>
    <row r="118" spans="1:38" x14ac:dyDescent="0.25">
      <c r="A118" s="137">
        <v>2282</v>
      </c>
      <c r="C118" s="70" t="s">
        <v>116</v>
      </c>
      <c r="F118" s="89" t="s">
        <v>456</v>
      </c>
      <c r="G118" s="100" t="s">
        <v>460</v>
      </c>
      <c r="H118" s="72">
        <v>9079.375</v>
      </c>
      <c r="J118" s="139">
        <v>9433.75</v>
      </c>
      <c r="L118" s="90">
        <f t="shared" si="15"/>
        <v>354.375</v>
      </c>
      <c r="N118" s="200"/>
      <c r="P118" s="102"/>
      <c r="Q118" s="90">
        <f t="shared" si="8"/>
        <v>0</v>
      </c>
      <c r="T118" s="90">
        <f t="shared" si="9"/>
        <v>0</v>
      </c>
      <c r="W118" s="90">
        <f t="shared" si="10"/>
        <v>0</v>
      </c>
      <c r="Y118" s="90">
        <f t="shared" si="11"/>
        <v>4000</v>
      </c>
      <c r="AA118" s="90">
        <f t="shared" si="12"/>
        <v>4000</v>
      </c>
      <c r="AE118" s="90">
        <f t="shared" si="13"/>
        <v>4000</v>
      </c>
      <c r="AG118" s="90">
        <f t="shared" si="14"/>
        <v>-5079.375</v>
      </c>
      <c r="AL118" s="101"/>
    </row>
    <row r="119" spans="1:38" x14ac:dyDescent="0.25">
      <c r="A119" s="137">
        <v>2285</v>
      </c>
      <c r="C119" s="70" t="s">
        <v>186</v>
      </c>
      <c r="F119" s="89" t="s">
        <v>456</v>
      </c>
      <c r="G119" s="100" t="s">
        <v>460</v>
      </c>
      <c r="H119" s="72">
        <v>6328.75</v>
      </c>
      <c r="J119" s="139">
        <v>6385</v>
      </c>
      <c r="L119" s="90">
        <f t="shared" si="15"/>
        <v>56.25</v>
      </c>
      <c r="N119" s="200"/>
      <c r="P119" s="102"/>
      <c r="Q119" s="90">
        <f t="shared" si="8"/>
        <v>0</v>
      </c>
      <c r="T119" s="90">
        <f t="shared" si="9"/>
        <v>0</v>
      </c>
      <c r="W119" s="90">
        <f t="shared" si="10"/>
        <v>0</v>
      </c>
      <c r="Y119" s="90">
        <f t="shared" si="11"/>
        <v>4000</v>
      </c>
      <c r="AA119" s="90">
        <f t="shared" si="12"/>
        <v>4000</v>
      </c>
      <c r="AE119" s="90">
        <f t="shared" si="13"/>
        <v>4000</v>
      </c>
      <c r="AG119" s="90">
        <f t="shared" si="14"/>
        <v>-2328.75</v>
      </c>
      <c r="AL119" s="101"/>
    </row>
    <row r="120" spans="1:38" x14ac:dyDescent="0.25">
      <c r="A120" s="137">
        <v>2287</v>
      </c>
      <c r="C120" s="70" t="s">
        <v>149</v>
      </c>
      <c r="F120" s="89" t="s">
        <v>456</v>
      </c>
      <c r="G120" s="100" t="s">
        <v>460</v>
      </c>
      <c r="H120" s="72">
        <v>4663.75</v>
      </c>
      <c r="J120" s="139">
        <v>4821.25</v>
      </c>
      <c r="L120" s="90">
        <f t="shared" si="15"/>
        <v>157.5</v>
      </c>
      <c r="N120" s="200"/>
      <c r="P120" s="102"/>
      <c r="Q120" s="90">
        <f t="shared" si="8"/>
        <v>0</v>
      </c>
      <c r="T120" s="90">
        <f t="shared" si="9"/>
        <v>0</v>
      </c>
      <c r="W120" s="90">
        <f t="shared" si="10"/>
        <v>0</v>
      </c>
      <c r="Y120" s="90">
        <f t="shared" si="11"/>
        <v>4000</v>
      </c>
      <c r="AA120" s="90">
        <f t="shared" si="12"/>
        <v>4000</v>
      </c>
      <c r="AE120" s="90">
        <f t="shared" si="13"/>
        <v>4000</v>
      </c>
      <c r="AG120" s="90">
        <f t="shared" si="14"/>
        <v>-663.75</v>
      </c>
      <c r="AL120" s="101"/>
    </row>
    <row r="121" spans="1:38" x14ac:dyDescent="0.25">
      <c r="A121" s="137">
        <v>2289</v>
      </c>
      <c r="C121" s="70" t="s">
        <v>121</v>
      </c>
      <c r="F121" s="89" t="s">
        <v>456</v>
      </c>
      <c r="G121" s="100" t="s">
        <v>460</v>
      </c>
      <c r="H121" s="72">
        <v>5563.75</v>
      </c>
      <c r="J121" s="139">
        <v>5563.75</v>
      </c>
      <c r="L121" s="90">
        <f t="shared" si="15"/>
        <v>0</v>
      </c>
      <c r="N121" s="200"/>
      <c r="P121" s="102"/>
      <c r="Q121" s="90">
        <f t="shared" si="8"/>
        <v>0</v>
      </c>
      <c r="T121" s="90">
        <f t="shared" si="9"/>
        <v>0</v>
      </c>
      <c r="W121" s="90">
        <f t="shared" si="10"/>
        <v>0</v>
      </c>
      <c r="Y121" s="90">
        <f t="shared" si="11"/>
        <v>4000</v>
      </c>
      <c r="AA121" s="90">
        <f t="shared" si="12"/>
        <v>4000</v>
      </c>
      <c r="AE121" s="90">
        <f t="shared" si="13"/>
        <v>4000</v>
      </c>
      <c r="AG121" s="90">
        <f t="shared" si="14"/>
        <v>-1563.75</v>
      </c>
      <c r="AL121" s="101"/>
    </row>
    <row r="122" spans="1:38" x14ac:dyDescent="0.25">
      <c r="A122" s="91">
        <v>2290</v>
      </c>
      <c r="C122" s="70" t="s">
        <v>70</v>
      </c>
      <c r="F122" s="89" t="s">
        <v>456</v>
      </c>
      <c r="G122" s="100" t="s">
        <v>460</v>
      </c>
      <c r="H122" s="72">
        <v>5901.25</v>
      </c>
      <c r="J122" s="139">
        <v>5777.5</v>
      </c>
      <c r="L122" s="90">
        <f t="shared" si="15"/>
        <v>-123.75</v>
      </c>
      <c r="N122" s="200"/>
      <c r="P122" s="102"/>
      <c r="Q122" s="90">
        <f t="shared" si="8"/>
        <v>0</v>
      </c>
      <c r="T122" s="90">
        <f t="shared" si="9"/>
        <v>0</v>
      </c>
      <c r="W122" s="90">
        <f t="shared" si="10"/>
        <v>0</v>
      </c>
      <c r="Y122" s="90">
        <f t="shared" si="11"/>
        <v>4000</v>
      </c>
      <c r="AA122" s="90">
        <f t="shared" si="12"/>
        <v>4000</v>
      </c>
      <c r="AE122" s="90">
        <f t="shared" si="13"/>
        <v>4000</v>
      </c>
      <c r="AG122" s="90">
        <f t="shared" si="14"/>
        <v>-1901.25</v>
      </c>
      <c r="AL122" s="101"/>
    </row>
    <row r="123" spans="1:38" x14ac:dyDescent="0.25">
      <c r="A123" s="137">
        <v>2296</v>
      </c>
      <c r="C123" s="70" t="s">
        <v>201</v>
      </c>
      <c r="F123" s="89" t="s">
        <v>456</v>
      </c>
      <c r="G123" s="100" t="s">
        <v>460</v>
      </c>
      <c r="H123" s="72">
        <v>6058.75</v>
      </c>
      <c r="J123" s="139">
        <v>6115</v>
      </c>
      <c r="L123" s="90">
        <f t="shared" si="15"/>
        <v>56.25</v>
      </c>
      <c r="N123" s="200"/>
      <c r="P123" s="102"/>
      <c r="Q123" s="90">
        <f t="shared" si="8"/>
        <v>0</v>
      </c>
      <c r="T123" s="90">
        <f t="shared" si="9"/>
        <v>0</v>
      </c>
      <c r="W123" s="90">
        <f t="shared" si="10"/>
        <v>0</v>
      </c>
      <c r="Y123" s="90">
        <f t="shared" si="11"/>
        <v>4000</v>
      </c>
      <c r="AA123" s="90">
        <f t="shared" si="12"/>
        <v>4000</v>
      </c>
      <c r="AE123" s="90">
        <f t="shared" si="13"/>
        <v>4000</v>
      </c>
      <c r="AG123" s="90">
        <f t="shared" si="14"/>
        <v>-2058.75</v>
      </c>
      <c r="AL123" s="101"/>
    </row>
    <row r="124" spans="1:38" x14ac:dyDescent="0.25">
      <c r="A124" s="137">
        <v>2298</v>
      </c>
      <c r="C124" s="70" t="s">
        <v>133</v>
      </c>
      <c r="F124" s="89" t="s">
        <v>456</v>
      </c>
      <c r="G124" s="100" t="s">
        <v>460</v>
      </c>
      <c r="H124" s="72">
        <v>7476.25</v>
      </c>
      <c r="J124" s="139">
        <v>7532.5</v>
      </c>
      <c r="L124" s="90">
        <f t="shared" si="15"/>
        <v>56.25</v>
      </c>
      <c r="N124" s="200"/>
      <c r="P124" s="102"/>
      <c r="Q124" s="90">
        <f t="shared" si="8"/>
        <v>0</v>
      </c>
      <c r="T124" s="90">
        <f t="shared" si="9"/>
        <v>0</v>
      </c>
      <c r="W124" s="90">
        <f t="shared" si="10"/>
        <v>0</v>
      </c>
      <c r="Y124" s="90">
        <f t="shared" si="11"/>
        <v>4000</v>
      </c>
      <c r="AA124" s="90">
        <f t="shared" si="12"/>
        <v>4000</v>
      </c>
      <c r="AE124" s="90">
        <f t="shared" si="13"/>
        <v>4000</v>
      </c>
      <c r="AG124" s="90">
        <f t="shared" si="14"/>
        <v>-3476.25</v>
      </c>
      <c r="AL124" s="101"/>
    </row>
    <row r="125" spans="1:38" x14ac:dyDescent="0.25">
      <c r="A125" s="91">
        <v>2300</v>
      </c>
      <c r="C125" s="70" t="s">
        <v>156</v>
      </c>
      <c r="F125" s="89" t="s">
        <v>456</v>
      </c>
      <c r="G125" s="100" t="s">
        <v>460</v>
      </c>
      <c r="H125" s="72">
        <v>5260</v>
      </c>
      <c r="J125" s="139">
        <v>5248.75</v>
      </c>
      <c r="L125" s="90">
        <f t="shared" si="15"/>
        <v>-11.25</v>
      </c>
      <c r="N125" s="200"/>
      <c r="P125" s="102"/>
      <c r="Q125" s="90">
        <f t="shared" si="8"/>
        <v>0</v>
      </c>
      <c r="T125" s="90">
        <f t="shared" si="9"/>
        <v>0</v>
      </c>
      <c r="W125" s="90">
        <f t="shared" si="10"/>
        <v>0</v>
      </c>
      <c r="Y125" s="90">
        <f t="shared" si="11"/>
        <v>4000</v>
      </c>
      <c r="AA125" s="90">
        <f t="shared" si="12"/>
        <v>4000</v>
      </c>
      <c r="AE125" s="90">
        <f t="shared" si="13"/>
        <v>4000</v>
      </c>
      <c r="AG125" s="90">
        <f t="shared" si="14"/>
        <v>-1260</v>
      </c>
      <c r="AL125" s="101"/>
    </row>
    <row r="126" spans="1:38" x14ac:dyDescent="0.25">
      <c r="A126" s="91">
        <v>2309</v>
      </c>
      <c r="C126" s="70" t="s">
        <v>190</v>
      </c>
      <c r="F126" s="89" t="s">
        <v>456</v>
      </c>
      <c r="G126" s="100" t="s">
        <v>460</v>
      </c>
      <c r="H126" s="72">
        <v>7847.5</v>
      </c>
      <c r="J126" s="139">
        <v>8230</v>
      </c>
      <c r="L126" s="90">
        <f t="shared" si="15"/>
        <v>382.5</v>
      </c>
      <c r="N126" s="200"/>
      <c r="P126" s="102"/>
      <c r="Q126" s="90">
        <f t="shared" si="8"/>
        <v>0</v>
      </c>
      <c r="T126" s="90">
        <f t="shared" si="9"/>
        <v>0</v>
      </c>
      <c r="W126" s="90">
        <f t="shared" si="10"/>
        <v>0</v>
      </c>
      <c r="Y126" s="90">
        <f t="shared" si="11"/>
        <v>4000</v>
      </c>
      <c r="AA126" s="90">
        <f t="shared" si="12"/>
        <v>4000</v>
      </c>
      <c r="AE126" s="90">
        <f t="shared" si="13"/>
        <v>4000</v>
      </c>
      <c r="AG126" s="90">
        <f t="shared" si="14"/>
        <v>-3847.5</v>
      </c>
      <c r="AL126" s="101"/>
    </row>
    <row r="127" spans="1:38" x14ac:dyDescent="0.25">
      <c r="A127" s="91">
        <v>2312</v>
      </c>
      <c r="C127" s="70" t="s">
        <v>104</v>
      </c>
      <c r="F127" s="89" t="s">
        <v>456</v>
      </c>
      <c r="G127" s="100" t="s">
        <v>460</v>
      </c>
      <c r="H127" s="72">
        <v>8646.25</v>
      </c>
      <c r="J127" s="139">
        <v>8657.5</v>
      </c>
      <c r="L127" s="90">
        <f t="shared" si="15"/>
        <v>11.25</v>
      </c>
      <c r="N127" s="200"/>
      <c r="P127" s="102"/>
      <c r="Q127" s="90">
        <f t="shared" si="8"/>
        <v>0</v>
      </c>
      <c r="T127" s="90">
        <f t="shared" si="9"/>
        <v>0</v>
      </c>
      <c r="W127" s="90">
        <f t="shared" si="10"/>
        <v>0</v>
      </c>
      <c r="Y127" s="90">
        <f t="shared" si="11"/>
        <v>4000</v>
      </c>
      <c r="AA127" s="90">
        <f t="shared" si="12"/>
        <v>4000</v>
      </c>
      <c r="AE127" s="90">
        <f t="shared" si="13"/>
        <v>4000</v>
      </c>
      <c r="AG127" s="90">
        <f t="shared" si="14"/>
        <v>-4646.25</v>
      </c>
      <c r="AL127" s="101"/>
    </row>
    <row r="128" spans="1:38" x14ac:dyDescent="0.25">
      <c r="A128" s="91">
        <v>2313</v>
      </c>
      <c r="C128" s="70" t="s">
        <v>60</v>
      </c>
      <c r="F128" s="89" t="s">
        <v>456</v>
      </c>
      <c r="G128" s="100" t="s">
        <v>460</v>
      </c>
      <c r="H128" s="72">
        <v>6373.75</v>
      </c>
      <c r="J128" s="139">
        <v>6351.25</v>
      </c>
      <c r="L128" s="90">
        <f t="shared" si="15"/>
        <v>-22.5</v>
      </c>
      <c r="N128" s="200"/>
      <c r="P128" s="102"/>
      <c r="Q128" s="90">
        <f t="shared" si="8"/>
        <v>0</v>
      </c>
      <c r="T128" s="90">
        <f t="shared" si="9"/>
        <v>0</v>
      </c>
      <c r="W128" s="90">
        <f t="shared" si="10"/>
        <v>0</v>
      </c>
      <c r="Y128" s="90">
        <f t="shared" si="11"/>
        <v>4000</v>
      </c>
      <c r="AA128" s="90">
        <f t="shared" si="12"/>
        <v>4000</v>
      </c>
      <c r="AE128" s="90">
        <f t="shared" si="13"/>
        <v>4000</v>
      </c>
      <c r="AG128" s="90">
        <f t="shared" si="14"/>
        <v>-2373.75</v>
      </c>
      <c r="AL128" s="101"/>
    </row>
    <row r="129" spans="1:39" x14ac:dyDescent="0.25">
      <c r="A129" s="91">
        <v>2318</v>
      </c>
      <c r="C129" s="70" t="s">
        <v>185</v>
      </c>
      <c r="F129" s="89" t="s">
        <v>456</v>
      </c>
      <c r="G129" s="100" t="s">
        <v>460</v>
      </c>
      <c r="H129" s="72">
        <v>4877.5</v>
      </c>
      <c r="J129" s="139">
        <v>4888.75</v>
      </c>
      <c r="L129" s="90">
        <f t="shared" si="15"/>
        <v>11.25</v>
      </c>
      <c r="N129" s="200"/>
      <c r="P129" s="102"/>
      <c r="Q129" s="90">
        <f t="shared" si="8"/>
        <v>0</v>
      </c>
      <c r="T129" s="90">
        <f t="shared" si="9"/>
        <v>0</v>
      </c>
      <c r="W129" s="90">
        <f t="shared" si="10"/>
        <v>0</v>
      </c>
      <c r="Y129" s="90">
        <f t="shared" si="11"/>
        <v>4000</v>
      </c>
      <c r="AA129" s="90">
        <f t="shared" si="12"/>
        <v>4000</v>
      </c>
      <c r="AE129" s="90">
        <f t="shared" si="13"/>
        <v>4000</v>
      </c>
      <c r="AG129" s="90">
        <f t="shared" si="14"/>
        <v>-877.5</v>
      </c>
      <c r="AL129" s="101"/>
    </row>
    <row r="130" spans="1:39" x14ac:dyDescent="0.25">
      <c r="A130" s="91">
        <v>2320</v>
      </c>
      <c r="C130" s="70" t="s">
        <v>119</v>
      </c>
      <c r="F130" s="89" t="s">
        <v>456</v>
      </c>
      <c r="G130" s="100" t="s">
        <v>460</v>
      </c>
      <c r="H130" s="72">
        <v>4922.5</v>
      </c>
      <c r="J130" s="139">
        <v>4877.5</v>
      </c>
      <c r="L130" s="90">
        <f t="shared" si="15"/>
        <v>-45</v>
      </c>
      <c r="N130" s="200"/>
      <c r="P130" s="102"/>
      <c r="Q130" s="90">
        <f t="shared" si="8"/>
        <v>0</v>
      </c>
      <c r="T130" s="90">
        <f t="shared" si="9"/>
        <v>0</v>
      </c>
      <c r="W130" s="90">
        <f t="shared" si="10"/>
        <v>0</v>
      </c>
      <c r="Y130" s="90">
        <f t="shared" si="11"/>
        <v>4000</v>
      </c>
      <c r="AA130" s="90">
        <f t="shared" si="12"/>
        <v>4000</v>
      </c>
      <c r="AE130" s="90">
        <f t="shared" si="13"/>
        <v>4000</v>
      </c>
      <c r="AG130" s="90">
        <f t="shared" si="14"/>
        <v>-922.5</v>
      </c>
      <c r="AL130" s="101"/>
    </row>
    <row r="131" spans="1:39" x14ac:dyDescent="0.25">
      <c r="A131" s="91">
        <v>2321</v>
      </c>
      <c r="C131" s="70" t="s">
        <v>168</v>
      </c>
      <c r="F131" s="89" t="s">
        <v>456</v>
      </c>
      <c r="G131" s="100" t="s">
        <v>460</v>
      </c>
      <c r="H131" s="72">
        <v>4798.75</v>
      </c>
      <c r="J131" s="139">
        <v>4877.5</v>
      </c>
      <c r="L131" s="90">
        <f t="shared" si="15"/>
        <v>78.75</v>
      </c>
      <c r="N131" s="200"/>
      <c r="P131" s="102"/>
      <c r="Q131" s="90">
        <f t="shared" si="8"/>
        <v>0</v>
      </c>
      <c r="T131" s="90">
        <f t="shared" si="9"/>
        <v>0</v>
      </c>
      <c r="W131" s="90">
        <f t="shared" si="10"/>
        <v>0</v>
      </c>
      <c r="Y131" s="90">
        <f t="shared" si="11"/>
        <v>4000</v>
      </c>
      <c r="AA131" s="90">
        <f t="shared" si="12"/>
        <v>4000</v>
      </c>
      <c r="AE131" s="90">
        <f t="shared" si="13"/>
        <v>4000</v>
      </c>
      <c r="AG131" s="90">
        <f t="shared" si="14"/>
        <v>-798.75</v>
      </c>
      <c r="AL131" s="101"/>
    </row>
    <row r="132" spans="1:39" x14ac:dyDescent="0.25">
      <c r="A132" s="137">
        <v>2322</v>
      </c>
      <c r="C132" s="70" t="s">
        <v>180</v>
      </c>
      <c r="F132" s="89" t="s">
        <v>456</v>
      </c>
      <c r="G132" s="100" t="s">
        <v>460</v>
      </c>
      <c r="H132" s="72">
        <v>5338.75</v>
      </c>
      <c r="J132" s="139">
        <v>5383.75</v>
      </c>
      <c r="L132" s="90">
        <f t="shared" si="15"/>
        <v>45</v>
      </c>
      <c r="N132" s="200"/>
      <c r="P132" s="102"/>
      <c r="Q132" s="90">
        <f t="shared" si="8"/>
        <v>0</v>
      </c>
      <c r="T132" s="90">
        <f t="shared" si="9"/>
        <v>0</v>
      </c>
      <c r="W132" s="90">
        <f t="shared" si="10"/>
        <v>0</v>
      </c>
      <c r="Y132" s="90">
        <f t="shared" si="11"/>
        <v>4000</v>
      </c>
      <c r="AA132" s="90">
        <f t="shared" si="12"/>
        <v>4000</v>
      </c>
      <c r="AE132" s="90">
        <f t="shared" si="13"/>
        <v>4000</v>
      </c>
      <c r="AG132" s="90">
        <f t="shared" si="14"/>
        <v>-1338.75</v>
      </c>
      <c r="AL132" s="101"/>
    </row>
    <row r="133" spans="1:39" x14ac:dyDescent="0.25">
      <c r="A133" s="137">
        <v>2326</v>
      </c>
      <c r="C133" s="70" t="s">
        <v>59</v>
      </c>
      <c r="F133" s="89" t="s">
        <v>456</v>
      </c>
      <c r="G133" s="100" t="s">
        <v>460</v>
      </c>
      <c r="H133" s="72">
        <v>6373.75</v>
      </c>
      <c r="J133" s="139">
        <v>6418.75</v>
      </c>
      <c r="L133" s="90">
        <f t="shared" si="15"/>
        <v>45</v>
      </c>
      <c r="N133" s="200"/>
      <c r="P133" s="102"/>
      <c r="Q133" s="90">
        <f t="shared" si="8"/>
        <v>0</v>
      </c>
      <c r="T133" s="90">
        <f t="shared" si="9"/>
        <v>0</v>
      </c>
      <c r="W133" s="90">
        <f t="shared" si="10"/>
        <v>0</v>
      </c>
      <c r="Y133" s="90">
        <f t="shared" si="11"/>
        <v>4000</v>
      </c>
      <c r="AA133" s="90">
        <f t="shared" si="12"/>
        <v>4000</v>
      </c>
      <c r="AE133" s="90">
        <f t="shared" si="13"/>
        <v>4000</v>
      </c>
      <c r="AG133" s="90">
        <f t="shared" si="14"/>
        <v>-2373.75</v>
      </c>
      <c r="AL133" s="101"/>
    </row>
    <row r="134" spans="1:39" x14ac:dyDescent="0.25">
      <c r="A134" s="137">
        <v>2327</v>
      </c>
      <c r="C134" s="70" t="s">
        <v>161</v>
      </c>
      <c r="F134" s="89" t="s">
        <v>456</v>
      </c>
      <c r="G134" s="100" t="s">
        <v>460</v>
      </c>
      <c r="H134" s="72">
        <v>4652.5</v>
      </c>
      <c r="J134" s="139">
        <v>4652.5</v>
      </c>
      <c r="L134" s="90">
        <f t="shared" si="15"/>
        <v>0</v>
      </c>
      <c r="N134" s="200"/>
      <c r="P134" s="102"/>
      <c r="Q134" s="90">
        <f t="shared" si="8"/>
        <v>0</v>
      </c>
      <c r="T134" s="90">
        <f t="shared" si="9"/>
        <v>0</v>
      </c>
      <c r="W134" s="90">
        <f t="shared" si="10"/>
        <v>0</v>
      </c>
      <c r="Y134" s="90">
        <f t="shared" si="11"/>
        <v>4000</v>
      </c>
      <c r="AA134" s="90">
        <f t="shared" si="12"/>
        <v>4000</v>
      </c>
      <c r="AE134" s="90">
        <f t="shared" si="13"/>
        <v>4000</v>
      </c>
      <c r="AG134" s="90">
        <f t="shared" si="14"/>
        <v>-652.5</v>
      </c>
      <c r="AL134" s="101"/>
    </row>
    <row r="135" spans="1:39" x14ac:dyDescent="0.25">
      <c r="A135" s="137">
        <v>2328</v>
      </c>
      <c r="C135" s="70" t="s">
        <v>143</v>
      </c>
      <c r="F135" s="89" t="s">
        <v>456</v>
      </c>
      <c r="G135" s="100" t="s">
        <v>460</v>
      </c>
      <c r="H135" s="72">
        <v>7026.25</v>
      </c>
      <c r="J135" s="139">
        <v>7037.5</v>
      </c>
      <c r="L135" s="90">
        <f t="shared" si="15"/>
        <v>11.25</v>
      </c>
      <c r="N135" s="200"/>
      <c r="P135" s="102"/>
      <c r="Q135" s="90">
        <f t="shared" si="8"/>
        <v>0</v>
      </c>
      <c r="T135" s="90">
        <f t="shared" si="9"/>
        <v>0</v>
      </c>
      <c r="W135" s="90">
        <f t="shared" si="10"/>
        <v>0</v>
      </c>
      <c r="Y135" s="90">
        <f t="shared" si="11"/>
        <v>4000</v>
      </c>
      <c r="AA135" s="90">
        <f t="shared" si="12"/>
        <v>4000</v>
      </c>
      <c r="AE135" s="90">
        <f t="shared" si="13"/>
        <v>4000</v>
      </c>
      <c r="AG135" s="90">
        <f t="shared" si="14"/>
        <v>-3026.25</v>
      </c>
      <c r="AL135" s="101"/>
    </row>
    <row r="136" spans="1:39" x14ac:dyDescent="0.25">
      <c r="A136" s="137">
        <v>2329</v>
      </c>
      <c r="C136" s="70" t="s">
        <v>255</v>
      </c>
      <c r="F136" s="89" t="s">
        <v>456</v>
      </c>
      <c r="G136" s="100" t="s">
        <v>460</v>
      </c>
      <c r="H136" s="72">
        <v>7678.75</v>
      </c>
      <c r="J136" s="139">
        <v>7645</v>
      </c>
      <c r="L136" s="90">
        <f t="shared" si="15"/>
        <v>-33.75</v>
      </c>
      <c r="N136" s="200"/>
      <c r="P136" s="102"/>
      <c r="Q136" s="90">
        <f t="shared" si="8"/>
        <v>0</v>
      </c>
      <c r="T136" s="90">
        <f t="shared" si="9"/>
        <v>0</v>
      </c>
      <c r="W136" s="90">
        <f t="shared" si="10"/>
        <v>0</v>
      </c>
      <c r="Y136" s="90">
        <f t="shared" si="11"/>
        <v>4000</v>
      </c>
      <c r="AA136" s="90">
        <f t="shared" si="12"/>
        <v>4000</v>
      </c>
      <c r="AE136" s="90">
        <f t="shared" si="13"/>
        <v>4000</v>
      </c>
      <c r="AG136" s="90">
        <f t="shared" si="14"/>
        <v>-3678.75</v>
      </c>
      <c r="AL136" s="101"/>
    </row>
    <row r="137" spans="1:39" x14ac:dyDescent="0.25">
      <c r="A137" s="137">
        <v>2337</v>
      </c>
      <c r="C137" s="70" t="s">
        <v>142</v>
      </c>
      <c r="F137" s="89" t="s">
        <v>456</v>
      </c>
      <c r="G137" s="100" t="s">
        <v>460</v>
      </c>
      <c r="H137" s="72">
        <v>7048.75</v>
      </c>
      <c r="J137" s="139">
        <v>7048.75</v>
      </c>
      <c r="L137" s="90">
        <f t="shared" si="15"/>
        <v>0</v>
      </c>
      <c r="N137" s="200"/>
      <c r="P137" s="102"/>
      <c r="Q137" s="90">
        <f t="shared" si="8"/>
        <v>0</v>
      </c>
      <c r="T137" s="90">
        <f t="shared" si="9"/>
        <v>0</v>
      </c>
      <c r="W137" s="90">
        <f t="shared" si="10"/>
        <v>0</v>
      </c>
      <c r="Y137" s="90">
        <f t="shared" si="11"/>
        <v>4000</v>
      </c>
      <c r="AA137" s="90">
        <f t="shared" si="12"/>
        <v>4000</v>
      </c>
      <c r="AE137" s="90">
        <f t="shared" si="13"/>
        <v>4000</v>
      </c>
      <c r="AG137" s="90">
        <f t="shared" si="14"/>
        <v>-3048.75</v>
      </c>
      <c r="AL137" s="101"/>
    </row>
    <row r="138" spans="1:39" x14ac:dyDescent="0.25">
      <c r="A138" s="91">
        <v>2340</v>
      </c>
      <c r="C138" s="70" t="s">
        <v>85</v>
      </c>
      <c r="F138" s="89" t="s">
        <v>456</v>
      </c>
      <c r="G138" s="100" t="s">
        <v>460</v>
      </c>
      <c r="H138" s="72">
        <v>7116.25</v>
      </c>
      <c r="J138" s="139">
        <v>7071.25</v>
      </c>
      <c r="L138" s="90">
        <f t="shared" si="15"/>
        <v>-45</v>
      </c>
      <c r="N138" s="200"/>
      <c r="P138" s="102"/>
      <c r="Q138" s="90">
        <f t="shared" si="8"/>
        <v>0</v>
      </c>
      <c r="T138" s="90">
        <f t="shared" si="9"/>
        <v>0</v>
      </c>
      <c r="W138" s="90">
        <f t="shared" si="10"/>
        <v>0</v>
      </c>
      <c r="Y138" s="90">
        <f t="shared" si="11"/>
        <v>4000</v>
      </c>
      <c r="AA138" s="90">
        <f t="shared" si="12"/>
        <v>4000</v>
      </c>
      <c r="AE138" s="90">
        <f t="shared" si="13"/>
        <v>4000</v>
      </c>
      <c r="AG138" s="90">
        <f t="shared" si="14"/>
        <v>-3116.25</v>
      </c>
      <c r="AL138" s="101"/>
    </row>
    <row r="139" spans="1:39" x14ac:dyDescent="0.25">
      <c r="A139" s="137">
        <v>2345</v>
      </c>
      <c r="B139" s="92"/>
      <c r="C139" s="70" t="s">
        <v>136</v>
      </c>
      <c r="F139" s="89" t="s">
        <v>456</v>
      </c>
      <c r="G139" s="100" t="s">
        <v>460</v>
      </c>
      <c r="H139" s="72">
        <v>6047.5</v>
      </c>
      <c r="J139" s="139">
        <v>6036.25</v>
      </c>
      <c r="L139" s="90">
        <f t="shared" si="15"/>
        <v>-11.25</v>
      </c>
      <c r="N139" s="200"/>
      <c r="P139" s="102"/>
      <c r="Q139" s="90">
        <f t="shared" si="8"/>
        <v>0</v>
      </c>
      <c r="T139" s="90">
        <f t="shared" si="9"/>
        <v>0</v>
      </c>
      <c r="W139" s="90">
        <f t="shared" si="10"/>
        <v>0</v>
      </c>
      <c r="Y139" s="90">
        <f t="shared" si="11"/>
        <v>4000</v>
      </c>
      <c r="AA139" s="90">
        <f t="shared" si="12"/>
        <v>4000</v>
      </c>
      <c r="AE139" s="90">
        <f t="shared" si="13"/>
        <v>4000</v>
      </c>
      <c r="AG139" s="90">
        <f t="shared" si="14"/>
        <v>-2047.5</v>
      </c>
      <c r="AL139" s="101"/>
      <c r="AM139" s="92"/>
    </row>
    <row r="140" spans="1:39" x14ac:dyDescent="0.25">
      <c r="A140" s="91">
        <v>2431</v>
      </c>
      <c r="C140" s="70" t="s">
        <v>188</v>
      </c>
      <c r="F140" s="89" t="s">
        <v>456</v>
      </c>
      <c r="G140" s="100" t="s">
        <v>460</v>
      </c>
      <c r="H140" s="72">
        <v>9298.75</v>
      </c>
      <c r="J140" s="139">
        <v>9332.5</v>
      </c>
      <c r="L140" s="90">
        <f t="shared" si="15"/>
        <v>33.75</v>
      </c>
      <c r="N140" s="200"/>
      <c r="P140" s="102"/>
      <c r="Q140" s="90">
        <f t="shared" si="8"/>
        <v>0</v>
      </c>
      <c r="T140" s="90">
        <f t="shared" si="9"/>
        <v>0</v>
      </c>
      <c r="W140" s="90">
        <f t="shared" si="10"/>
        <v>0</v>
      </c>
      <c r="Y140" s="90">
        <f t="shared" si="11"/>
        <v>4000</v>
      </c>
      <c r="AA140" s="90">
        <f t="shared" si="12"/>
        <v>4000</v>
      </c>
      <c r="AE140" s="90">
        <f t="shared" si="13"/>
        <v>4000</v>
      </c>
      <c r="AG140" s="90">
        <f t="shared" si="14"/>
        <v>-5298.75</v>
      </c>
      <c r="AL140" s="101"/>
    </row>
    <row r="141" spans="1:39" x14ac:dyDescent="0.25">
      <c r="A141" s="137">
        <v>2434</v>
      </c>
      <c r="C141" s="70" t="s">
        <v>106</v>
      </c>
      <c r="F141" s="89" t="s">
        <v>456</v>
      </c>
      <c r="G141" s="100" t="s">
        <v>460</v>
      </c>
      <c r="H141" s="72">
        <v>8702.5</v>
      </c>
      <c r="J141" s="139">
        <v>8986</v>
      </c>
      <c r="L141" s="90">
        <f t="shared" si="15"/>
        <v>283.5</v>
      </c>
      <c r="N141" s="200"/>
      <c r="P141" s="102"/>
      <c r="Q141" s="90">
        <f t="shared" si="8"/>
        <v>0</v>
      </c>
      <c r="T141" s="90">
        <f t="shared" si="9"/>
        <v>0</v>
      </c>
      <c r="W141" s="90">
        <f t="shared" si="10"/>
        <v>0</v>
      </c>
      <c r="Y141" s="90">
        <f t="shared" si="11"/>
        <v>4000</v>
      </c>
      <c r="AA141" s="90">
        <f t="shared" si="12"/>
        <v>4000</v>
      </c>
      <c r="AE141" s="90">
        <f t="shared" si="13"/>
        <v>4000</v>
      </c>
      <c r="AG141" s="90">
        <f t="shared" si="14"/>
        <v>-4702.5</v>
      </c>
      <c r="AL141" s="101"/>
    </row>
    <row r="142" spans="1:39" x14ac:dyDescent="0.25">
      <c r="A142" s="137">
        <v>2444</v>
      </c>
      <c r="C142" s="70" t="s">
        <v>118</v>
      </c>
      <c r="F142" s="89" t="s">
        <v>456</v>
      </c>
      <c r="G142" s="100" t="s">
        <v>460</v>
      </c>
      <c r="H142" s="72">
        <v>9411.25</v>
      </c>
      <c r="J142" s="139">
        <v>9557.5</v>
      </c>
      <c r="L142" s="90">
        <f t="shared" si="15"/>
        <v>146.25</v>
      </c>
      <c r="N142" s="200"/>
      <c r="P142" s="102"/>
      <c r="Q142" s="90">
        <f t="shared" si="8"/>
        <v>0</v>
      </c>
      <c r="T142" s="90">
        <f t="shared" si="9"/>
        <v>0</v>
      </c>
      <c r="W142" s="90">
        <f t="shared" si="10"/>
        <v>0</v>
      </c>
      <c r="Y142" s="90">
        <f t="shared" si="11"/>
        <v>4000</v>
      </c>
      <c r="AA142" s="90">
        <f t="shared" si="12"/>
        <v>4000</v>
      </c>
      <c r="AE142" s="90">
        <f t="shared" si="13"/>
        <v>4000</v>
      </c>
      <c r="AG142" s="90">
        <f t="shared" si="14"/>
        <v>-5411.25</v>
      </c>
      <c r="AL142" s="101"/>
    </row>
    <row r="143" spans="1:39" x14ac:dyDescent="0.25">
      <c r="A143" s="137">
        <v>2453</v>
      </c>
      <c r="C143" s="70" t="s">
        <v>160</v>
      </c>
      <c r="F143" s="89" t="s">
        <v>456</v>
      </c>
      <c r="G143" s="100" t="s">
        <v>460</v>
      </c>
      <c r="H143" s="72">
        <v>8297.5</v>
      </c>
      <c r="J143" s="139">
        <v>8297.5</v>
      </c>
      <c r="L143" s="90">
        <f t="shared" si="15"/>
        <v>0</v>
      </c>
      <c r="N143" s="200"/>
      <c r="P143" s="102"/>
      <c r="Q143" s="90">
        <f t="shared" si="8"/>
        <v>0</v>
      </c>
      <c r="T143" s="90">
        <f t="shared" si="9"/>
        <v>0</v>
      </c>
      <c r="W143" s="90">
        <f t="shared" si="10"/>
        <v>0</v>
      </c>
      <c r="Y143" s="90">
        <f t="shared" si="11"/>
        <v>4000</v>
      </c>
      <c r="AA143" s="90">
        <f t="shared" si="12"/>
        <v>4000</v>
      </c>
      <c r="AE143" s="90">
        <f t="shared" si="13"/>
        <v>4000</v>
      </c>
      <c r="AG143" s="90">
        <f t="shared" si="14"/>
        <v>-4297.5</v>
      </c>
      <c r="AL143" s="101"/>
    </row>
    <row r="144" spans="1:39" x14ac:dyDescent="0.25">
      <c r="A144" s="137">
        <v>2454</v>
      </c>
      <c r="C144" s="70" t="s">
        <v>64</v>
      </c>
      <c r="F144" s="89" t="s">
        <v>456</v>
      </c>
      <c r="G144" s="100" t="s">
        <v>460</v>
      </c>
      <c r="H144" s="72">
        <v>5271.25</v>
      </c>
      <c r="J144" s="139">
        <v>5383.75</v>
      </c>
      <c r="L144" s="90">
        <f t="shared" si="15"/>
        <v>112.5</v>
      </c>
      <c r="N144" s="200"/>
      <c r="P144" s="102"/>
      <c r="Q144" s="90">
        <f t="shared" si="8"/>
        <v>0</v>
      </c>
      <c r="T144" s="90">
        <f t="shared" si="9"/>
        <v>0</v>
      </c>
      <c r="W144" s="90">
        <f t="shared" si="10"/>
        <v>0</v>
      </c>
      <c r="Y144" s="90">
        <f t="shared" si="11"/>
        <v>4000</v>
      </c>
      <c r="AA144" s="90">
        <f t="shared" si="12"/>
        <v>4000</v>
      </c>
      <c r="AE144" s="90">
        <f t="shared" si="13"/>
        <v>4000</v>
      </c>
      <c r="AG144" s="90">
        <f t="shared" si="14"/>
        <v>-1271.25</v>
      </c>
      <c r="AL144" s="101"/>
    </row>
    <row r="145" spans="1:38" x14ac:dyDescent="0.25">
      <c r="A145" s="137">
        <v>2458</v>
      </c>
      <c r="C145" s="70" t="s">
        <v>140</v>
      </c>
      <c r="F145" s="89" t="s">
        <v>456</v>
      </c>
      <c r="G145" s="100" t="s">
        <v>460</v>
      </c>
      <c r="H145" s="72">
        <v>7082.5</v>
      </c>
      <c r="J145" s="139">
        <v>6913.75</v>
      </c>
      <c r="L145" s="90">
        <f t="shared" si="15"/>
        <v>-168.75</v>
      </c>
      <c r="N145" s="200"/>
      <c r="P145" s="102"/>
      <c r="Q145" s="90">
        <f t="shared" si="8"/>
        <v>0</v>
      </c>
      <c r="T145" s="90">
        <f t="shared" si="9"/>
        <v>0</v>
      </c>
      <c r="W145" s="90">
        <f t="shared" si="10"/>
        <v>0</v>
      </c>
      <c r="Y145" s="90">
        <f t="shared" si="11"/>
        <v>4000</v>
      </c>
      <c r="AA145" s="90">
        <f t="shared" si="12"/>
        <v>4000</v>
      </c>
      <c r="AE145" s="90">
        <f t="shared" si="13"/>
        <v>4000</v>
      </c>
      <c r="AG145" s="90">
        <f t="shared" si="14"/>
        <v>-3082.5</v>
      </c>
      <c r="AL145" s="101"/>
    </row>
    <row r="146" spans="1:38" x14ac:dyDescent="0.25">
      <c r="A146" s="137">
        <v>2459</v>
      </c>
      <c r="C146" s="70" t="s">
        <v>256</v>
      </c>
      <c r="F146" s="89" t="s">
        <v>456</v>
      </c>
      <c r="G146" s="100" t="s">
        <v>460</v>
      </c>
      <c r="H146" s="72">
        <v>7048.75</v>
      </c>
      <c r="J146" s="139">
        <v>7037.5</v>
      </c>
      <c r="L146" s="90">
        <f t="shared" si="15"/>
        <v>-11.25</v>
      </c>
      <c r="N146" s="200"/>
      <c r="P146" s="102"/>
      <c r="Q146" s="90">
        <f t="shared" si="8"/>
        <v>0</v>
      </c>
      <c r="T146" s="90">
        <f t="shared" si="9"/>
        <v>0</v>
      </c>
      <c r="W146" s="90">
        <f t="shared" si="10"/>
        <v>0</v>
      </c>
      <c r="Y146" s="90">
        <f t="shared" si="11"/>
        <v>4000</v>
      </c>
      <c r="AA146" s="90">
        <f t="shared" si="12"/>
        <v>4000</v>
      </c>
      <c r="AE146" s="90">
        <f t="shared" si="13"/>
        <v>4000</v>
      </c>
      <c r="AG146" s="90">
        <f t="shared" si="14"/>
        <v>-3048.75</v>
      </c>
      <c r="AL146" s="101"/>
    </row>
    <row r="147" spans="1:38" x14ac:dyDescent="0.25">
      <c r="A147" s="137">
        <v>2462</v>
      </c>
      <c r="C147" s="70" t="s">
        <v>102</v>
      </c>
      <c r="F147" s="89" t="s">
        <v>456</v>
      </c>
      <c r="G147" s="100" t="s">
        <v>460</v>
      </c>
      <c r="H147" s="72">
        <v>8072.5</v>
      </c>
      <c r="J147" s="139">
        <v>8061.25</v>
      </c>
      <c r="L147" s="90">
        <f t="shared" si="15"/>
        <v>-11.25</v>
      </c>
      <c r="N147" s="200"/>
      <c r="P147" s="102"/>
      <c r="Q147" s="90">
        <f t="shared" si="8"/>
        <v>0</v>
      </c>
      <c r="T147" s="90">
        <f t="shared" si="9"/>
        <v>0</v>
      </c>
      <c r="W147" s="90">
        <f t="shared" si="10"/>
        <v>0</v>
      </c>
      <c r="Y147" s="90">
        <f t="shared" si="11"/>
        <v>4000</v>
      </c>
      <c r="AA147" s="90">
        <f t="shared" si="12"/>
        <v>4000</v>
      </c>
      <c r="AE147" s="90">
        <f t="shared" si="13"/>
        <v>4000</v>
      </c>
      <c r="AG147" s="90">
        <f t="shared" si="14"/>
        <v>-4072.5</v>
      </c>
      <c r="AL147" s="101"/>
    </row>
    <row r="148" spans="1:38" x14ac:dyDescent="0.25">
      <c r="A148" s="137">
        <v>2463</v>
      </c>
      <c r="C148" s="70" t="s">
        <v>153</v>
      </c>
      <c r="F148" s="89" t="s">
        <v>456</v>
      </c>
      <c r="G148" s="100" t="s">
        <v>460</v>
      </c>
      <c r="H148" s="72">
        <v>8410</v>
      </c>
      <c r="J148" s="139">
        <v>8410</v>
      </c>
      <c r="L148" s="90">
        <f t="shared" si="15"/>
        <v>0</v>
      </c>
      <c r="N148" s="200"/>
      <c r="P148" s="102"/>
      <c r="Q148" s="90">
        <f t="shared" ref="Q148:Q211" si="16">P148*$Q$18</f>
        <v>0</v>
      </c>
      <c r="T148" s="90">
        <f t="shared" ref="T148:T211" si="17">S148*$T$18</f>
        <v>0</v>
      </c>
      <c r="W148" s="90">
        <f t="shared" ref="W148:W211" si="18">V148*$W$18</f>
        <v>0</v>
      </c>
      <c r="Y148" s="90">
        <f t="shared" ref="Y148:Y211" si="19">$Y$18</f>
        <v>4000</v>
      </c>
      <c r="AA148" s="90">
        <f t="shared" ref="AA148:AA211" si="20">Q148+T148+W148+Y148</f>
        <v>4000</v>
      </c>
      <c r="AE148" s="90">
        <f t="shared" ref="AE148:AE211" si="21">AA148+AC148</f>
        <v>4000</v>
      </c>
      <c r="AG148" s="90">
        <f t="shared" ref="AG148:AG211" si="22">AE148-H148</f>
        <v>-4410</v>
      </c>
      <c r="AL148" s="101"/>
    </row>
    <row r="149" spans="1:38" x14ac:dyDescent="0.25">
      <c r="A149" s="137">
        <v>2465</v>
      </c>
      <c r="C149" s="70" t="s">
        <v>225</v>
      </c>
      <c r="F149" s="89" t="s">
        <v>456</v>
      </c>
      <c r="G149" s="100" t="s">
        <v>460</v>
      </c>
      <c r="H149" s="72">
        <v>9546.25</v>
      </c>
      <c r="J149" s="139">
        <v>9580</v>
      </c>
      <c r="L149" s="90">
        <f t="shared" ref="L149:L212" si="23">J149-H149</f>
        <v>33.75</v>
      </c>
      <c r="N149" s="200"/>
      <c r="P149" s="102"/>
      <c r="Q149" s="90">
        <f t="shared" si="16"/>
        <v>0</v>
      </c>
      <c r="T149" s="90">
        <f t="shared" si="17"/>
        <v>0</v>
      </c>
      <c r="W149" s="90">
        <f t="shared" si="18"/>
        <v>0</v>
      </c>
      <c r="Y149" s="90">
        <f t="shared" si="19"/>
        <v>4000</v>
      </c>
      <c r="AA149" s="90">
        <f t="shared" si="20"/>
        <v>4000</v>
      </c>
      <c r="AE149" s="90">
        <f t="shared" si="21"/>
        <v>4000</v>
      </c>
      <c r="AG149" s="90">
        <f t="shared" si="22"/>
        <v>-5546.25</v>
      </c>
      <c r="AL149" s="101"/>
    </row>
    <row r="150" spans="1:38" x14ac:dyDescent="0.25">
      <c r="A150" s="91">
        <v>2471</v>
      </c>
      <c r="C150" s="70" t="s">
        <v>146</v>
      </c>
      <c r="F150" s="89" t="s">
        <v>456</v>
      </c>
      <c r="G150" s="100" t="s">
        <v>460</v>
      </c>
      <c r="H150" s="72">
        <v>8753.125</v>
      </c>
      <c r="J150" s="139">
        <v>8839.2999999999993</v>
      </c>
      <c r="L150" s="90">
        <f t="shared" si="23"/>
        <v>86.174999999999272</v>
      </c>
      <c r="N150" s="200"/>
      <c r="P150" s="102"/>
      <c r="Q150" s="90">
        <f t="shared" si="16"/>
        <v>0</v>
      </c>
      <c r="T150" s="90">
        <f t="shared" si="17"/>
        <v>0</v>
      </c>
      <c r="W150" s="90">
        <f t="shared" si="18"/>
        <v>0</v>
      </c>
      <c r="Y150" s="90">
        <f t="shared" si="19"/>
        <v>4000</v>
      </c>
      <c r="AA150" s="90">
        <f t="shared" si="20"/>
        <v>4000</v>
      </c>
      <c r="AE150" s="90">
        <f t="shared" si="21"/>
        <v>4000</v>
      </c>
      <c r="AG150" s="90">
        <f t="shared" si="22"/>
        <v>-4753.125</v>
      </c>
      <c r="AL150" s="101"/>
    </row>
    <row r="151" spans="1:38" x14ac:dyDescent="0.25">
      <c r="A151" s="137">
        <v>2474</v>
      </c>
      <c r="C151" s="70" t="s">
        <v>212</v>
      </c>
      <c r="F151" s="89" t="s">
        <v>456</v>
      </c>
      <c r="G151" s="100" t="s">
        <v>460</v>
      </c>
      <c r="H151" s="72">
        <v>6756.25</v>
      </c>
      <c r="J151" s="139">
        <v>6677.5</v>
      </c>
      <c r="L151" s="90">
        <f t="shared" si="23"/>
        <v>-78.75</v>
      </c>
      <c r="N151" s="200"/>
      <c r="P151" s="102"/>
      <c r="Q151" s="90">
        <f t="shared" si="16"/>
        <v>0</v>
      </c>
      <c r="T151" s="90">
        <f t="shared" si="17"/>
        <v>0</v>
      </c>
      <c r="W151" s="90">
        <f t="shared" si="18"/>
        <v>0</v>
      </c>
      <c r="Y151" s="90">
        <f t="shared" si="19"/>
        <v>4000</v>
      </c>
      <c r="AA151" s="90">
        <f t="shared" si="20"/>
        <v>4000</v>
      </c>
      <c r="AE151" s="90">
        <f t="shared" si="21"/>
        <v>4000</v>
      </c>
      <c r="AG151" s="90">
        <f t="shared" si="22"/>
        <v>-2756.25</v>
      </c>
      <c r="AL151" s="101"/>
    </row>
    <row r="152" spans="1:38" x14ac:dyDescent="0.25">
      <c r="A152" s="137">
        <v>2482</v>
      </c>
      <c r="C152" s="70" t="s">
        <v>197</v>
      </c>
      <c r="F152" s="89" t="s">
        <v>456</v>
      </c>
      <c r="G152" s="100" t="s">
        <v>460</v>
      </c>
      <c r="H152" s="72">
        <v>6745</v>
      </c>
      <c r="J152" s="139">
        <v>7150</v>
      </c>
      <c r="L152" s="90">
        <f t="shared" si="23"/>
        <v>405</v>
      </c>
      <c r="N152" s="200"/>
      <c r="Q152" s="90">
        <f t="shared" si="16"/>
        <v>0</v>
      </c>
      <c r="T152" s="90">
        <f t="shared" si="17"/>
        <v>0</v>
      </c>
      <c r="W152" s="90">
        <f t="shared" si="18"/>
        <v>0</v>
      </c>
      <c r="Y152" s="90">
        <f t="shared" si="19"/>
        <v>4000</v>
      </c>
      <c r="AA152" s="90">
        <f t="shared" si="20"/>
        <v>4000</v>
      </c>
      <c r="AE152" s="90">
        <f t="shared" si="21"/>
        <v>4000</v>
      </c>
      <c r="AG152" s="90">
        <f t="shared" si="22"/>
        <v>-2745</v>
      </c>
      <c r="AL152" s="101"/>
    </row>
    <row r="153" spans="1:38" x14ac:dyDescent="0.25">
      <c r="A153" s="137">
        <v>2484</v>
      </c>
      <c r="C153" s="70" t="s">
        <v>130</v>
      </c>
      <c r="F153" s="89" t="s">
        <v>456</v>
      </c>
      <c r="G153" s="100" t="s">
        <v>460</v>
      </c>
      <c r="H153" s="72">
        <v>7060</v>
      </c>
      <c r="J153" s="139">
        <v>7037.5</v>
      </c>
      <c r="L153" s="90">
        <f t="shared" si="23"/>
        <v>-22.5</v>
      </c>
      <c r="N153" s="200"/>
      <c r="P153" s="102"/>
      <c r="Q153" s="90">
        <f t="shared" si="16"/>
        <v>0</v>
      </c>
      <c r="T153" s="90">
        <f t="shared" si="17"/>
        <v>0</v>
      </c>
      <c r="W153" s="90">
        <f t="shared" si="18"/>
        <v>0</v>
      </c>
      <c r="Y153" s="90">
        <f t="shared" si="19"/>
        <v>4000</v>
      </c>
      <c r="AA153" s="90">
        <f t="shared" si="20"/>
        <v>4000</v>
      </c>
      <c r="AE153" s="90">
        <f t="shared" si="21"/>
        <v>4000</v>
      </c>
      <c r="AG153" s="90">
        <f t="shared" si="22"/>
        <v>-3060</v>
      </c>
      <c r="AL153" s="101"/>
    </row>
    <row r="154" spans="1:38" x14ac:dyDescent="0.25">
      <c r="A154" s="91">
        <v>2490</v>
      </c>
      <c r="C154" s="70" t="s">
        <v>187</v>
      </c>
      <c r="F154" s="89" t="s">
        <v>456</v>
      </c>
      <c r="G154" s="100" t="s">
        <v>460</v>
      </c>
      <c r="H154" s="72">
        <v>7453.75</v>
      </c>
      <c r="J154" s="139">
        <v>7865.5</v>
      </c>
      <c r="L154" s="90">
        <f t="shared" si="23"/>
        <v>411.75</v>
      </c>
      <c r="N154" s="200"/>
      <c r="Q154" s="90">
        <f t="shared" si="16"/>
        <v>0</v>
      </c>
      <c r="T154" s="90">
        <f t="shared" si="17"/>
        <v>0</v>
      </c>
      <c r="W154" s="90">
        <f t="shared" si="18"/>
        <v>0</v>
      </c>
      <c r="Y154" s="90">
        <f t="shared" si="19"/>
        <v>4000</v>
      </c>
      <c r="AA154" s="90">
        <f t="shared" si="20"/>
        <v>4000</v>
      </c>
      <c r="AE154" s="90">
        <f t="shared" si="21"/>
        <v>4000</v>
      </c>
      <c r="AG154" s="90">
        <f t="shared" si="22"/>
        <v>-3453.75</v>
      </c>
      <c r="AL154" s="101"/>
    </row>
    <row r="155" spans="1:38" x14ac:dyDescent="0.25">
      <c r="A155" s="91">
        <v>2491</v>
      </c>
      <c r="C155" s="70" t="s">
        <v>84</v>
      </c>
      <c r="D155" s="94" t="s">
        <v>469</v>
      </c>
      <c r="F155" s="89" t="s">
        <v>456</v>
      </c>
      <c r="G155" s="100" t="s">
        <v>460</v>
      </c>
      <c r="H155" s="72">
        <v>8286.25</v>
      </c>
      <c r="L155" s="90">
        <f t="shared" si="23"/>
        <v>-8286.25</v>
      </c>
      <c r="M155" s="90" t="s">
        <v>444</v>
      </c>
      <c r="N155" s="200"/>
      <c r="P155" s="102"/>
      <c r="Q155" s="90">
        <f t="shared" si="16"/>
        <v>0</v>
      </c>
      <c r="T155" s="90">
        <f t="shared" si="17"/>
        <v>0</v>
      </c>
      <c r="W155" s="90">
        <f t="shared" si="18"/>
        <v>0</v>
      </c>
      <c r="Y155" s="90">
        <f t="shared" si="19"/>
        <v>4000</v>
      </c>
      <c r="AA155" s="90">
        <f t="shared" si="20"/>
        <v>4000</v>
      </c>
      <c r="AE155" s="90">
        <f t="shared" si="21"/>
        <v>4000</v>
      </c>
      <c r="AG155" s="90">
        <f t="shared" si="22"/>
        <v>-4286.25</v>
      </c>
      <c r="AL155" s="101"/>
    </row>
    <row r="156" spans="1:38" x14ac:dyDescent="0.25">
      <c r="A156" s="91">
        <v>2509</v>
      </c>
      <c r="C156" s="70" t="s">
        <v>112</v>
      </c>
      <c r="F156" s="89" t="s">
        <v>456</v>
      </c>
      <c r="G156" s="100" t="s">
        <v>460</v>
      </c>
      <c r="H156" s="72">
        <v>6351.25</v>
      </c>
      <c r="J156" s="139">
        <v>6351.25</v>
      </c>
      <c r="L156" s="90">
        <f t="shared" si="23"/>
        <v>0</v>
      </c>
      <c r="N156" s="200"/>
      <c r="P156" s="102"/>
      <c r="Q156" s="90">
        <f t="shared" si="16"/>
        <v>0</v>
      </c>
      <c r="T156" s="90">
        <f t="shared" si="17"/>
        <v>0</v>
      </c>
      <c r="W156" s="90">
        <f t="shared" si="18"/>
        <v>0</v>
      </c>
      <c r="Y156" s="90">
        <f t="shared" si="19"/>
        <v>4000</v>
      </c>
      <c r="AA156" s="90">
        <f t="shared" si="20"/>
        <v>4000</v>
      </c>
      <c r="AE156" s="90">
        <f t="shared" si="21"/>
        <v>4000</v>
      </c>
      <c r="AG156" s="90">
        <f t="shared" si="22"/>
        <v>-2351.25</v>
      </c>
      <c r="AL156" s="101"/>
    </row>
    <row r="157" spans="1:38" x14ac:dyDescent="0.25">
      <c r="A157" s="91">
        <v>2510</v>
      </c>
      <c r="C157" s="70" t="s">
        <v>230</v>
      </c>
      <c r="F157" s="89" t="s">
        <v>456</v>
      </c>
      <c r="G157" s="100" t="s">
        <v>460</v>
      </c>
      <c r="H157" s="72">
        <v>8365</v>
      </c>
      <c r="J157" s="139">
        <v>8387.5</v>
      </c>
      <c r="L157" s="90">
        <f t="shared" si="23"/>
        <v>22.5</v>
      </c>
      <c r="N157" s="200"/>
      <c r="P157" s="102"/>
      <c r="Q157" s="90">
        <f t="shared" si="16"/>
        <v>0</v>
      </c>
      <c r="T157" s="90">
        <f t="shared" si="17"/>
        <v>0</v>
      </c>
      <c r="W157" s="90">
        <f t="shared" si="18"/>
        <v>0</v>
      </c>
      <c r="Y157" s="90">
        <f t="shared" si="19"/>
        <v>4000</v>
      </c>
      <c r="AA157" s="90">
        <f t="shared" si="20"/>
        <v>4000</v>
      </c>
      <c r="AE157" s="90">
        <f t="shared" si="21"/>
        <v>4000</v>
      </c>
      <c r="AG157" s="90">
        <f t="shared" si="22"/>
        <v>-4365</v>
      </c>
      <c r="AL157" s="101"/>
    </row>
    <row r="158" spans="1:38" x14ac:dyDescent="0.25">
      <c r="A158" s="91">
        <v>2513</v>
      </c>
      <c r="C158" s="70" t="s">
        <v>257</v>
      </c>
      <c r="F158" s="89" t="s">
        <v>456</v>
      </c>
      <c r="G158" s="100" t="s">
        <v>460</v>
      </c>
      <c r="H158" s="72">
        <v>7465</v>
      </c>
      <c r="J158" s="139">
        <v>7510.9</v>
      </c>
      <c r="L158" s="90">
        <f t="shared" si="23"/>
        <v>45.899999999999636</v>
      </c>
      <c r="N158" s="200"/>
      <c r="P158" s="102"/>
      <c r="Q158" s="90">
        <f t="shared" si="16"/>
        <v>0</v>
      </c>
      <c r="T158" s="90">
        <f t="shared" si="17"/>
        <v>0</v>
      </c>
      <c r="W158" s="90">
        <f t="shared" si="18"/>
        <v>0</v>
      </c>
      <c r="Y158" s="90">
        <f t="shared" si="19"/>
        <v>4000</v>
      </c>
      <c r="AA158" s="90">
        <f t="shared" si="20"/>
        <v>4000</v>
      </c>
      <c r="AE158" s="90">
        <f t="shared" si="21"/>
        <v>4000</v>
      </c>
      <c r="AG158" s="90">
        <f t="shared" si="22"/>
        <v>-3465</v>
      </c>
      <c r="AL158" s="101"/>
    </row>
    <row r="159" spans="1:38" x14ac:dyDescent="0.25">
      <c r="A159" s="91">
        <v>2514</v>
      </c>
      <c r="C159" s="70" t="s">
        <v>98</v>
      </c>
      <c r="F159" s="89" t="s">
        <v>456</v>
      </c>
      <c r="G159" s="100" t="s">
        <v>460</v>
      </c>
      <c r="H159" s="72">
        <v>5901.25</v>
      </c>
      <c r="J159" s="139">
        <v>5923.75</v>
      </c>
      <c r="L159" s="90">
        <f t="shared" si="23"/>
        <v>22.5</v>
      </c>
      <c r="N159" s="200"/>
      <c r="P159" s="102"/>
      <c r="Q159" s="90">
        <f t="shared" si="16"/>
        <v>0</v>
      </c>
      <c r="T159" s="90">
        <f t="shared" si="17"/>
        <v>0</v>
      </c>
      <c r="W159" s="90">
        <f t="shared" si="18"/>
        <v>0</v>
      </c>
      <c r="Y159" s="90">
        <f t="shared" si="19"/>
        <v>4000</v>
      </c>
      <c r="AA159" s="90">
        <f t="shared" si="20"/>
        <v>4000</v>
      </c>
      <c r="AE159" s="90">
        <f t="shared" si="21"/>
        <v>4000</v>
      </c>
      <c r="AG159" s="90">
        <f t="shared" si="22"/>
        <v>-1901.25</v>
      </c>
      <c r="AL159" s="101"/>
    </row>
    <row r="160" spans="1:38" x14ac:dyDescent="0.25">
      <c r="A160" s="137">
        <v>2516</v>
      </c>
      <c r="C160" s="70" t="s">
        <v>87</v>
      </c>
      <c r="D160" s="94" t="s">
        <v>423</v>
      </c>
      <c r="F160" s="89" t="s">
        <v>456</v>
      </c>
      <c r="G160" s="100" t="s">
        <v>460</v>
      </c>
      <c r="H160" s="72">
        <v>6283.75</v>
      </c>
      <c r="J160" s="139">
        <v>0</v>
      </c>
      <c r="K160" s="90" t="s">
        <v>444</v>
      </c>
      <c r="L160" s="90">
        <f t="shared" si="23"/>
        <v>-6283.75</v>
      </c>
      <c r="M160" s="90" t="s">
        <v>444</v>
      </c>
      <c r="N160" s="200"/>
      <c r="P160" s="102"/>
      <c r="Q160" s="90">
        <f t="shared" si="16"/>
        <v>0</v>
      </c>
      <c r="T160" s="90">
        <f t="shared" si="17"/>
        <v>0</v>
      </c>
      <c r="W160" s="90">
        <f t="shared" si="18"/>
        <v>0</v>
      </c>
      <c r="Y160" s="90">
        <f t="shared" si="19"/>
        <v>4000</v>
      </c>
      <c r="AA160" s="90">
        <f t="shared" si="20"/>
        <v>4000</v>
      </c>
      <c r="AE160" s="90">
        <f t="shared" si="21"/>
        <v>4000</v>
      </c>
      <c r="AG160" s="90">
        <f t="shared" si="22"/>
        <v>-2283.75</v>
      </c>
      <c r="AL160" s="101"/>
    </row>
    <row r="161" spans="1:38" x14ac:dyDescent="0.25">
      <c r="A161" s="91">
        <v>2519</v>
      </c>
      <c r="C161" s="70" t="s">
        <v>206</v>
      </c>
      <c r="F161" s="89" t="s">
        <v>456</v>
      </c>
      <c r="G161" s="100" t="s">
        <v>460</v>
      </c>
      <c r="H161" s="72">
        <v>5901.25</v>
      </c>
      <c r="J161" s="139">
        <v>6047.5</v>
      </c>
      <c r="L161" s="90">
        <f t="shared" si="23"/>
        <v>146.25</v>
      </c>
      <c r="N161" s="200"/>
      <c r="P161" s="102"/>
      <c r="Q161" s="90">
        <f t="shared" si="16"/>
        <v>0</v>
      </c>
      <c r="T161" s="90">
        <f t="shared" si="17"/>
        <v>0</v>
      </c>
      <c r="W161" s="90">
        <f t="shared" si="18"/>
        <v>0</v>
      </c>
      <c r="Y161" s="90">
        <f t="shared" si="19"/>
        <v>4000</v>
      </c>
      <c r="AA161" s="90">
        <f t="shared" si="20"/>
        <v>4000</v>
      </c>
      <c r="AE161" s="90">
        <f t="shared" si="21"/>
        <v>4000</v>
      </c>
      <c r="AG161" s="90">
        <f t="shared" si="22"/>
        <v>-1901.25</v>
      </c>
      <c r="AL161" s="101"/>
    </row>
    <row r="162" spans="1:38" ht="29.25" customHeight="1" x14ac:dyDescent="0.25">
      <c r="A162" s="91">
        <v>2520</v>
      </c>
      <c r="C162" s="70" t="s">
        <v>470</v>
      </c>
      <c r="D162" s="168" t="s">
        <v>468</v>
      </c>
      <c r="F162" s="89" t="s">
        <v>456</v>
      </c>
      <c r="G162" s="100" t="s">
        <v>460</v>
      </c>
      <c r="H162" s="72">
        <v>7015</v>
      </c>
      <c r="J162" s="139">
        <v>15290</v>
      </c>
      <c r="L162" s="90">
        <f t="shared" si="23"/>
        <v>8275</v>
      </c>
      <c r="M162" s="90" t="s">
        <v>444</v>
      </c>
      <c r="N162" s="200"/>
      <c r="P162" s="102"/>
      <c r="Q162" s="90">
        <f t="shared" si="16"/>
        <v>0</v>
      </c>
      <c r="T162" s="90">
        <f t="shared" si="17"/>
        <v>0</v>
      </c>
      <c r="W162" s="90">
        <f t="shared" si="18"/>
        <v>0</v>
      </c>
      <c r="Y162" s="90">
        <f t="shared" si="19"/>
        <v>4000</v>
      </c>
      <c r="AA162" s="90">
        <f t="shared" si="20"/>
        <v>4000</v>
      </c>
      <c r="AE162" s="90">
        <f t="shared" si="21"/>
        <v>4000</v>
      </c>
      <c r="AG162" s="90">
        <f t="shared" si="22"/>
        <v>-3015</v>
      </c>
      <c r="AL162" s="101"/>
    </row>
    <row r="163" spans="1:38" x14ac:dyDescent="0.25">
      <c r="A163" s="137">
        <v>2523</v>
      </c>
      <c r="C163" s="70" t="s">
        <v>210</v>
      </c>
      <c r="F163" s="89" t="s">
        <v>456</v>
      </c>
      <c r="G163" s="100" t="s">
        <v>460</v>
      </c>
      <c r="H163" s="72">
        <v>9838.75</v>
      </c>
      <c r="J163" s="139">
        <v>9850</v>
      </c>
      <c r="L163" s="90">
        <f t="shared" si="23"/>
        <v>11.25</v>
      </c>
      <c r="N163" s="200"/>
      <c r="P163" s="102"/>
      <c r="Q163" s="90">
        <f t="shared" si="16"/>
        <v>0</v>
      </c>
      <c r="T163" s="90">
        <f t="shared" si="17"/>
        <v>0</v>
      </c>
      <c r="W163" s="90">
        <f t="shared" si="18"/>
        <v>0</v>
      </c>
      <c r="Y163" s="90">
        <f t="shared" si="19"/>
        <v>4000</v>
      </c>
      <c r="AA163" s="90">
        <f t="shared" si="20"/>
        <v>4000</v>
      </c>
      <c r="AE163" s="90">
        <f t="shared" si="21"/>
        <v>4000</v>
      </c>
      <c r="AG163" s="90">
        <f t="shared" si="22"/>
        <v>-5838.75</v>
      </c>
      <c r="AL163" s="101"/>
    </row>
    <row r="164" spans="1:38" x14ac:dyDescent="0.25">
      <c r="A164" s="137">
        <v>2524</v>
      </c>
      <c r="C164" s="70" t="s">
        <v>162</v>
      </c>
      <c r="F164" s="89" t="s">
        <v>456</v>
      </c>
      <c r="G164" s="100" t="s">
        <v>460</v>
      </c>
      <c r="H164" s="72">
        <v>4922.5</v>
      </c>
      <c r="J164" s="139">
        <v>5170</v>
      </c>
      <c r="L164" s="90">
        <f t="shared" si="23"/>
        <v>247.5</v>
      </c>
      <c r="N164" s="200"/>
      <c r="P164" s="102"/>
      <c r="Q164" s="90">
        <f t="shared" si="16"/>
        <v>0</v>
      </c>
      <c r="T164" s="90">
        <f t="shared" si="17"/>
        <v>0</v>
      </c>
      <c r="W164" s="90">
        <f t="shared" si="18"/>
        <v>0</v>
      </c>
      <c r="Y164" s="90">
        <f t="shared" si="19"/>
        <v>4000</v>
      </c>
      <c r="AA164" s="90">
        <f t="shared" si="20"/>
        <v>4000</v>
      </c>
      <c r="AE164" s="90">
        <f t="shared" si="21"/>
        <v>4000</v>
      </c>
      <c r="AG164" s="90">
        <f t="shared" si="22"/>
        <v>-922.5</v>
      </c>
      <c r="AL164" s="101"/>
    </row>
    <row r="165" spans="1:38" x14ac:dyDescent="0.25">
      <c r="A165" s="137">
        <v>2525</v>
      </c>
      <c r="C165" s="70" t="s">
        <v>182</v>
      </c>
      <c r="F165" s="89" t="s">
        <v>456</v>
      </c>
      <c r="G165" s="100" t="s">
        <v>460</v>
      </c>
      <c r="H165" s="72">
        <v>8421.25</v>
      </c>
      <c r="J165" s="139">
        <v>8511.25</v>
      </c>
      <c r="L165" s="90">
        <f t="shared" si="23"/>
        <v>90</v>
      </c>
      <c r="N165" s="200"/>
      <c r="P165" s="102"/>
      <c r="Q165" s="90">
        <f t="shared" si="16"/>
        <v>0</v>
      </c>
      <c r="T165" s="90">
        <f t="shared" si="17"/>
        <v>0</v>
      </c>
      <c r="W165" s="90">
        <f t="shared" si="18"/>
        <v>0</v>
      </c>
      <c r="Y165" s="90">
        <f t="shared" si="19"/>
        <v>4000</v>
      </c>
      <c r="AA165" s="90">
        <f t="shared" si="20"/>
        <v>4000</v>
      </c>
      <c r="AE165" s="90">
        <f t="shared" si="21"/>
        <v>4000</v>
      </c>
      <c r="AG165" s="90">
        <f t="shared" si="22"/>
        <v>-4421.25</v>
      </c>
      <c r="AL165" s="101"/>
    </row>
    <row r="166" spans="1:38" x14ac:dyDescent="0.25">
      <c r="A166" s="91">
        <v>2530</v>
      </c>
      <c r="C166" s="70" t="s">
        <v>89</v>
      </c>
      <c r="F166" s="89" t="s">
        <v>456</v>
      </c>
      <c r="G166" s="100" t="s">
        <v>460</v>
      </c>
      <c r="H166" s="72">
        <v>10570</v>
      </c>
      <c r="J166" s="139">
        <v>10772.5</v>
      </c>
      <c r="L166" s="90">
        <f t="shared" si="23"/>
        <v>202.5</v>
      </c>
      <c r="N166" s="200"/>
      <c r="P166" s="102"/>
      <c r="Q166" s="90">
        <f t="shared" si="16"/>
        <v>0</v>
      </c>
      <c r="T166" s="90">
        <f t="shared" si="17"/>
        <v>0</v>
      </c>
      <c r="W166" s="90">
        <f t="shared" si="18"/>
        <v>0</v>
      </c>
      <c r="Y166" s="90">
        <f t="shared" si="19"/>
        <v>4000</v>
      </c>
      <c r="AA166" s="90">
        <f t="shared" si="20"/>
        <v>4000</v>
      </c>
      <c r="AE166" s="90">
        <f t="shared" si="21"/>
        <v>4000</v>
      </c>
      <c r="AG166" s="90">
        <f t="shared" si="22"/>
        <v>-6570</v>
      </c>
      <c r="AL166" s="101"/>
    </row>
    <row r="167" spans="1:38" x14ac:dyDescent="0.25">
      <c r="A167" s="91">
        <v>2531</v>
      </c>
      <c r="C167" s="70" t="s">
        <v>38</v>
      </c>
      <c r="D167" s="168"/>
      <c r="F167" s="89" t="s">
        <v>456</v>
      </c>
      <c r="G167" s="100" t="s">
        <v>460</v>
      </c>
      <c r="H167" s="72">
        <v>6272.5</v>
      </c>
      <c r="J167" s="139">
        <v>6434.5</v>
      </c>
      <c r="L167" s="90">
        <f t="shared" si="23"/>
        <v>162</v>
      </c>
      <c r="N167" s="200"/>
      <c r="P167" s="102"/>
      <c r="Q167" s="90">
        <f t="shared" si="16"/>
        <v>0</v>
      </c>
      <c r="T167" s="90">
        <f t="shared" si="17"/>
        <v>0</v>
      </c>
      <c r="W167" s="90">
        <f t="shared" si="18"/>
        <v>0</v>
      </c>
      <c r="Y167" s="90">
        <f t="shared" si="19"/>
        <v>4000</v>
      </c>
      <c r="AA167" s="90">
        <f t="shared" si="20"/>
        <v>4000</v>
      </c>
      <c r="AE167" s="90">
        <f t="shared" si="21"/>
        <v>4000</v>
      </c>
      <c r="AG167" s="90">
        <f t="shared" si="22"/>
        <v>-2272.5</v>
      </c>
      <c r="AL167" s="101"/>
    </row>
    <row r="168" spans="1:38" x14ac:dyDescent="0.25">
      <c r="A168" s="137">
        <v>2532</v>
      </c>
      <c r="C168" s="70" t="s">
        <v>170</v>
      </c>
      <c r="F168" s="89" t="s">
        <v>456</v>
      </c>
      <c r="G168" s="100" t="s">
        <v>460</v>
      </c>
      <c r="H168" s="72">
        <v>6137.5</v>
      </c>
      <c r="J168" s="139">
        <v>6182.5</v>
      </c>
      <c r="L168" s="90">
        <f t="shared" si="23"/>
        <v>45</v>
      </c>
      <c r="N168" s="200"/>
      <c r="P168" s="102"/>
      <c r="Q168" s="90">
        <f t="shared" si="16"/>
        <v>0</v>
      </c>
      <c r="T168" s="90">
        <f t="shared" si="17"/>
        <v>0</v>
      </c>
      <c r="W168" s="90">
        <f t="shared" si="18"/>
        <v>0</v>
      </c>
      <c r="Y168" s="90">
        <f t="shared" si="19"/>
        <v>4000</v>
      </c>
      <c r="AA168" s="90">
        <f t="shared" si="20"/>
        <v>4000</v>
      </c>
      <c r="AE168" s="90">
        <f t="shared" si="21"/>
        <v>4000</v>
      </c>
      <c r="AG168" s="90">
        <f t="shared" si="22"/>
        <v>-2137.5</v>
      </c>
      <c r="AL168" s="101"/>
    </row>
    <row r="169" spans="1:38" x14ac:dyDescent="0.25">
      <c r="A169" s="137">
        <v>2534</v>
      </c>
      <c r="C169" s="70" t="s">
        <v>215</v>
      </c>
      <c r="F169" s="89" t="s">
        <v>456</v>
      </c>
      <c r="G169" s="100" t="s">
        <v>460</v>
      </c>
      <c r="H169" s="72">
        <v>5192.5</v>
      </c>
      <c r="J169" s="139">
        <v>5181.25</v>
      </c>
      <c r="L169" s="90">
        <f t="shared" si="23"/>
        <v>-11.25</v>
      </c>
      <c r="N169" s="200"/>
      <c r="P169" s="102"/>
      <c r="Q169" s="90">
        <f t="shared" si="16"/>
        <v>0</v>
      </c>
      <c r="T169" s="90">
        <f t="shared" si="17"/>
        <v>0</v>
      </c>
      <c r="W169" s="90">
        <f t="shared" si="18"/>
        <v>0</v>
      </c>
      <c r="Y169" s="90">
        <f t="shared" si="19"/>
        <v>4000</v>
      </c>
      <c r="AA169" s="90">
        <f t="shared" si="20"/>
        <v>4000</v>
      </c>
      <c r="AE169" s="90">
        <f t="shared" si="21"/>
        <v>4000</v>
      </c>
      <c r="AG169" s="90">
        <f t="shared" si="22"/>
        <v>-1192.5</v>
      </c>
      <c r="AL169" s="101"/>
    </row>
    <row r="170" spans="1:38" x14ac:dyDescent="0.25">
      <c r="A170" s="137">
        <v>2536</v>
      </c>
      <c r="C170" s="70" t="s">
        <v>114</v>
      </c>
      <c r="D170" s="94" t="s">
        <v>467</v>
      </c>
      <c r="F170" s="89" t="s">
        <v>456</v>
      </c>
      <c r="G170" s="100" t="s">
        <v>460</v>
      </c>
      <c r="H170" s="72">
        <v>7003.75</v>
      </c>
      <c r="L170" s="90">
        <f t="shared" si="23"/>
        <v>-7003.75</v>
      </c>
      <c r="M170" s="90" t="s">
        <v>444</v>
      </c>
      <c r="N170" s="200"/>
      <c r="P170" s="102"/>
      <c r="Q170" s="90">
        <f t="shared" si="16"/>
        <v>0</v>
      </c>
      <c r="T170" s="90">
        <f t="shared" si="17"/>
        <v>0</v>
      </c>
      <c r="W170" s="90">
        <f t="shared" si="18"/>
        <v>0</v>
      </c>
      <c r="Y170" s="90">
        <f t="shared" si="19"/>
        <v>4000</v>
      </c>
      <c r="AA170" s="90">
        <f t="shared" si="20"/>
        <v>4000</v>
      </c>
      <c r="AE170" s="90">
        <f t="shared" si="21"/>
        <v>4000</v>
      </c>
      <c r="AG170" s="90">
        <f t="shared" si="22"/>
        <v>-3003.75</v>
      </c>
      <c r="AL170" s="101"/>
    </row>
    <row r="171" spans="1:38" x14ac:dyDescent="0.25">
      <c r="A171" s="137">
        <v>2539</v>
      </c>
      <c r="C171" s="70" t="s">
        <v>77</v>
      </c>
      <c r="F171" s="89" t="s">
        <v>456</v>
      </c>
      <c r="G171" s="100" t="s">
        <v>460</v>
      </c>
      <c r="H171" s="72">
        <v>6418.75</v>
      </c>
      <c r="J171" s="139">
        <v>6418.75</v>
      </c>
      <c r="L171" s="90">
        <f t="shared" si="23"/>
        <v>0</v>
      </c>
      <c r="N171" s="200"/>
      <c r="P171" s="102"/>
      <c r="Q171" s="90">
        <f t="shared" si="16"/>
        <v>0</v>
      </c>
      <c r="T171" s="90">
        <f t="shared" si="17"/>
        <v>0</v>
      </c>
      <c r="W171" s="90">
        <f t="shared" si="18"/>
        <v>0</v>
      </c>
      <c r="Y171" s="90">
        <f t="shared" si="19"/>
        <v>4000</v>
      </c>
      <c r="AA171" s="90">
        <f t="shared" si="20"/>
        <v>4000</v>
      </c>
      <c r="AE171" s="90">
        <f t="shared" si="21"/>
        <v>4000</v>
      </c>
      <c r="AG171" s="90">
        <f t="shared" si="22"/>
        <v>-2418.75</v>
      </c>
      <c r="AL171" s="101"/>
    </row>
    <row r="172" spans="1:38" x14ac:dyDescent="0.25">
      <c r="A172" s="137">
        <v>2545</v>
      </c>
      <c r="C172" s="70" t="s">
        <v>126</v>
      </c>
      <c r="F172" s="89" t="s">
        <v>456</v>
      </c>
      <c r="G172" s="100" t="s">
        <v>460</v>
      </c>
      <c r="H172" s="72">
        <v>8758.75</v>
      </c>
      <c r="J172" s="139">
        <v>8713.75</v>
      </c>
      <c r="L172" s="90">
        <f t="shared" si="23"/>
        <v>-45</v>
      </c>
      <c r="N172" s="200"/>
      <c r="P172" s="102"/>
      <c r="Q172" s="90">
        <f t="shared" si="16"/>
        <v>0</v>
      </c>
      <c r="T172" s="90">
        <f t="shared" si="17"/>
        <v>0</v>
      </c>
      <c r="W172" s="90">
        <f t="shared" si="18"/>
        <v>0</v>
      </c>
      <c r="Y172" s="90">
        <f t="shared" si="19"/>
        <v>4000</v>
      </c>
      <c r="AA172" s="90">
        <f t="shared" si="20"/>
        <v>4000</v>
      </c>
      <c r="AE172" s="90">
        <f t="shared" si="21"/>
        <v>4000</v>
      </c>
      <c r="AG172" s="90">
        <f t="shared" si="22"/>
        <v>-4758.75</v>
      </c>
      <c r="AL172" s="101"/>
    </row>
    <row r="173" spans="1:38" x14ac:dyDescent="0.25">
      <c r="A173" s="137">
        <v>2548</v>
      </c>
      <c r="C173" s="70" t="s">
        <v>166</v>
      </c>
      <c r="F173" s="89" t="s">
        <v>456</v>
      </c>
      <c r="G173" s="100" t="s">
        <v>460</v>
      </c>
      <c r="H173" s="72">
        <v>8623.75</v>
      </c>
      <c r="J173" s="139">
        <v>8511.25</v>
      </c>
      <c r="L173" s="90">
        <f t="shared" si="23"/>
        <v>-112.5</v>
      </c>
      <c r="N173" s="200"/>
      <c r="Q173" s="90">
        <f t="shared" si="16"/>
        <v>0</v>
      </c>
      <c r="T173" s="90">
        <f t="shared" si="17"/>
        <v>0</v>
      </c>
      <c r="W173" s="90">
        <f t="shared" si="18"/>
        <v>0</v>
      </c>
      <c r="Y173" s="90">
        <f t="shared" si="19"/>
        <v>4000</v>
      </c>
      <c r="AA173" s="90">
        <f t="shared" si="20"/>
        <v>4000</v>
      </c>
      <c r="AE173" s="90">
        <f t="shared" si="21"/>
        <v>4000</v>
      </c>
      <c r="AG173" s="90">
        <f t="shared" si="22"/>
        <v>-4623.75</v>
      </c>
      <c r="AL173" s="101"/>
    </row>
    <row r="174" spans="1:38" x14ac:dyDescent="0.25">
      <c r="A174" s="137">
        <v>2552</v>
      </c>
      <c r="C174" s="70" t="s">
        <v>174</v>
      </c>
      <c r="F174" s="89" t="s">
        <v>456</v>
      </c>
      <c r="G174" s="100" t="s">
        <v>460</v>
      </c>
      <c r="H174" s="72">
        <v>8668.75</v>
      </c>
      <c r="J174" s="139">
        <v>8736.25</v>
      </c>
      <c r="L174" s="90">
        <f t="shared" si="23"/>
        <v>67.5</v>
      </c>
      <c r="N174" s="200"/>
      <c r="P174" s="102"/>
      <c r="Q174" s="90">
        <f t="shared" si="16"/>
        <v>0</v>
      </c>
      <c r="T174" s="90">
        <f t="shared" si="17"/>
        <v>0</v>
      </c>
      <c r="W174" s="90">
        <f t="shared" si="18"/>
        <v>0</v>
      </c>
      <c r="Y174" s="90">
        <f t="shared" si="19"/>
        <v>4000</v>
      </c>
      <c r="AA174" s="90">
        <f t="shared" si="20"/>
        <v>4000</v>
      </c>
      <c r="AE174" s="90">
        <f t="shared" si="21"/>
        <v>4000</v>
      </c>
      <c r="AG174" s="90">
        <f t="shared" si="22"/>
        <v>-4668.75</v>
      </c>
      <c r="AL174" s="101"/>
    </row>
    <row r="175" spans="1:38" x14ac:dyDescent="0.25">
      <c r="A175" s="137">
        <v>2559</v>
      </c>
      <c r="C175" s="70" t="s">
        <v>151</v>
      </c>
      <c r="F175" s="89" t="s">
        <v>456</v>
      </c>
      <c r="G175" s="100" t="s">
        <v>460</v>
      </c>
      <c r="H175" s="72">
        <v>6216.25</v>
      </c>
      <c r="J175" s="139">
        <v>6261.25</v>
      </c>
      <c r="L175" s="90">
        <f t="shared" si="23"/>
        <v>45</v>
      </c>
      <c r="N175" s="200"/>
      <c r="P175" s="102"/>
      <c r="Q175" s="90">
        <f t="shared" si="16"/>
        <v>0</v>
      </c>
      <c r="T175" s="90">
        <f t="shared" si="17"/>
        <v>0</v>
      </c>
      <c r="W175" s="90">
        <f t="shared" si="18"/>
        <v>0</v>
      </c>
      <c r="Y175" s="90">
        <f t="shared" si="19"/>
        <v>4000</v>
      </c>
      <c r="AA175" s="90">
        <f t="shared" si="20"/>
        <v>4000</v>
      </c>
      <c r="AE175" s="90">
        <f t="shared" si="21"/>
        <v>4000</v>
      </c>
      <c r="AG175" s="90">
        <f t="shared" si="22"/>
        <v>-2216.25</v>
      </c>
      <c r="AL175" s="101"/>
    </row>
    <row r="176" spans="1:38" x14ac:dyDescent="0.25">
      <c r="A176" s="137">
        <v>2562</v>
      </c>
      <c r="C176" s="70" t="s">
        <v>66</v>
      </c>
      <c r="F176" s="89" t="s">
        <v>456</v>
      </c>
      <c r="G176" s="100" t="s">
        <v>460</v>
      </c>
      <c r="H176" s="72">
        <v>6362.5</v>
      </c>
      <c r="J176" s="139">
        <v>6373.75</v>
      </c>
      <c r="L176" s="90">
        <f t="shared" si="23"/>
        <v>11.25</v>
      </c>
      <c r="N176" s="200"/>
      <c r="P176" s="102"/>
      <c r="Q176" s="90">
        <f t="shared" si="16"/>
        <v>0</v>
      </c>
      <c r="T176" s="90">
        <f t="shared" si="17"/>
        <v>0</v>
      </c>
      <c r="W176" s="90">
        <f t="shared" si="18"/>
        <v>0</v>
      </c>
      <c r="Y176" s="90">
        <f t="shared" si="19"/>
        <v>4000</v>
      </c>
      <c r="AA176" s="90">
        <f t="shared" si="20"/>
        <v>4000</v>
      </c>
      <c r="AE176" s="90">
        <f t="shared" si="21"/>
        <v>4000</v>
      </c>
      <c r="AG176" s="90">
        <f t="shared" si="22"/>
        <v>-2362.5</v>
      </c>
      <c r="AL176" s="101"/>
    </row>
    <row r="177" spans="1:38" x14ac:dyDescent="0.25">
      <c r="A177" s="137">
        <v>2569</v>
      </c>
      <c r="C177" s="70" t="s">
        <v>92</v>
      </c>
      <c r="F177" s="89" t="s">
        <v>456</v>
      </c>
      <c r="G177" s="100" t="s">
        <v>460</v>
      </c>
      <c r="H177" s="72">
        <v>8466.25</v>
      </c>
      <c r="J177" s="139">
        <v>8578.75</v>
      </c>
      <c r="L177" s="90">
        <f t="shared" si="23"/>
        <v>112.5</v>
      </c>
      <c r="N177" s="200"/>
      <c r="P177" s="102"/>
      <c r="Q177" s="90">
        <f t="shared" si="16"/>
        <v>0</v>
      </c>
      <c r="T177" s="90">
        <f t="shared" si="17"/>
        <v>0</v>
      </c>
      <c r="W177" s="90">
        <f t="shared" si="18"/>
        <v>0</v>
      </c>
      <c r="Y177" s="90">
        <f t="shared" si="19"/>
        <v>4000</v>
      </c>
      <c r="AA177" s="90">
        <f t="shared" si="20"/>
        <v>4000</v>
      </c>
      <c r="AE177" s="90">
        <f t="shared" si="21"/>
        <v>4000</v>
      </c>
      <c r="AG177" s="90">
        <f t="shared" si="22"/>
        <v>-4466.25</v>
      </c>
      <c r="AL177" s="101"/>
    </row>
    <row r="178" spans="1:38" x14ac:dyDescent="0.25">
      <c r="A178" s="137">
        <v>2574</v>
      </c>
      <c r="C178" s="70" t="s">
        <v>101</v>
      </c>
      <c r="F178" s="89" t="s">
        <v>456</v>
      </c>
      <c r="G178" s="100" t="s">
        <v>460</v>
      </c>
      <c r="H178" s="72">
        <v>7015</v>
      </c>
      <c r="J178" s="139">
        <v>6970</v>
      </c>
      <c r="L178" s="90">
        <f t="shared" si="23"/>
        <v>-45</v>
      </c>
      <c r="N178" s="200"/>
      <c r="P178" s="102"/>
      <c r="Q178" s="90">
        <f t="shared" si="16"/>
        <v>0</v>
      </c>
      <c r="T178" s="90">
        <f t="shared" si="17"/>
        <v>0</v>
      </c>
      <c r="W178" s="90">
        <f t="shared" si="18"/>
        <v>0</v>
      </c>
      <c r="Y178" s="90">
        <f t="shared" si="19"/>
        <v>4000</v>
      </c>
      <c r="AA178" s="90">
        <f t="shared" si="20"/>
        <v>4000</v>
      </c>
      <c r="AE178" s="90">
        <f t="shared" si="21"/>
        <v>4000</v>
      </c>
      <c r="AG178" s="90">
        <f t="shared" si="22"/>
        <v>-3015</v>
      </c>
      <c r="AL178" s="101"/>
    </row>
    <row r="179" spans="1:38" x14ac:dyDescent="0.25">
      <c r="A179" s="137">
        <v>2578</v>
      </c>
      <c r="C179" s="70" t="s">
        <v>204</v>
      </c>
      <c r="F179" s="89" t="s">
        <v>456</v>
      </c>
      <c r="G179" s="100" t="s">
        <v>460</v>
      </c>
      <c r="H179" s="72">
        <v>5316.25</v>
      </c>
      <c r="J179" s="139">
        <v>5507.5</v>
      </c>
      <c r="L179" s="90">
        <f t="shared" si="23"/>
        <v>191.25</v>
      </c>
      <c r="N179" s="200"/>
      <c r="P179" s="102"/>
      <c r="Q179" s="90">
        <f t="shared" si="16"/>
        <v>0</v>
      </c>
      <c r="T179" s="90">
        <f t="shared" si="17"/>
        <v>0</v>
      </c>
      <c r="W179" s="90">
        <f t="shared" si="18"/>
        <v>0</v>
      </c>
      <c r="Y179" s="90">
        <f t="shared" si="19"/>
        <v>4000</v>
      </c>
      <c r="AA179" s="90">
        <f t="shared" si="20"/>
        <v>4000</v>
      </c>
      <c r="AE179" s="90">
        <f t="shared" si="21"/>
        <v>4000</v>
      </c>
      <c r="AG179" s="90">
        <f t="shared" si="22"/>
        <v>-1316.25</v>
      </c>
      <c r="AL179" s="101"/>
    </row>
    <row r="180" spans="1:38" x14ac:dyDescent="0.25">
      <c r="A180" s="137">
        <v>2586</v>
      </c>
      <c r="C180" s="70" t="s">
        <v>75</v>
      </c>
      <c r="F180" s="89" t="s">
        <v>456</v>
      </c>
      <c r="G180" s="100" t="s">
        <v>460</v>
      </c>
      <c r="H180" s="72">
        <v>6306.25</v>
      </c>
      <c r="J180" s="139">
        <v>6295</v>
      </c>
      <c r="L180" s="90">
        <f t="shared" si="23"/>
        <v>-11.25</v>
      </c>
      <c r="N180" s="200"/>
      <c r="P180" s="102"/>
      <c r="Q180" s="90">
        <f t="shared" si="16"/>
        <v>0</v>
      </c>
      <c r="T180" s="90">
        <f t="shared" si="17"/>
        <v>0</v>
      </c>
      <c r="W180" s="90">
        <f t="shared" si="18"/>
        <v>0</v>
      </c>
      <c r="Y180" s="90">
        <f t="shared" si="19"/>
        <v>4000</v>
      </c>
      <c r="AA180" s="90">
        <f t="shared" si="20"/>
        <v>4000</v>
      </c>
      <c r="AE180" s="90">
        <f t="shared" si="21"/>
        <v>4000</v>
      </c>
      <c r="AG180" s="90">
        <f t="shared" si="22"/>
        <v>-2306.25</v>
      </c>
      <c r="AL180" s="101"/>
    </row>
    <row r="181" spans="1:38" x14ac:dyDescent="0.25">
      <c r="A181" s="137">
        <v>2596</v>
      </c>
      <c r="C181" s="70" t="s">
        <v>88</v>
      </c>
      <c r="F181" s="89" t="s">
        <v>456</v>
      </c>
      <c r="G181" s="100" t="s">
        <v>460</v>
      </c>
      <c r="H181" s="72">
        <v>8539.375</v>
      </c>
      <c r="J181" s="139">
        <v>8725</v>
      </c>
      <c r="L181" s="90">
        <f t="shared" si="23"/>
        <v>185.625</v>
      </c>
      <c r="N181" s="200"/>
      <c r="Q181" s="90">
        <f t="shared" si="16"/>
        <v>0</v>
      </c>
      <c r="T181" s="90">
        <f t="shared" si="17"/>
        <v>0</v>
      </c>
      <c r="W181" s="90">
        <f t="shared" si="18"/>
        <v>0</v>
      </c>
      <c r="Y181" s="90">
        <f t="shared" si="19"/>
        <v>4000</v>
      </c>
      <c r="AA181" s="90">
        <f t="shared" si="20"/>
        <v>4000</v>
      </c>
      <c r="AE181" s="90">
        <f t="shared" si="21"/>
        <v>4000</v>
      </c>
      <c r="AG181" s="90">
        <f t="shared" si="22"/>
        <v>-4539.375</v>
      </c>
      <c r="AL181" s="101"/>
    </row>
    <row r="182" spans="1:38" x14ac:dyDescent="0.25">
      <c r="A182" s="91">
        <v>2603</v>
      </c>
      <c r="C182" s="70" t="s">
        <v>245</v>
      </c>
      <c r="F182" s="89" t="s">
        <v>456</v>
      </c>
      <c r="G182" s="100" t="s">
        <v>460</v>
      </c>
      <c r="H182" s="72">
        <v>8578.75</v>
      </c>
      <c r="J182" s="139">
        <v>8972.5</v>
      </c>
      <c r="L182" s="90">
        <f t="shared" si="23"/>
        <v>393.75</v>
      </c>
      <c r="N182" s="200"/>
      <c r="P182" s="102"/>
      <c r="Q182" s="90">
        <f t="shared" si="16"/>
        <v>0</v>
      </c>
      <c r="T182" s="90">
        <f t="shared" si="17"/>
        <v>0</v>
      </c>
      <c r="W182" s="90">
        <f t="shared" si="18"/>
        <v>0</v>
      </c>
      <c r="Y182" s="90">
        <f t="shared" si="19"/>
        <v>4000</v>
      </c>
      <c r="AA182" s="90">
        <f t="shared" si="20"/>
        <v>4000</v>
      </c>
      <c r="AE182" s="90">
        <f t="shared" si="21"/>
        <v>4000</v>
      </c>
      <c r="AG182" s="90">
        <f t="shared" si="22"/>
        <v>-4578.75</v>
      </c>
      <c r="AL182" s="101"/>
    </row>
    <row r="183" spans="1:38" x14ac:dyDescent="0.25">
      <c r="A183" s="91">
        <v>2607</v>
      </c>
      <c r="C183" s="70" t="s">
        <v>192</v>
      </c>
      <c r="F183" s="89" t="s">
        <v>456</v>
      </c>
      <c r="G183" s="100" t="s">
        <v>460</v>
      </c>
      <c r="H183" s="72">
        <v>5485</v>
      </c>
      <c r="J183" s="139">
        <v>5487.25</v>
      </c>
      <c r="L183" s="90">
        <f t="shared" si="23"/>
        <v>2.25</v>
      </c>
      <c r="N183" s="200"/>
      <c r="P183" s="102"/>
      <c r="Q183" s="90">
        <f t="shared" si="16"/>
        <v>0</v>
      </c>
      <c r="T183" s="90">
        <f t="shared" si="17"/>
        <v>0</v>
      </c>
      <c r="W183" s="90">
        <f t="shared" si="18"/>
        <v>0</v>
      </c>
      <c r="Y183" s="90">
        <f t="shared" si="19"/>
        <v>4000</v>
      </c>
      <c r="AA183" s="90">
        <f t="shared" si="20"/>
        <v>4000</v>
      </c>
      <c r="AE183" s="90">
        <f t="shared" si="21"/>
        <v>4000</v>
      </c>
      <c r="AG183" s="90">
        <f t="shared" si="22"/>
        <v>-1485</v>
      </c>
      <c r="AL183" s="101"/>
    </row>
    <row r="184" spans="1:38" x14ac:dyDescent="0.25">
      <c r="A184" s="91">
        <v>2611</v>
      </c>
      <c r="C184" s="70" t="s">
        <v>141</v>
      </c>
      <c r="F184" s="89" t="s">
        <v>456</v>
      </c>
      <c r="G184" s="100" t="s">
        <v>460</v>
      </c>
      <c r="H184" s="72">
        <v>7015</v>
      </c>
      <c r="J184" s="139">
        <v>7026.25</v>
      </c>
      <c r="L184" s="90">
        <f t="shared" si="23"/>
        <v>11.25</v>
      </c>
      <c r="N184" s="200"/>
      <c r="P184" s="102"/>
      <c r="Q184" s="90">
        <f t="shared" si="16"/>
        <v>0</v>
      </c>
      <c r="T184" s="90">
        <f t="shared" si="17"/>
        <v>0</v>
      </c>
      <c r="W184" s="90">
        <f t="shared" si="18"/>
        <v>0</v>
      </c>
      <c r="Y184" s="90">
        <f t="shared" si="19"/>
        <v>4000</v>
      </c>
      <c r="AA184" s="90">
        <f t="shared" si="20"/>
        <v>4000</v>
      </c>
      <c r="AE184" s="90">
        <f t="shared" si="21"/>
        <v>4000</v>
      </c>
      <c r="AG184" s="90">
        <f t="shared" si="22"/>
        <v>-3015</v>
      </c>
      <c r="AL184" s="101"/>
    </row>
    <row r="185" spans="1:38" x14ac:dyDescent="0.25">
      <c r="A185" s="91">
        <v>2615</v>
      </c>
      <c r="C185" s="70" t="s">
        <v>96</v>
      </c>
      <c r="F185" s="89" t="s">
        <v>456</v>
      </c>
      <c r="G185" s="100" t="s">
        <v>460</v>
      </c>
      <c r="H185" s="72">
        <v>6216.25</v>
      </c>
      <c r="J185" s="139">
        <v>6306.25</v>
      </c>
      <c r="L185" s="90">
        <f t="shared" si="23"/>
        <v>90</v>
      </c>
      <c r="N185" s="200"/>
      <c r="P185" s="102"/>
      <c r="Q185" s="90">
        <f t="shared" si="16"/>
        <v>0</v>
      </c>
      <c r="T185" s="90">
        <f t="shared" si="17"/>
        <v>0</v>
      </c>
      <c r="W185" s="90">
        <f t="shared" si="18"/>
        <v>0</v>
      </c>
      <c r="Y185" s="90">
        <f t="shared" si="19"/>
        <v>4000</v>
      </c>
      <c r="AA185" s="90">
        <f t="shared" si="20"/>
        <v>4000</v>
      </c>
      <c r="AE185" s="90">
        <f t="shared" si="21"/>
        <v>4000</v>
      </c>
      <c r="AG185" s="90">
        <f t="shared" si="22"/>
        <v>-2216.25</v>
      </c>
      <c r="AL185" s="101"/>
    </row>
    <row r="186" spans="1:38" x14ac:dyDescent="0.25">
      <c r="A186" s="137">
        <v>2622</v>
      </c>
      <c r="C186" s="70" t="s">
        <v>63</v>
      </c>
      <c r="F186" s="89" t="s">
        <v>456</v>
      </c>
      <c r="G186" s="100" t="s">
        <v>460</v>
      </c>
      <c r="H186" s="72">
        <v>5665</v>
      </c>
      <c r="J186" s="139">
        <v>5750.05</v>
      </c>
      <c r="L186" s="90">
        <f t="shared" si="23"/>
        <v>85.050000000000182</v>
      </c>
      <c r="N186" s="200"/>
      <c r="P186" s="102"/>
      <c r="Q186" s="90">
        <f t="shared" si="16"/>
        <v>0</v>
      </c>
      <c r="T186" s="90">
        <f t="shared" si="17"/>
        <v>0</v>
      </c>
      <c r="W186" s="90">
        <f t="shared" si="18"/>
        <v>0</v>
      </c>
      <c r="Y186" s="90">
        <f t="shared" si="19"/>
        <v>4000</v>
      </c>
      <c r="AA186" s="90">
        <f t="shared" si="20"/>
        <v>4000</v>
      </c>
      <c r="AE186" s="90">
        <f t="shared" si="21"/>
        <v>4000</v>
      </c>
      <c r="AG186" s="90">
        <f t="shared" si="22"/>
        <v>-1665</v>
      </c>
      <c r="AL186" s="101"/>
    </row>
    <row r="187" spans="1:38" x14ac:dyDescent="0.25">
      <c r="A187" s="137">
        <v>2625</v>
      </c>
      <c r="C187" s="70" t="s">
        <v>134</v>
      </c>
      <c r="F187" s="89" t="s">
        <v>456</v>
      </c>
      <c r="G187" s="100" t="s">
        <v>460</v>
      </c>
      <c r="H187" s="72">
        <v>8747.5</v>
      </c>
      <c r="J187" s="139">
        <v>8713.75</v>
      </c>
      <c r="L187" s="90">
        <f t="shared" si="23"/>
        <v>-33.75</v>
      </c>
      <c r="N187" s="200"/>
      <c r="P187" s="102"/>
      <c r="Q187" s="90">
        <f t="shared" si="16"/>
        <v>0</v>
      </c>
      <c r="T187" s="90">
        <f t="shared" si="17"/>
        <v>0</v>
      </c>
      <c r="W187" s="90">
        <f t="shared" si="18"/>
        <v>0</v>
      </c>
      <c r="Y187" s="90">
        <f t="shared" si="19"/>
        <v>4000</v>
      </c>
      <c r="AA187" s="90">
        <f t="shared" si="20"/>
        <v>4000</v>
      </c>
      <c r="AE187" s="90">
        <f t="shared" si="21"/>
        <v>4000</v>
      </c>
      <c r="AG187" s="90">
        <f t="shared" si="22"/>
        <v>-4747.5</v>
      </c>
      <c r="AL187" s="101"/>
    </row>
    <row r="188" spans="1:38" x14ac:dyDescent="0.25">
      <c r="A188" s="137">
        <v>2626</v>
      </c>
      <c r="C188" s="70" t="s">
        <v>68</v>
      </c>
      <c r="F188" s="89" t="s">
        <v>456</v>
      </c>
      <c r="G188" s="100" t="s">
        <v>460</v>
      </c>
      <c r="H188" s="72">
        <v>5665</v>
      </c>
      <c r="J188" s="139">
        <v>5732.5</v>
      </c>
      <c r="L188" s="90">
        <f t="shared" si="23"/>
        <v>67.5</v>
      </c>
      <c r="N188" s="200"/>
      <c r="P188" s="102"/>
      <c r="Q188" s="90">
        <f t="shared" si="16"/>
        <v>0</v>
      </c>
      <c r="T188" s="90">
        <f t="shared" si="17"/>
        <v>0</v>
      </c>
      <c r="W188" s="90">
        <f t="shared" si="18"/>
        <v>0</v>
      </c>
      <c r="Y188" s="90">
        <f t="shared" si="19"/>
        <v>4000</v>
      </c>
      <c r="AA188" s="90">
        <f t="shared" si="20"/>
        <v>4000</v>
      </c>
      <c r="AE188" s="90">
        <f t="shared" si="21"/>
        <v>4000</v>
      </c>
      <c r="AG188" s="90">
        <f t="shared" si="22"/>
        <v>-1665</v>
      </c>
      <c r="AL188" s="101"/>
    </row>
    <row r="189" spans="1:38" x14ac:dyDescent="0.25">
      <c r="A189" s="137">
        <v>2627</v>
      </c>
      <c r="C189" s="70" t="s">
        <v>37</v>
      </c>
      <c r="F189" s="89" t="s">
        <v>456</v>
      </c>
      <c r="G189" s="100" t="s">
        <v>460</v>
      </c>
      <c r="H189" s="72">
        <v>6103.75</v>
      </c>
      <c r="J189" s="139">
        <v>6238.75</v>
      </c>
      <c r="L189" s="90">
        <f t="shared" si="23"/>
        <v>135</v>
      </c>
      <c r="N189" s="200"/>
      <c r="Q189" s="90">
        <f t="shared" si="16"/>
        <v>0</v>
      </c>
      <c r="T189" s="90">
        <f t="shared" si="17"/>
        <v>0</v>
      </c>
      <c r="W189" s="90">
        <f t="shared" si="18"/>
        <v>0</v>
      </c>
      <c r="Y189" s="90">
        <f t="shared" si="19"/>
        <v>4000</v>
      </c>
      <c r="AA189" s="90">
        <f t="shared" si="20"/>
        <v>4000</v>
      </c>
      <c r="AE189" s="90">
        <f t="shared" si="21"/>
        <v>4000</v>
      </c>
      <c r="AG189" s="90">
        <f t="shared" si="22"/>
        <v>-2103.75</v>
      </c>
      <c r="AL189" s="101"/>
    </row>
    <row r="190" spans="1:38" x14ac:dyDescent="0.25">
      <c r="A190" s="137">
        <v>2629</v>
      </c>
      <c r="C190" s="70" t="s">
        <v>258</v>
      </c>
      <c r="F190" s="89" t="s">
        <v>456</v>
      </c>
      <c r="G190" s="100" t="s">
        <v>460</v>
      </c>
      <c r="H190" s="72">
        <v>6176.875</v>
      </c>
      <c r="J190" s="139">
        <v>6227.5</v>
      </c>
      <c r="L190" s="90">
        <f t="shared" si="23"/>
        <v>50.625</v>
      </c>
      <c r="N190" s="200"/>
      <c r="P190" s="102"/>
      <c r="Q190" s="90">
        <f t="shared" si="16"/>
        <v>0</v>
      </c>
      <c r="T190" s="90">
        <f t="shared" si="17"/>
        <v>0</v>
      </c>
      <c r="W190" s="90">
        <f t="shared" si="18"/>
        <v>0</v>
      </c>
      <c r="Y190" s="90">
        <f t="shared" si="19"/>
        <v>4000</v>
      </c>
      <c r="AA190" s="90">
        <f t="shared" si="20"/>
        <v>4000</v>
      </c>
      <c r="AE190" s="90">
        <f t="shared" si="21"/>
        <v>4000</v>
      </c>
      <c r="AG190" s="90">
        <f t="shared" si="22"/>
        <v>-2176.875</v>
      </c>
      <c r="AL190" s="101"/>
    </row>
    <row r="191" spans="1:38" x14ac:dyDescent="0.25">
      <c r="A191" s="137">
        <v>2632</v>
      </c>
      <c r="C191" s="70" t="s">
        <v>228</v>
      </c>
      <c r="F191" s="89" t="s">
        <v>456</v>
      </c>
      <c r="G191" s="100" t="s">
        <v>460</v>
      </c>
      <c r="H191" s="72">
        <v>9118.75</v>
      </c>
      <c r="J191" s="139">
        <v>9366.25</v>
      </c>
      <c r="L191" s="90">
        <f t="shared" si="23"/>
        <v>247.5</v>
      </c>
      <c r="N191" s="200"/>
      <c r="Q191" s="90">
        <f t="shared" si="16"/>
        <v>0</v>
      </c>
      <c r="T191" s="90">
        <f t="shared" si="17"/>
        <v>0</v>
      </c>
      <c r="W191" s="90">
        <f t="shared" si="18"/>
        <v>0</v>
      </c>
      <c r="Y191" s="90">
        <f t="shared" si="19"/>
        <v>4000</v>
      </c>
      <c r="AA191" s="90">
        <f t="shared" si="20"/>
        <v>4000</v>
      </c>
      <c r="AE191" s="90">
        <f t="shared" si="21"/>
        <v>4000</v>
      </c>
      <c r="AG191" s="90">
        <f t="shared" si="22"/>
        <v>-5118.75</v>
      </c>
      <c r="AL191" s="101"/>
    </row>
    <row r="192" spans="1:38" x14ac:dyDescent="0.25">
      <c r="A192" s="137">
        <v>2636</v>
      </c>
      <c r="C192" s="70" t="s">
        <v>71</v>
      </c>
      <c r="F192" s="89" t="s">
        <v>456</v>
      </c>
      <c r="G192" s="100" t="s">
        <v>460</v>
      </c>
      <c r="H192" s="72">
        <v>7645</v>
      </c>
      <c r="J192" s="139">
        <v>8054.5</v>
      </c>
      <c r="L192" s="90">
        <f t="shared" si="23"/>
        <v>409.5</v>
      </c>
      <c r="N192" s="200"/>
      <c r="P192" s="102"/>
      <c r="Q192" s="90">
        <f t="shared" si="16"/>
        <v>0</v>
      </c>
      <c r="T192" s="90">
        <f t="shared" si="17"/>
        <v>0</v>
      </c>
      <c r="W192" s="90">
        <f t="shared" si="18"/>
        <v>0</v>
      </c>
      <c r="Y192" s="90">
        <f t="shared" si="19"/>
        <v>4000</v>
      </c>
      <c r="AA192" s="90">
        <f t="shared" si="20"/>
        <v>4000</v>
      </c>
      <c r="AE192" s="90">
        <f t="shared" si="21"/>
        <v>4000</v>
      </c>
      <c r="AG192" s="90">
        <f t="shared" si="22"/>
        <v>-3645</v>
      </c>
      <c r="AL192" s="101"/>
    </row>
    <row r="193" spans="1:39" x14ac:dyDescent="0.25">
      <c r="A193" s="137">
        <v>2643</v>
      </c>
      <c r="C193" s="70" t="s">
        <v>94</v>
      </c>
      <c r="F193" s="89" t="s">
        <v>456</v>
      </c>
      <c r="G193" s="100" t="s">
        <v>460</v>
      </c>
      <c r="H193" s="72">
        <v>11267.5</v>
      </c>
      <c r="J193" s="139">
        <v>11290</v>
      </c>
      <c r="L193" s="90">
        <f t="shared" si="23"/>
        <v>22.5</v>
      </c>
      <c r="N193" s="200"/>
      <c r="P193" s="102"/>
      <c r="Q193" s="90">
        <f t="shared" si="16"/>
        <v>0</v>
      </c>
      <c r="T193" s="90">
        <f t="shared" si="17"/>
        <v>0</v>
      </c>
      <c r="W193" s="90">
        <f t="shared" si="18"/>
        <v>0</v>
      </c>
      <c r="Y193" s="90">
        <f t="shared" si="19"/>
        <v>4000</v>
      </c>
      <c r="AA193" s="90">
        <f t="shared" si="20"/>
        <v>4000</v>
      </c>
      <c r="AE193" s="90">
        <f t="shared" si="21"/>
        <v>4000</v>
      </c>
      <c r="AG193" s="90">
        <f t="shared" si="22"/>
        <v>-7267.5</v>
      </c>
      <c r="AL193" s="101"/>
    </row>
    <row r="194" spans="1:39" x14ac:dyDescent="0.25">
      <c r="A194" s="137">
        <v>2645</v>
      </c>
      <c r="C194" s="70" t="s">
        <v>42</v>
      </c>
      <c r="F194" s="89" t="s">
        <v>456</v>
      </c>
      <c r="G194" s="100" t="s">
        <v>460</v>
      </c>
      <c r="H194" s="72">
        <v>6458.125</v>
      </c>
      <c r="J194" s="139">
        <v>6497.5</v>
      </c>
      <c r="L194" s="90">
        <f t="shared" si="23"/>
        <v>39.375</v>
      </c>
      <c r="N194" s="200"/>
      <c r="P194" s="102"/>
      <c r="Q194" s="90">
        <f t="shared" si="16"/>
        <v>0</v>
      </c>
      <c r="T194" s="90">
        <f t="shared" si="17"/>
        <v>0</v>
      </c>
      <c r="W194" s="90">
        <f t="shared" si="18"/>
        <v>0</v>
      </c>
      <c r="Y194" s="90">
        <f t="shared" si="19"/>
        <v>4000</v>
      </c>
      <c r="AA194" s="90">
        <f t="shared" si="20"/>
        <v>4000</v>
      </c>
      <c r="AE194" s="90">
        <f t="shared" si="21"/>
        <v>4000</v>
      </c>
      <c r="AG194" s="90">
        <f t="shared" si="22"/>
        <v>-2458.125</v>
      </c>
      <c r="AL194" s="101"/>
    </row>
    <row r="195" spans="1:39" x14ac:dyDescent="0.25">
      <c r="A195" s="137">
        <v>2648</v>
      </c>
      <c r="C195" s="70" t="s">
        <v>137</v>
      </c>
      <c r="F195" s="89" t="s">
        <v>456</v>
      </c>
      <c r="G195" s="100" t="s">
        <v>460</v>
      </c>
      <c r="H195" s="72">
        <v>6137.5</v>
      </c>
      <c r="J195" s="139">
        <v>6171.25</v>
      </c>
      <c r="L195" s="90">
        <f t="shared" si="23"/>
        <v>33.75</v>
      </c>
      <c r="N195" s="200"/>
      <c r="P195" s="102"/>
      <c r="Q195" s="90">
        <f t="shared" si="16"/>
        <v>0</v>
      </c>
      <c r="T195" s="90">
        <f t="shared" si="17"/>
        <v>0</v>
      </c>
      <c r="W195" s="90">
        <f t="shared" si="18"/>
        <v>0</v>
      </c>
      <c r="Y195" s="90">
        <f t="shared" si="19"/>
        <v>4000</v>
      </c>
      <c r="AA195" s="90">
        <f t="shared" si="20"/>
        <v>4000</v>
      </c>
      <c r="AE195" s="90">
        <f t="shared" si="21"/>
        <v>4000</v>
      </c>
      <c r="AG195" s="90">
        <f t="shared" si="22"/>
        <v>-2137.5</v>
      </c>
      <c r="AL195" s="101"/>
    </row>
    <row r="196" spans="1:39" x14ac:dyDescent="0.25">
      <c r="A196" s="91">
        <v>2650</v>
      </c>
      <c r="C196" s="70" t="s">
        <v>54</v>
      </c>
      <c r="F196" s="89" t="s">
        <v>456</v>
      </c>
      <c r="G196" s="100" t="s">
        <v>460</v>
      </c>
      <c r="H196" s="72">
        <v>5923.75</v>
      </c>
      <c r="J196" s="139">
        <v>5957.5</v>
      </c>
      <c r="L196" s="90">
        <f t="shared" si="23"/>
        <v>33.75</v>
      </c>
      <c r="N196" s="200"/>
      <c r="P196" s="102"/>
      <c r="Q196" s="90">
        <f t="shared" si="16"/>
        <v>0</v>
      </c>
      <c r="T196" s="90">
        <f t="shared" si="17"/>
        <v>0</v>
      </c>
      <c r="W196" s="90">
        <f t="shared" si="18"/>
        <v>0</v>
      </c>
      <c r="Y196" s="90">
        <f t="shared" si="19"/>
        <v>4000</v>
      </c>
      <c r="AA196" s="90">
        <f t="shared" si="20"/>
        <v>4000</v>
      </c>
      <c r="AE196" s="90">
        <f t="shared" si="21"/>
        <v>4000</v>
      </c>
      <c r="AG196" s="90">
        <f t="shared" si="22"/>
        <v>-1923.75</v>
      </c>
      <c r="AL196" s="101"/>
    </row>
    <row r="197" spans="1:39" x14ac:dyDescent="0.25">
      <c r="A197" s="91">
        <v>2651</v>
      </c>
      <c r="C197" s="70" t="s">
        <v>155</v>
      </c>
      <c r="F197" s="89" t="s">
        <v>456</v>
      </c>
      <c r="G197" s="100" t="s">
        <v>460</v>
      </c>
      <c r="H197" s="72">
        <v>5226.25</v>
      </c>
      <c r="J197" s="139">
        <v>5462.5</v>
      </c>
      <c r="L197" s="90">
        <f t="shared" si="23"/>
        <v>236.25</v>
      </c>
      <c r="N197" s="200"/>
      <c r="P197" s="102"/>
      <c r="Q197" s="90">
        <f t="shared" si="16"/>
        <v>0</v>
      </c>
      <c r="T197" s="90">
        <f t="shared" si="17"/>
        <v>0</v>
      </c>
      <c r="W197" s="90">
        <f t="shared" si="18"/>
        <v>0</v>
      </c>
      <c r="Y197" s="90">
        <f t="shared" si="19"/>
        <v>4000</v>
      </c>
      <c r="AA197" s="90">
        <f t="shared" si="20"/>
        <v>4000</v>
      </c>
      <c r="AE197" s="90">
        <f t="shared" si="21"/>
        <v>4000</v>
      </c>
      <c r="AG197" s="90">
        <f t="shared" si="22"/>
        <v>-1226.25</v>
      </c>
      <c r="AL197" s="101"/>
    </row>
    <row r="198" spans="1:39" x14ac:dyDescent="0.25">
      <c r="A198" s="137">
        <v>2653</v>
      </c>
      <c r="C198" s="70" t="s">
        <v>51</v>
      </c>
      <c r="F198" s="89" t="s">
        <v>456</v>
      </c>
      <c r="G198" s="100" t="s">
        <v>460</v>
      </c>
      <c r="H198" s="72">
        <v>8207.5</v>
      </c>
      <c r="J198" s="139">
        <v>8638.6</v>
      </c>
      <c r="L198" s="90">
        <f t="shared" si="23"/>
        <v>431.10000000000036</v>
      </c>
      <c r="N198" s="200"/>
      <c r="P198" s="102"/>
      <c r="Q198" s="90">
        <f t="shared" si="16"/>
        <v>0</v>
      </c>
      <c r="T198" s="90">
        <f t="shared" si="17"/>
        <v>0</v>
      </c>
      <c r="W198" s="90">
        <f t="shared" si="18"/>
        <v>0</v>
      </c>
      <c r="Y198" s="90">
        <f t="shared" si="19"/>
        <v>4000</v>
      </c>
      <c r="AA198" s="90">
        <f t="shared" si="20"/>
        <v>4000</v>
      </c>
      <c r="AE198" s="90">
        <f t="shared" si="21"/>
        <v>4000</v>
      </c>
      <c r="AG198" s="90">
        <f t="shared" si="22"/>
        <v>-4207.5</v>
      </c>
      <c r="AL198" s="101"/>
    </row>
    <row r="199" spans="1:39" x14ac:dyDescent="0.25">
      <c r="A199" s="137">
        <v>2657</v>
      </c>
      <c r="C199" s="70" t="s">
        <v>30</v>
      </c>
      <c r="F199" s="89" t="s">
        <v>456</v>
      </c>
      <c r="G199" s="100" t="s">
        <v>460</v>
      </c>
      <c r="H199" s="72">
        <v>9512.5</v>
      </c>
      <c r="J199" s="139">
        <v>9841</v>
      </c>
      <c r="L199" s="90">
        <f t="shared" si="23"/>
        <v>328.5</v>
      </c>
      <c r="N199" s="200"/>
      <c r="P199" s="102"/>
      <c r="Q199" s="90">
        <f t="shared" si="16"/>
        <v>0</v>
      </c>
      <c r="T199" s="90">
        <f t="shared" si="17"/>
        <v>0</v>
      </c>
      <c r="W199" s="90">
        <f t="shared" si="18"/>
        <v>0</v>
      </c>
      <c r="Y199" s="90">
        <f t="shared" si="19"/>
        <v>4000</v>
      </c>
      <c r="AA199" s="90">
        <f t="shared" si="20"/>
        <v>4000</v>
      </c>
      <c r="AE199" s="90">
        <f t="shared" si="21"/>
        <v>4000</v>
      </c>
      <c r="AG199" s="90">
        <f t="shared" si="22"/>
        <v>-5512.5</v>
      </c>
      <c r="AL199" s="101"/>
    </row>
    <row r="200" spans="1:39" x14ac:dyDescent="0.25">
      <c r="A200" s="137">
        <v>2658</v>
      </c>
      <c r="C200" s="70" t="s">
        <v>259</v>
      </c>
      <c r="F200" s="89" t="s">
        <v>456</v>
      </c>
      <c r="G200" s="100" t="s">
        <v>460</v>
      </c>
      <c r="H200" s="72">
        <v>6368.125</v>
      </c>
      <c r="J200" s="139">
        <v>6614.5</v>
      </c>
      <c r="L200" s="90">
        <f t="shared" si="23"/>
        <v>246.375</v>
      </c>
      <c r="N200" s="200"/>
      <c r="P200" s="102"/>
      <c r="Q200" s="90">
        <f t="shared" si="16"/>
        <v>0</v>
      </c>
      <c r="T200" s="90">
        <f t="shared" si="17"/>
        <v>0</v>
      </c>
      <c r="W200" s="90">
        <f t="shared" si="18"/>
        <v>0</v>
      </c>
      <c r="Y200" s="90">
        <f t="shared" si="19"/>
        <v>4000</v>
      </c>
      <c r="AA200" s="90">
        <f t="shared" si="20"/>
        <v>4000</v>
      </c>
      <c r="AE200" s="90">
        <f t="shared" si="21"/>
        <v>4000</v>
      </c>
      <c r="AG200" s="90">
        <f t="shared" si="22"/>
        <v>-2368.125</v>
      </c>
      <c r="AL200" s="101"/>
    </row>
    <row r="201" spans="1:39" x14ac:dyDescent="0.25">
      <c r="A201" s="137">
        <v>2659</v>
      </c>
      <c r="C201" s="70" t="s">
        <v>218</v>
      </c>
      <c r="F201" s="89" t="s">
        <v>456</v>
      </c>
      <c r="G201" s="100" t="s">
        <v>460</v>
      </c>
      <c r="H201" s="72">
        <v>7825</v>
      </c>
      <c r="J201" s="139">
        <v>7892.5</v>
      </c>
      <c r="L201" s="90">
        <f t="shared" si="23"/>
        <v>67.5</v>
      </c>
      <c r="N201" s="200"/>
      <c r="P201" s="102"/>
      <c r="Q201" s="90">
        <f t="shared" si="16"/>
        <v>0</v>
      </c>
      <c r="T201" s="90">
        <f t="shared" si="17"/>
        <v>0</v>
      </c>
      <c r="W201" s="90">
        <f t="shared" si="18"/>
        <v>0</v>
      </c>
      <c r="Y201" s="90">
        <f t="shared" si="19"/>
        <v>4000</v>
      </c>
      <c r="AA201" s="90">
        <f t="shared" si="20"/>
        <v>4000</v>
      </c>
      <c r="AE201" s="90">
        <f t="shared" si="21"/>
        <v>4000</v>
      </c>
      <c r="AG201" s="90">
        <f t="shared" si="22"/>
        <v>-3825</v>
      </c>
      <c r="AL201" s="101"/>
    </row>
    <row r="202" spans="1:39" s="92" customFormat="1" x14ac:dyDescent="0.25">
      <c r="A202" s="91">
        <v>2661</v>
      </c>
      <c r="B202" s="70"/>
      <c r="C202" s="70" t="s">
        <v>44</v>
      </c>
      <c r="D202" s="94"/>
      <c r="E202" s="70"/>
      <c r="F202" s="89" t="s">
        <v>456</v>
      </c>
      <c r="G202" s="100" t="s">
        <v>460</v>
      </c>
      <c r="H202" s="72">
        <v>8365</v>
      </c>
      <c r="I202" s="70"/>
      <c r="J202" s="139">
        <v>8680</v>
      </c>
      <c r="K202" s="90"/>
      <c r="L202" s="90">
        <f t="shared" si="23"/>
        <v>315</v>
      </c>
      <c r="M202" s="90"/>
      <c r="N202" s="200"/>
      <c r="O202" s="70"/>
      <c r="P202" s="102"/>
      <c r="Q202" s="90">
        <f t="shared" si="16"/>
        <v>0</v>
      </c>
      <c r="R202" s="70"/>
      <c r="S202" s="70"/>
      <c r="T202" s="90">
        <f t="shared" si="17"/>
        <v>0</v>
      </c>
      <c r="U202" s="70"/>
      <c r="V202" s="70"/>
      <c r="W202" s="90">
        <f t="shared" si="18"/>
        <v>0</v>
      </c>
      <c r="X202" s="70"/>
      <c r="Y202" s="90">
        <f t="shared" si="19"/>
        <v>4000</v>
      </c>
      <c r="Z202" s="70"/>
      <c r="AA202" s="90">
        <f t="shared" si="20"/>
        <v>4000</v>
      </c>
      <c r="AB202" s="70"/>
      <c r="AC202" s="90"/>
      <c r="AD202" s="70"/>
      <c r="AE202" s="90">
        <f t="shared" si="21"/>
        <v>4000</v>
      </c>
      <c r="AF202" s="70"/>
      <c r="AG202" s="90">
        <f t="shared" si="22"/>
        <v>-4365</v>
      </c>
      <c r="AH202" s="70"/>
      <c r="AI202" s="70"/>
      <c r="AJ202" s="70"/>
      <c r="AK202" s="94"/>
      <c r="AL202" s="101"/>
      <c r="AM202" s="70"/>
    </row>
    <row r="203" spans="1:39" x14ac:dyDescent="0.25">
      <c r="A203" s="137">
        <v>2662</v>
      </c>
      <c r="C203" s="70" t="s">
        <v>193</v>
      </c>
      <c r="F203" s="89" t="s">
        <v>456</v>
      </c>
      <c r="G203" s="100" t="s">
        <v>460</v>
      </c>
      <c r="H203" s="72">
        <v>5603.125</v>
      </c>
      <c r="J203" s="139">
        <v>5604.25</v>
      </c>
      <c r="L203" s="90">
        <f t="shared" si="23"/>
        <v>1.125</v>
      </c>
      <c r="N203" s="200"/>
      <c r="P203" s="102"/>
      <c r="Q203" s="90">
        <f t="shared" si="16"/>
        <v>0</v>
      </c>
      <c r="T203" s="90">
        <f t="shared" si="17"/>
        <v>0</v>
      </c>
      <c r="W203" s="90">
        <f t="shared" si="18"/>
        <v>0</v>
      </c>
      <c r="Y203" s="90">
        <f t="shared" si="19"/>
        <v>4000</v>
      </c>
      <c r="AA203" s="90">
        <f t="shared" si="20"/>
        <v>4000</v>
      </c>
      <c r="AE203" s="90">
        <f t="shared" si="21"/>
        <v>4000</v>
      </c>
      <c r="AG203" s="90">
        <f t="shared" si="22"/>
        <v>-1603.125</v>
      </c>
      <c r="AL203" s="101"/>
    </row>
    <row r="204" spans="1:39" x14ac:dyDescent="0.25">
      <c r="A204" s="137">
        <v>2666</v>
      </c>
      <c r="C204" s="70" t="s">
        <v>40</v>
      </c>
      <c r="F204" s="89" t="s">
        <v>456</v>
      </c>
      <c r="G204" s="100" t="s">
        <v>460</v>
      </c>
      <c r="H204" s="72">
        <v>8685.625</v>
      </c>
      <c r="J204" s="139">
        <v>8860</v>
      </c>
      <c r="L204" s="90">
        <f t="shared" si="23"/>
        <v>174.375</v>
      </c>
      <c r="N204" s="200"/>
      <c r="P204" s="102"/>
      <c r="Q204" s="90">
        <f t="shared" si="16"/>
        <v>0</v>
      </c>
      <c r="T204" s="90">
        <f t="shared" si="17"/>
        <v>0</v>
      </c>
      <c r="W204" s="90">
        <f t="shared" si="18"/>
        <v>0</v>
      </c>
      <c r="Y204" s="90">
        <f t="shared" si="19"/>
        <v>4000</v>
      </c>
      <c r="AA204" s="90">
        <f t="shared" si="20"/>
        <v>4000</v>
      </c>
      <c r="AE204" s="90">
        <f t="shared" si="21"/>
        <v>4000</v>
      </c>
      <c r="AG204" s="90">
        <f t="shared" si="22"/>
        <v>-4685.625</v>
      </c>
      <c r="AL204" s="101"/>
    </row>
    <row r="205" spans="1:39" x14ac:dyDescent="0.25">
      <c r="A205" s="137">
        <v>2667</v>
      </c>
      <c r="C205" s="70" t="s">
        <v>55</v>
      </c>
      <c r="F205" s="89" t="s">
        <v>456</v>
      </c>
      <c r="G205" s="100" t="s">
        <v>460</v>
      </c>
      <c r="H205" s="72">
        <v>6126.25</v>
      </c>
      <c r="J205" s="139">
        <v>6013.75</v>
      </c>
      <c r="L205" s="90">
        <f t="shared" si="23"/>
        <v>-112.5</v>
      </c>
      <c r="N205" s="200"/>
      <c r="P205" s="102"/>
      <c r="Q205" s="90">
        <f t="shared" si="16"/>
        <v>0</v>
      </c>
      <c r="T205" s="90">
        <f t="shared" si="17"/>
        <v>0</v>
      </c>
      <c r="W205" s="90">
        <f t="shared" si="18"/>
        <v>0</v>
      </c>
      <c r="Y205" s="90">
        <f t="shared" si="19"/>
        <v>4000</v>
      </c>
      <c r="AA205" s="90">
        <f t="shared" si="20"/>
        <v>4000</v>
      </c>
      <c r="AE205" s="90">
        <f t="shared" si="21"/>
        <v>4000</v>
      </c>
      <c r="AG205" s="90">
        <f t="shared" si="22"/>
        <v>-2126.25</v>
      </c>
      <c r="AL205" s="101"/>
    </row>
    <row r="206" spans="1:39" x14ac:dyDescent="0.25">
      <c r="A206" s="137">
        <v>2672</v>
      </c>
      <c r="C206" s="70" t="s">
        <v>115</v>
      </c>
      <c r="F206" s="89" t="s">
        <v>456</v>
      </c>
      <c r="G206" s="100" t="s">
        <v>460</v>
      </c>
      <c r="H206" s="72">
        <v>7768.75</v>
      </c>
      <c r="J206" s="139">
        <v>7937.5</v>
      </c>
      <c r="L206" s="90">
        <f t="shared" si="23"/>
        <v>168.75</v>
      </c>
      <c r="N206" s="200"/>
      <c r="P206" s="102"/>
      <c r="Q206" s="90">
        <f t="shared" si="16"/>
        <v>0</v>
      </c>
      <c r="T206" s="90">
        <f t="shared" si="17"/>
        <v>0</v>
      </c>
      <c r="W206" s="90">
        <f t="shared" si="18"/>
        <v>0</v>
      </c>
      <c r="Y206" s="90">
        <f t="shared" si="19"/>
        <v>4000</v>
      </c>
      <c r="AA206" s="90">
        <f t="shared" si="20"/>
        <v>4000</v>
      </c>
      <c r="AE206" s="90">
        <f t="shared" si="21"/>
        <v>4000</v>
      </c>
      <c r="AG206" s="90">
        <f t="shared" si="22"/>
        <v>-3768.75</v>
      </c>
      <c r="AL206" s="101"/>
    </row>
    <row r="207" spans="1:39" x14ac:dyDescent="0.25">
      <c r="A207" s="137">
        <v>2674</v>
      </c>
      <c r="C207" s="70" t="s">
        <v>189</v>
      </c>
      <c r="F207" s="89" t="s">
        <v>456</v>
      </c>
      <c r="G207" s="100" t="s">
        <v>460</v>
      </c>
      <c r="H207" s="72">
        <v>7431.25</v>
      </c>
      <c r="J207" s="139">
        <v>7953.25</v>
      </c>
      <c r="L207" s="90">
        <f t="shared" si="23"/>
        <v>522</v>
      </c>
      <c r="N207" s="200"/>
      <c r="P207" s="102"/>
      <c r="Q207" s="90">
        <f t="shared" si="16"/>
        <v>0</v>
      </c>
      <c r="T207" s="90">
        <f t="shared" si="17"/>
        <v>0</v>
      </c>
      <c r="W207" s="90">
        <f t="shared" si="18"/>
        <v>0</v>
      </c>
      <c r="Y207" s="90">
        <f t="shared" si="19"/>
        <v>4000</v>
      </c>
      <c r="AA207" s="90">
        <f t="shared" si="20"/>
        <v>4000</v>
      </c>
      <c r="AE207" s="90">
        <f t="shared" si="21"/>
        <v>4000</v>
      </c>
      <c r="AG207" s="90">
        <f t="shared" si="22"/>
        <v>-3431.25</v>
      </c>
      <c r="AL207" s="101"/>
    </row>
    <row r="208" spans="1:39" x14ac:dyDescent="0.25">
      <c r="A208" s="137">
        <v>2676</v>
      </c>
      <c r="C208" s="70" t="s">
        <v>93</v>
      </c>
      <c r="F208" s="89" t="s">
        <v>456</v>
      </c>
      <c r="G208" s="100" t="s">
        <v>460</v>
      </c>
      <c r="H208" s="72">
        <v>9467.5</v>
      </c>
      <c r="J208" s="139">
        <v>9535</v>
      </c>
      <c r="L208" s="90">
        <f t="shared" si="23"/>
        <v>67.5</v>
      </c>
      <c r="N208" s="200"/>
      <c r="P208" s="102"/>
      <c r="Q208" s="90">
        <f t="shared" si="16"/>
        <v>0</v>
      </c>
      <c r="T208" s="90">
        <f t="shared" si="17"/>
        <v>0</v>
      </c>
      <c r="W208" s="90">
        <f t="shared" si="18"/>
        <v>0</v>
      </c>
      <c r="Y208" s="90">
        <f t="shared" si="19"/>
        <v>4000</v>
      </c>
      <c r="AA208" s="90">
        <f t="shared" si="20"/>
        <v>4000</v>
      </c>
      <c r="AE208" s="90">
        <f t="shared" si="21"/>
        <v>4000</v>
      </c>
      <c r="AG208" s="90">
        <f t="shared" si="22"/>
        <v>-5467.5</v>
      </c>
      <c r="AL208" s="101"/>
    </row>
    <row r="209" spans="1:38" x14ac:dyDescent="0.25">
      <c r="A209" s="137">
        <v>2677</v>
      </c>
      <c r="C209" s="70" t="s">
        <v>217</v>
      </c>
      <c r="F209" s="89" t="s">
        <v>456</v>
      </c>
      <c r="G209" s="100" t="s">
        <v>460</v>
      </c>
      <c r="H209" s="72">
        <v>6880</v>
      </c>
      <c r="J209" s="139">
        <v>6767.5</v>
      </c>
      <c r="L209" s="90">
        <f t="shared" si="23"/>
        <v>-112.5</v>
      </c>
      <c r="N209" s="200"/>
      <c r="P209" s="102"/>
      <c r="Q209" s="90">
        <f t="shared" si="16"/>
        <v>0</v>
      </c>
      <c r="T209" s="90">
        <f t="shared" si="17"/>
        <v>0</v>
      </c>
      <c r="W209" s="90">
        <f t="shared" si="18"/>
        <v>0</v>
      </c>
      <c r="Y209" s="90">
        <f t="shared" si="19"/>
        <v>4000</v>
      </c>
      <c r="AA209" s="90">
        <f t="shared" si="20"/>
        <v>4000</v>
      </c>
      <c r="AE209" s="90">
        <f t="shared" si="21"/>
        <v>4000</v>
      </c>
      <c r="AG209" s="90">
        <f t="shared" si="22"/>
        <v>-2880</v>
      </c>
      <c r="AL209" s="101"/>
    </row>
    <row r="210" spans="1:38" x14ac:dyDescent="0.25">
      <c r="A210" s="91">
        <v>2680</v>
      </c>
      <c r="C210" s="70" t="s">
        <v>125</v>
      </c>
      <c r="F210" s="89" t="s">
        <v>456</v>
      </c>
      <c r="G210" s="100" t="s">
        <v>460</v>
      </c>
      <c r="H210" s="72">
        <v>8736.25</v>
      </c>
      <c r="J210" s="139">
        <v>9040</v>
      </c>
      <c r="L210" s="90">
        <f t="shared" si="23"/>
        <v>303.75</v>
      </c>
      <c r="N210" s="200"/>
      <c r="P210" s="102"/>
      <c r="Q210" s="90">
        <f t="shared" si="16"/>
        <v>0</v>
      </c>
      <c r="T210" s="90">
        <f t="shared" si="17"/>
        <v>0</v>
      </c>
      <c r="W210" s="90">
        <f t="shared" si="18"/>
        <v>0</v>
      </c>
      <c r="Y210" s="90">
        <f t="shared" si="19"/>
        <v>4000</v>
      </c>
      <c r="AA210" s="90">
        <f t="shared" si="20"/>
        <v>4000</v>
      </c>
      <c r="AE210" s="90">
        <f t="shared" si="21"/>
        <v>4000</v>
      </c>
      <c r="AG210" s="90">
        <f t="shared" si="22"/>
        <v>-4736.25</v>
      </c>
      <c r="AL210" s="101"/>
    </row>
    <row r="211" spans="1:38" x14ac:dyDescent="0.25">
      <c r="A211" s="137">
        <v>2682</v>
      </c>
      <c r="C211" s="70" t="s">
        <v>53</v>
      </c>
      <c r="F211" s="89" t="s">
        <v>456</v>
      </c>
      <c r="G211" s="100" t="s">
        <v>460</v>
      </c>
      <c r="H211" s="72">
        <v>7442.5</v>
      </c>
      <c r="J211" s="139">
        <v>7375</v>
      </c>
      <c r="L211" s="90">
        <f t="shared" si="23"/>
        <v>-67.5</v>
      </c>
      <c r="N211" s="200"/>
      <c r="P211" s="102"/>
      <c r="Q211" s="90">
        <f t="shared" si="16"/>
        <v>0</v>
      </c>
      <c r="T211" s="90">
        <f t="shared" si="17"/>
        <v>0</v>
      </c>
      <c r="W211" s="90">
        <f t="shared" si="18"/>
        <v>0</v>
      </c>
      <c r="Y211" s="90">
        <f t="shared" si="19"/>
        <v>4000</v>
      </c>
      <c r="AA211" s="90">
        <f t="shared" si="20"/>
        <v>4000</v>
      </c>
      <c r="AE211" s="90">
        <f t="shared" si="21"/>
        <v>4000</v>
      </c>
      <c r="AG211" s="90">
        <f t="shared" si="22"/>
        <v>-3442.5</v>
      </c>
      <c r="AL211" s="101"/>
    </row>
    <row r="212" spans="1:38" x14ac:dyDescent="0.25">
      <c r="A212" s="137">
        <v>2689</v>
      </c>
      <c r="C212" s="70" t="s">
        <v>359</v>
      </c>
      <c r="F212" s="89" t="s">
        <v>456</v>
      </c>
      <c r="G212" s="100" t="s">
        <v>460</v>
      </c>
      <c r="H212" s="72">
        <v>6317.5</v>
      </c>
      <c r="J212" s="139">
        <v>6340</v>
      </c>
      <c r="L212" s="90">
        <f t="shared" si="23"/>
        <v>22.5</v>
      </c>
      <c r="N212" s="200"/>
      <c r="P212" s="102"/>
      <c r="Q212" s="90">
        <f t="shared" ref="Q212:Q275" si="24">P212*$Q$18</f>
        <v>0</v>
      </c>
      <c r="T212" s="90">
        <f t="shared" ref="T212:T275" si="25">S212*$T$18</f>
        <v>0</v>
      </c>
      <c r="W212" s="90">
        <f t="shared" ref="W212:W275" si="26">V212*$W$18</f>
        <v>0</v>
      </c>
      <c r="Y212" s="90">
        <f t="shared" ref="Y212:Y275" si="27">$Y$18</f>
        <v>4000</v>
      </c>
      <c r="AA212" s="90">
        <f t="shared" ref="AA212:AA275" si="28">Q212+T212+W212+Y212</f>
        <v>4000</v>
      </c>
      <c r="AE212" s="90">
        <f t="shared" ref="AE212:AE275" si="29">AA212+AC212</f>
        <v>4000</v>
      </c>
      <c r="AG212" s="90">
        <f t="shared" ref="AG212:AG275" si="30">AE212-H212</f>
        <v>-2317.5</v>
      </c>
      <c r="AL212" s="101"/>
    </row>
    <row r="213" spans="1:38" x14ac:dyDescent="0.25">
      <c r="A213" s="91">
        <v>2691</v>
      </c>
      <c r="C213" s="70" t="s">
        <v>360</v>
      </c>
      <c r="F213" s="89" t="s">
        <v>459</v>
      </c>
      <c r="G213" s="100" t="s">
        <v>460</v>
      </c>
      <c r="H213" s="72">
        <v>7431.25</v>
      </c>
      <c r="J213" s="139">
        <v>7543.75</v>
      </c>
      <c r="L213" s="90">
        <f t="shared" ref="L213:L276" si="31">J213-H213</f>
        <v>112.5</v>
      </c>
      <c r="N213" s="200"/>
      <c r="P213" s="102"/>
      <c r="Q213" s="90">
        <f t="shared" si="24"/>
        <v>0</v>
      </c>
      <c r="T213" s="90">
        <f t="shared" si="25"/>
        <v>0</v>
      </c>
      <c r="W213" s="90">
        <f t="shared" si="26"/>
        <v>0</v>
      </c>
      <c r="Y213" s="90">
        <f t="shared" si="27"/>
        <v>4000</v>
      </c>
      <c r="AA213" s="90">
        <f t="shared" si="28"/>
        <v>4000</v>
      </c>
      <c r="AE213" s="90">
        <f t="shared" si="29"/>
        <v>4000</v>
      </c>
      <c r="AG213" s="90">
        <f t="shared" si="30"/>
        <v>-3431.25</v>
      </c>
      <c r="AL213" s="101"/>
    </row>
    <row r="214" spans="1:38" x14ac:dyDescent="0.25">
      <c r="A214" s="137">
        <v>2692</v>
      </c>
      <c r="C214" s="70" t="s">
        <v>361</v>
      </c>
      <c r="F214" s="89" t="s">
        <v>456</v>
      </c>
      <c r="G214" s="100" t="s">
        <v>460</v>
      </c>
      <c r="H214" s="72">
        <v>8691.25</v>
      </c>
      <c r="J214" s="139">
        <v>8725</v>
      </c>
      <c r="L214" s="90">
        <f t="shared" si="31"/>
        <v>33.75</v>
      </c>
      <c r="N214" s="200"/>
      <c r="Q214" s="90">
        <f t="shared" si="24"/>
        <v>0</v>
      </c>
      <c r="T214" s="90">
        <f t="shared" si="25"/>
        <v>0</v>
      </c>
      <c r="W214" s="90">
        <f t="shared" si="26"/>
        <v>0</v>
      </c>
      <c r="Y214" s="90">
        <f t="shared" si="27"/>
        <v>4000</v>
      </c>
      <c r="AA214" s="90">
        <f t="shared" si="28"/>
        <v>4000</v>
      </c>
      <c r="AE214" s="90">
        <f t="shared" si="29"/>
        <v>4000</v>
      </c>
      <c r="AG214" s="90">
        <f t="shared" si="30"/>
        <v>-4691.25</v>
      </c>
      <c r="AL214" s="101"/>
    </row>
    <row r="215" spans="1:38" x14ac:dyDescent="0.25">
      <c r="A215" s="91">
        <v>3010</v>
      </c>
      <c r="C215" s="70" t="s">
        <v>260</v>
      </c>
      <c r="F215" s="89" t="s">
        <v>459</v>
      </c>
      <c r="G215" s="100" t="s">
        <v>460</v>
      </c>
      <c r="H215" s="72">
        <v>5215</v>
      </c>
      <c r="J215" s="139">
        <v>5226.25</v>
      </c>
      <c r="L215" s="90">
        <f t="shared" si="31"/>
        <v>11.25</v>
      </c>
      <c r="N215" s="200"/>
      <c r="P215" s="102"/>
      <c r="Q215" s="90">
        <f t="shared" si="24"/>
        <v>0</v>
      </c>
      <c r="T215" s="90">
        <f t="shared" si="25"/>
        <v>0</v>
      </c>
      <c r="W215" s="90">
        <f t="shared" si="26"/>
        <v>0</v>
      </c>
      <c r="Y215" s="90">
        <f t="shared" si="27"/>
        <v>4000</v>
      </c>
      <c r="AA215" s="90">
        <f t="shared" si="28"/>
        <v>4000</v>
      </c>
      <c r="AE215" s="90">
        <f t="shared" si="29"/>
        <v>4000</v>
      </c>
      <c r="AG215" s="90">
        <f t="shared" si="30"/>
        <v>-1215</v>
      </c>
      <c r="AL215" s="101"/>
    </row>
    <row r="216" spans="1:38" x14ac:dyDescent="0.25">
      <c r="A216" s="91">
        <v>3015</v>
      </c>
      <c r="C216" s="70" t="s">
        <v>261</v>
      </c>
      <c r="F216" s="89" t="s">
        <v>459</v>
      </c>
      <c r="G216" s="100" t="s">
        <v>460</v>
      </c>
      <c r="H216" s="72">
        <v>5158.75</v>
      </c>
      <c r="J216" s="139">
        <v>5181.25</v>
      </c>
      <c r="L216" s="90">
        <f t="shared" si="31"/>
        <v>22.5</v>
      </c>
      <c r="N216" s="200"/>
      <c r="P216" s="102"/>
      <c r="Q216" s="90">
        <f t="shared" si="24"/>
        <v>0</v>
      </c>
      <c r="T216" s="90">
        <f t="shared" si="25"/>
        <v>0</v>
      </c>
      <c r="W216" s="90">
        <f t="shared" si="26"/>
        <v>0</v>
      </c>
      <c r="Y216" s="90">
        <f t="shared" si="27"/>
        <v>4000</v>
      </c>
      <c r="AA216" s="90">
        <f t="shared" si="28"/>
        <v>4000</v>
      </c>
      <c r="AE216" s="90">
        <f t="shared" si="29"/>
        <v>4000</v>
      </c>
      <c r="AG216" s="90">
        <f t="shared" si="30"/>
        <v>-1158.75</v>
      </c>
      <c r="AL216" s="101"/>
    </row>
    <row r="217" spans="1:38" x14ac:dyDescent="0.25">
      <c r="A217" s="137">
        <v>3018</v>
      </c>
      <c r="C217" s="70" t="s">
        <v>262</v>
      </c>
      <c r="D217" s="94" t="s">
        <v>423</v>
      </c>
      <c r="F217" s="89" t="s">
        <v>459</v>
      </c>
      <c r="G217" s="100" t="s">
        <v>460</v>
      </c>
      <c r="H217" s="72">
        <v>5496.25</v>
      </c>
      <c r="J217" s="139">
        <v>0</v>
      </c>
      <c r="K217" s="90" t="s">
        <v>444</v>
      </c>
      <c r="L217" s="90">
        <f t="shared" si="31"/>
        <v>-5496.25</v>
      </c>
      <c r="M217" s="90" t="s">
        <v>444</v>
      </c>
      <c r="N217" s="200"/>
      <c r="P217" s="102"/>
      <c r="Q217" s="90">
        <f t="shared" si="24"/>
        <v>0</v>
      </c>
      <c r="T217" s="90">
        <f t="shared" si="25"/>
        <v>0</v>
      </c>
      <c r="W217" s="90">
        <f t="shared" si="26"/>
        <v>0</v>
      </c>
      <c r="Y217" s="90">
        <f t="shared" si="27"/>
        <v>4000</v>
      </c>
      <c r="AA217" s="90">
        <f t="shared" si="28"/>
        <v>4000</v>
      </c>
      <c r="AE217" s="90">
        <f t="shared" si="29"/>
        <v>4000</v>
      </c>
      <c r="AG217" s="90">
        <f t="shared" si="30"/>
        <v>-1496.25</v>
      </c>
      <c r="AL217" s="101"/>
    </row>
    <row r="218" spans="1:38" x14ac:dyDescent="0.25">
      <c r="A218" s="137">
        <v>3019</v>
      </c>
      <c r="C218" s="70" t="s">
        <v>263</v>
      </c>
      <c r="D218" s="94" t="s">
        <v>422</v>
      </c>
      <c r="F218" s="89" t="s">
        <v>459</v>
      </c>
      <c r="G218" s="100" t="s">
        <v>460</v>
      </c>
      <c r="H218" s="72">
        <v>6283.75</v>
      </c>
      <c r="J218" s="139">
        <v>0</v>
      </c>
      <c r="K218" s="90" t="s">
        <v>444</v>
      </c>
      <c r="L218" s="90">
        <f t="shared" si="31"/>
        <v>-6283.75</v>
      </c>
      <c r="M218" s="90" t="s">
        <v>444</v>
      </c>
      <c r="N218" s="200"/>
      <c r="P218" s="102"/>
      <c r="Q218" s="90">
        <f t="shared" si="24"/>
        <v>0</v>
      </c>
      <c r="T218" s="90">
        <f t="shared" si="25"/>
        <v>0</v>
      </c>
      <c r="W218" s="90">
        <f t="shared" si="26"/>
        <v>0</v>
      </c>
      <c r="Y218" s="90">
        <f t="shared" si="27"/>
        <v>4000</v>
      </c>
      <c r="AA218" s="90">
        <f t="shared" si="28"/>
        <v>4000</v>
      </c>
      <c r="AE218" s="90">
        <f t="shared" si="29"/>
        <v>4000</v>
      </c>
      <c r="AG218" s="90">
        <f t="shared" si="30"/>
        <v>-2283.75</v>
      </c>
      <c r="AL218" s="101"/>
    </row>
    <row r="219" spans="1:38" x14ac:dyDescent="0.25">
      <c r="A219" s="91">
        <v>3020</v>
      </c>
      <c r="C219" s="70" t="s">
        <v>264</v>
      </c>
      <c r="F219" s="89" t="s">
        <v>459</v>
      </c>
      <c r="G219" s="100" t="s">
        <v>460</v>
      </c>
      <c r="H219" s="72">
        <v>5012.5</v>
      </c>
      <c r="J219" s="139">
        <v>5102.5</v>
      </c>
      <c r="L219" s="90">
        <f t="shared" si="31"/>
        <v>90</v>
      </c>
      <c r="N219" s="200"/>
      <c r="P219" s="102"/>
      <c r="Q219" s="90">
        <f t="shared" si="24"/>
        <v>0</v>
      </c>
      <c r="T219" s="90">
        <f t="shared" si="25"/>
        <v>0</v>
      </c>
      <c r="W219" s="90">
        <f t="shared" si="26"/>
        <v>0</v>
      </c>
      <c r="Y219" s="90">
        <f t="shared" si="27"/>
        <v>4000</v>
      </c>
      <c r="AA219" s="90">
        <f t="shared" si="28"/>
        <v>4000</v>
      </c>
      <c r="AE219" s="90">
        <f t="shared" si="29"/>
        <v>4000</v>
      </c>
      <c r="AG219" s="90">
        <f t="shared" si="30"/>
        <v>-1012.5</v>
      </c>
      <c r="AL219" s="101"/>
    </row>
    <row r="220" spans="1:38" x14ac:dyDescent="0.25">
      <c r="A220" s="91">
        <v>3021</v>
      </c>
      <c r="C220" s="70" t="s">
        <v>265</v>
      </c>
      <c r="F220" s="89" t="s">
        <v>459</v>
      </c>
      <c r="G220" s="100" t="s">
        <v>460</v>
      </c>
      <c r="H220" s="72">
        <v>8173.75</v>
      </c>
      <c r="J220" s="139">
        <v>8837.5</v>
      </c>
      <c r="L220" s="90">
        <f t="shared" si="31"/>
        <v>663.75</v>
      </c>
      <c r="N220" s="200"/>
      <c r="P220" s="102"/>
      <c r="Q220" s="90">
        <f t="shared" si="24"/>
        <v>0</v>
      </c>
      <c r="T220" s="90">
        <f t="shared" si="25"/>
        <v>0</v>
      </c>
      <c r="W220" s="90">
        <f t="shared" si="26"/>
        <v>0</v>
      </c>
      <c r="Y220" s="90">
        <f t="shared" si="27"/>
        <v>4000</v>
      </c>
      <c r="AA220" s="90">
        <f t="shared" si="28"/>
        <v>4000</v>
      </c>
      <c r="AE220" s="90">
        <f t="shared" si="29"/>
        <v>4000</v>
      </c>
      <c r="AG220" s="90">
        <f t="shared" si="30"/>
        <v>-4173.75</v>
      </c>
      <c r="AL220" s="101"/>
    </row>
    <row r="221" spans="1:38" x14ac:dyDescent="0.25">
      <c r="A221" s="91">
        <v>3022</v>
      </c>
      <c r="C221" s="70" t="s">
        <v>266</v>
      </c>
      <c r="F221" s="89" t="s">
        <v>459</v>
      </c>
      <c r="G221" s="100" t="s">
        <v>460</v>
      </c>
      <c r="H221" s="72">
        <v>5867.5</v>
      </c>
      <c r="J221" s="139">
        <v>5743.75</v>
      </c>
      <c r="L221" s="90">
        <f t="shared" si="31"/>
        <v>-123.75</v>
      </c>
      <c r="N221" s="200"/>
      <c r="P221" s="102"/>
      <c r="Q221" s="90">
        <f t="shared" si="24"/>
        <v>0</v>
      </c>
      <c r="T221" s="90">
        <f t="shared" si="25"/>
        <v>0</v>
      </c>
      <c r="W221" s="90">
        <f t="shared" si="26"/>
        <v>0</v>
      </c>
      <c r="Y221" s="90">
        <f t="shared" si="27"/>
        <v>4000</v>
      </c>
      <c r="AA221" s="90">
        <f t="shared" si="28"/>
        <v>4000</v>
      </c>
      <c r="AE221" s="90">
        <f t="shared" si="29"/>
        <v>4000</v>
      </c>
      <c r="AG221" s="90">
        <f t="shared" si="30"/>
        <v>-1867.5</v>
      </c>
      <c r="AL221" s="101"/>
    </row>
    <row r="222" spans="1:38" x14ac:dyDescent="0.25">
      <c r="A222" s="91">
        <v>3023</v>
      </c>
      <c r="C222" s="70" t="s">
        <v>267</v>
      </c>
      <c r="F222" s="89" t="s">
        <v>459</v>
      </c>
      <c r="G222" s="100" t="s">
        <v>460</v>
      </c>
      <c r="H222" s="72">
        <v>6373.75</v>
      </c>
      <c r="J222" s="139">
        <v>6328.75</v>
      </c>
      <c r="L222" s="90">
        <f t="shared" si="31"/>
        <v>-45</v>
      </c>
      <c r="N222" s="200"/>
      <c r="P222" s="102"/>
      <c r="Q222" s="90">
        <f t="shared" si="24"/>
        <v>0</v>
      </c>
      <c r="T222" s="90">
        <f t="shared" si="25"/>
        <v>0</v>
      </c>
      <c r="W222" s="90">
        <f t="shared" si="26"/>
        <v>0</v>
      </c>
      <c r="Y222" s="90">
        <f t="shared" si="27"/>
        <v>4000</v>
      </c>
      <c r="AA222" s="90">
        <f t="shared" si="28"/>
        <v>4000</v>
      </c>
      <c r="AE222" s="90">
        <f t="shared" si="29"/>
        <v>4000</v>
      </c>
      <c r="AG222" s="90">
        <f t="shared" si="30"/>
        <v>-2373.75</v>
      </c>
      <c r="AL222" s="101"/>
    </row>
    <row r="223" spans="1:38" x14ac:dyDescent="0.25">
      <c r="A223" s="91">
        <v>3027</v>
      </c>
      <c r="C223" s="70" t="s">
        <v>268</v>
      </c>
      <c r="F223" s="89" t="s">
        <v>459</v>
      </c>
      <c r="G223" s="100" t="s">
        <v>460</v>
      </c>
      <c r="H223" s="72">
        <v>6070</v>
      </c>
      <c r="J223" s="139">
        <v>5777.5</v>
      </c>
      <c r="L223" s="90">
        <f t="shared" si="31"/>
        <v>-292.5</v>
      </c>
      <c r="N223" s="200"/>
      <c r="P223" s="102"/>
      <c r="Q223" s="90">
        <f t="shared" si="24"/>
        <v>0</v>
      </c>
      <c r="T223" s="90">
        <f t="shared" si="25"/>
        <v>0</v>
      </c>
      <c r="W223" s="90">
        <f t="shared" si="26"/>
        <v>0</v>
      </c>
      <c r="Y223" s="90">
        <f t="shared" si="27"/>
        <v>4000</v>
      </c>
      <c r="AA223" s="90">
        <f t="shared" si="28"/>
        <v>4000</v>
      </c>
      <c r="AE223" s="90">
        <f t="shared" si="29"/>
        <v>4000</v>
      </c>
      <c r="AG223" s="90">
        <f t="shared" si="30"/>
        <v>-2070</v>
      </c>
      <c r="AL223" s="101"/>
    </row>
    <row r="224" spans="1:38" x14ac:dyDescent="0.25">
      <c r="A224" s="91">
        <v>3029</v>
      </c>
      <c r="C224" s="70" t="s">
        <v>269</v>
      </c>
      <c r="F224" s="89" t="s">
        <v>459</v>
      </c>
      <c r="G224" s="100" t="s">
        <v>460</v>
      </c>
      <c r="H224" s="72">
        <v>6362.5</v>
      </c>
      <c r="J224" s="139">
        <v>6351.25</v>
      </c>
      <c r="L224" s="90">
        <f t="shared" si="31"/>
        <v>-11.25</v>
      </c>
      <c r="N224" s="200"/>
      <c r="P224" s="102"/>
      <c r="Q224" s="90">
        <f t="shared" si="24"/>
        <v>0</v>
      </c>
      <c r="T224" s="90">
        <f t="shared" si="25"/>
        <v>0</v>
      </c>
      <c r="W224" s="90">
        <f t="shared" si="26"/>
        <v>0</v>
      </c>
      <c r="Y224" s="90">
        <f t="shared" si="27"/>
        <v>4000</v>
      </c>
      <c r="AA224" s="90">
        <f t="shared" si="28"/>
        <v>4000</v>
      </c>
      <c r="AE224" s="90">
        <f t="shared" si="29"/>
        <v>4000</v>
      </c>
      <c r="AG224" s="90">
        <f t="shared" si="30"/>
        <v>-2362.5</v>
      </c>
      <c r="AL224" s="101"/>
    </row>
    <row r="225" spans="1:38" x14ac:dyDescent="0.25">
      <c r="A225" s="91">
        <v>3032</v>
      </c>
      <c r="C225" s="70" t="s">
        <v>270</v>
      </c>
      <c r="F225" s="89" t="s">
        <v>459</v>
      </c>
      <c r="G225" s="100" t="s">
        <v>460</v>
      </c>
      <c r="H225" s="72">
        <v>6025</v>
      </c>
      <c r="J225" s="139">
        <v>6126.25</v>
      </c>
      <c r="L225" s="90">
        <f t="shared" si="31"/>
        <v>101.25</v>
      </c>
      <c r="N225" s="200"/>
      <c r="P225" s="102"/>
      <c r="Q225" s="90">
        <f t="shared" si="24"/>
        <v>0</v>
      </c>
      <c r="T225" s="90">
        <f t="shared" si="25"/>
        <v>0</v>
      </c>
      <c r="W225" s="90">
        <f t="shared" si="26"/>
        <v>0</v>
      </c>
      <c r="Y225" s="90">
        <f t="shared" si="27"/>
        <v>4000</v>
      </c>
      <c r="AA225" s="90">
        <f t="shared" si="28"/>
        <v>4000</v>
      </c>
      <c r="AE225" s="90">
        <f t="shared" si="29"/>
        <v>4000</v>
      </c>
      <c r="AG225" s="90">
        <f t="shared" si="30"/>
        <v>-2025</v>
      </c>
      <c r="AL225" s="101"/>
    </row>
    <row r="226" spans="1:38" x14ac:dyDescent="0.25">
      <c r="A226" s="91">
        <v>3033</v>
      </c>
      <c r="C226" s="70" t="s">
        <v>271</v>
      </c>
      <c r="F226" s="89" t="s">
        <v>459</v>
      </c>
      <c r="G226" s="100" t="s">
        <v>460</v>
      </c>
      <c r="H226" s="72">
        <v>6171.25</v>
      </c>
      <c r="J226" s="139">
        <v>6238.75</v>
      </c>
      <c r="L226" s="90">
        <f t="shared" si="31"/>
        <v>67.5</v>
      </c>
      <c r="N226" s="200"/>
      <c r="P226" s="102"/>
      <c r="Q226" s="90">
        <f t="shared" si="24"/>
        <v>0</v>
      </c>
      <c r="T226" s="90">
        <f t="shared" si="25"/>
        <v>0</v>
      </c>
      <c r="W226" s="90">
        <f t="shared" si="26"/>
        <v>0</v>
      </c>
      <c r="Y226" s="90">
        <f t="shared" si="27"/>
        <v>4000</v>
      </c>
      <c r="AA226" s="90">
        <f t="shared" si="28"/>
        <v>4000</v>
      </c>
      <c r="AE226" s="90">
        <f t="shared" si="29"/>
        <v>4000</v>
      </c>
      <c r="AG226" s="90">
        <f t="shared" si="30"/>
        <v>-2171.25</v>
      </c>
      <c r="AL226" s="101"/>
    </row>
    <row r="227" spans="1:38" x14ac:dyDescent="0.25">
      <c r="A227" s="91">
        <v>3034</v>
      </c>
      <c r="C227" s="70" t="s">
        <v>272</v>
      </c>
      <c r="F227" s="89" t="s">
        <v>459</v>
      </c>
      <c r="G227" s="100" t="s">
        <v>460</v>
      </c>
      <c r="H227" s="72">
        <v>5653.75</v>
      </c>
      <c r="J227" s="139">
        <v>5811.25</v>
      </c>
      <c r="L227" s="90">
        <f t="shared" si="31"/>
        <v>157.5</v>
      </c>
      <c r="N227" s="200"/>
      <c r="P227" s="102"/>
      <c r="Q227" s="90">
        <f t="shared" si="24"/>
        <v>0</v>
      </c>
      <c r="T227" s="90">
        <f t="shared" si="25"/>
        <v>0</v>
      </c>
      <c r="W227" s="90">
        <f t="shared" si="26"/>
        <v>0</v>
      </c>
      <c r="Y227" s="90">
        <f t="shared" si="27"/>
        <v>4000</v>
      </c>
      <c r="AA227" s="90">
        <f t="shared" si="28"/>
        <v>4000</v>
      </c>
      <c r="AE227" s="90">
        <f t="shared" si="29"/>
        <v>4000</v>
      </c>
      <c r="AG227" s="90">
        <f t="shared" si="30"/>
        <v>-1653.75</v>
      </c>
      <c r="AL227" s="101"/>
    </row>
    <row r="228" spans="1:38" x14ac:dyDescent="0.25">
      <c r="A228" s="91">
        <v>3035</v>
      </c>
      <c r="C228" s="70" t="s">
        <v>273</v>
      </c>
      <c r="F228" s="89" t="s">
        <v>459</v>
      </c>
      <c r="G228" s="100" t="s">
        <v>460</v>
      </c>
      <c r="H228" s="72">
        <v>6047.5</v>
      </c>
      <c r="J228" s="139">
        <v>5890</v>
      </c>
      <c r="L228" s="90">
        <f t="shared" si="31"/>
        <v>-157.5</v>
      </c>
      <c r="N228" s="200"/>
      <c r="P228" s="102"/>
      <c r="Q228" s="90">
        <f t="shared" si="24"/>
        <v>0</v>
      </c>
      <c r="T228" s="90">
        <f t="shared" si="25"/>
        <v>0</v>
      </c>
      <c r="W228" s="90">
        <f t="shared" si="26"/>
        <v>0</v>
      </c>
      <c r="Y228" s="90">
        <f t="shared" si="27"/>
        <v>4000</v>
      </c>
      <c r="AA228" s="90">
        <f t="shared" si="28"/>
        <v>4000</v>
      </c>
      <c r="AE228" s="90">
        <f t="shared" si="29"/>
        <v>4000</v>
      </c>
      <c r="AG228" s="90">
        <f t="shared" si="30"/>
        <v>-2047.5</v>
      </c>
      <c r="AL228" s="101"/>
    </row>
    <row r="229" spans="1:38" x14ac:dyDescent="0.25">
      <c r="A229" s="91">
        <v>3037</v>
      </c>
      <c r="C229" s="70" t="s">
        <v>274</v>
      </c>
      <c r="F229" s="89" t="s">
        <v>459</v>
      </c>
      <c r="G229" s="100" t="s">
        <v>460</v>
      </c>
      <c r="H229" s="72">
        <v>6058.75</v>
      </c>
      <c r="J229" s="139">
        <v>6351.25</v>
      </c>
      <c r="L229" s="90">
        <f t="shared" si="31"/>
        <v>292.5</v>
      </c>
      <c r="N229" s="200"/>
      <c r="P229" s="102"/>
      <c r="Q229" s="90">
        <f t="shared" si="24"/>
        <v>0</v>
      </c>
      <c r="T229" s="90">
        <f t="shared" si="25"/>
        <v>0</v>
      </c>
      <c r="W229" s="90">
        <f t="shared" si="26"/>
        <v>0</v>
      </c>
      <c r="Y229" s="90">
        <f t="shared" si="27"/>
        <v>4000</v>
      </c>
      <c r="AA229" s="90">
        <f t="shared" si="28"/>
        <v>4000</v>
      </c>
      <c r="AE229" s="90">
        <f t="shared" si="29"/>
        <v>4000</v>
      </c>
      <c r="AG229" s="90">
        <f t="shared" si="30"/>
        <v>-2058.75</v>
      </c>
      <c r="AL229" s="101"/>
    </row>
    <row r="230" spans="1:38" x14ac:dyDescent="0.25">
      <c r="A230" s="91">
        <v>3043</v>
      </c>
      <c r="C230" s="70" t="s">
        <v>275</v>
      </c>
      <c r="F230" s="89" t="s">
        <v>459</v>
      </c>
      <c r="G230" s="100" t="s">
        <v>460</v>
      </c>
      <c r="H230" s="72">
        <v>4900</v>
      </c>
      <c r="J230" s="139">
        <v>4967.5</v>
      </c>
      <c r="L230" s="90">
        <f t="shared" si="31"/>
        <v>67.5</v>
      </c>
      <c r="N230" s="200"/>
      <c r="P230" s="102"/>
      <c r="Q230" s="90">
        <f t="shared" si="24"/>
        <v>0</v>
      </c>
      <c r="T230" s="90">
        <f t="shared" si="25"/>
        <v>0</v>
      </c>
      <c r="W230" s="90">
        <f t="shared" si="26"/>
        <v>0</v>
      </c>
      <c r="Y230" s="90">
        <f t="shared" si="27"/>
        <v>4000</v>
      </c>
      <c r="AA230" s="90">
        <f t="shared" si="28"/>
        <v>4000</v>
      </c>
      <c r="AE230" s="90">
        <f t="shared" si="29"/>
        <v>4000</v>
      </c>
      <c r="AG230" s="90">
        <f t="shared" si="30"/>
        <v>-900</v>
      </c>
      <c r="AL230" s="101"/>
    </row>
    <row r="231" spans="1:38" x14ac:dyDescent="0.25">
      <c r="A231" s="91">
        <v>3049</v>
      </c>
      <c r="C231" s="70" t="s">
        <v>276</v>
      </c>
      <c r="F231" s="89" t="s">
        <v>459</v>
      </c>
      <c r="G231" s="100" t="s">
        <v>460</v>
      </c>
      <c r="H231" s="72">
        <v>7060</v>
      </c>
      <c r="J231" s="139">
        <v>7307.5</v>
      </c>
      <c r="L231" s="90">
        <f t="shared" si="31"/>
        <v>247.5</v>
      </c>
      <c r="N231" s="200"/>
      <c r="P231" s="102"/>
      <c r="Q231" s="90">
        <f t="shared" si="24"/>
        <v>0</v>
      </c>
      <c r="T231" s="90">
        <f t="shared" si="25"/>
        <v>0</v>
      </c>
      <c r="W231" s="90">
        <f t="shared" si="26"/>
        <v>0</v>
      </c>
      <c r="Y231" s="90">
        <f t="shared" si="27"/>
        <v>4000</v>
      </c>
      <c r="AA231" s="90">
        <f t="shared" si="28"/>
        <v>4000</v>
      </c>
      <c r="AE231" s="90">
        <f t="shared" si="29"/>
        <v>4000</v>
      </c>
      <c r="AG231" s="90">
        <f t="shared" si="30"/>
        <v>-3060</v>
      </c>
      <c r="AL231" s="101"/>
    </row>
    <row r="232" spans="1:38" x14ac:dyDescent="0.25">
      <c r="A232" s="91">
        <v>3050</v>
      </c>
      <c r="C232" s="70" t="s">
        <v>277</v>
      </c>
      <c r="F232" s="89" t="s">
        <v>459</v>
      </c>
      <c r="G232" s="100" t="s">
        <v>460</v>
      </c>
      <c r="H232" s="72">
        <v>11351.875</v>
      </c>
      <c r="J232" s="139">
        <v>11290</v>
      </c>
      <c r="L232" s="90">
        <f t="shared" si="31"/>
        <v>-61.875</v>
      </c>
      <c r="N232" s="200"/>
      <c r="P232" s="102"/>
      <c r="Q232" s="90">
        <f t="shared" si="24"/>
        <v>0</v>
      </c>
      <c r="T232" s="90">
        <f t="shared" si="25"/>
        <v>0</v>
      </c>
      <c r="W232" s="90">
        <f t="shared" si="26"/>
        <v>0</v>
      </c>
      <c r="Y232" s="90">
        <f t="shared" si="27"/>
        <v>4000</v>
      </c>
      <c r="AA232" s="90">
        <f t="shared" si="28"/>
        <v>4000</v>
      </c>
      <c r="AE232" s="90">
        <f t="shared" si="29"/>
        <v>4000</v>
      </c>
      <c r="AG232" s="90">
        <f t="shared" si="30"/>
        <v>-7351.875</v>
      </c>
      <c r="AL232" s="101"/>
    </row>
    <row r="233" spans="1:38" x14ac:dyDescent="0.25">
      <c r="A233" s="91">
        <v>3052</v>
      </c>
      <c r="C233" s="70" t="s">
        <v>278</v>
      </c>
      <c r="F233" s="89" t="s">
        <v>459</v>
      </c>
      <c r="G233" s="100" t="s">
        <v>460</v>
      </c>
      <c r="H233" s="72">
        <v>5991.25</v>
      </c>
      <c r="J233" s="139">
        <v>6261.25</v>
      </c>
      <c r="L233" s="90">
        <f t="shared" si="31"/>
        <v>270</v>
      </c>
      <c r="N233" s="200"/>
      <c r="P233" s="102"/>
      <c r="Q233" s="90">
        <f t="shared" si="24"/>
        <v>0</v>
      </c>
      <c r="T233" s="90">
        <f t="shared" si="25"/>
        <v>0</v>
      </c>
      <c r="W233" s="90">
        <f t="shared" si="26"/>
        <v>0</v>
      </c>
      <c r="Y233" s="90">
        <f t="shared" si="27"/>
        <v>4000</v>
      </c>
      <c r="AA233" s="90">
        <f t="shared" si="28"/>
        <v>4000</v>
      </c>
      <c r="AE233" s="90">
        <f t="shared" si="29"/>
        <v>4000</v>
      </c>
      <c r="AG233" s="90">
        <f t="shared" si="30"/>
        <v>-1991.25</v>
      </c>
      <c r="AL233" s="101"/>
    </row>
    <row r="234" spans="1:38" x14ac:dyDescent="0.25">
      <c r="A234" s="91">
        <v>3053</v>
      </c>
      <c r="C234" s="70" t="s">
        <v>279</v>
      </c>
      <c r="F234" s="89" t="s">
        <v>459</v>
      </c>
      <c r="G234" s="100" t="s">
        <v>460</v>
      </c>
      <c r="H234" s="72">
        <v>5575</v>
      </c>
      <c r="J234" s="139">
        <v>5552.5</v>
      </c>
      <c r="L234" s="90">
        <f t="shared" si="31"/>
        <v>-22.5</v>
      </c>
      <c r="N234" s="200"/>
      <c r="P234" s="102"/>
      <c r="Q234" s="90">
        <f t="shared" si="24"/>
        <v>0</v>
      </c>
      <c r="T234" s="90">
        <f t="shared" si="25"/>
        <v>0</v>
      </c>
      <c r="W234" s="90">
        <f t="shared" si="26"/>
        <v>0</v>
      </c>
      <c r="Y234" s="90">
        <f t="shared" si="27"/>
        <v>4000</v>
      </c>
      <c r="AA234" s="90">
        <f t="shared" si="28"/>
        <v>4000</v>
      </c>
      <c r="AE234" s="90">
        <f t="shared" si="29"/>
        <v>4000</v>
      </c>
      <c r="AG234" s="90">
        <f t="shared" si="30"/>
        <v>-1575</v>
      </c>
      <c r="AL234" s="101"/>
    </row>
    <row r="235" spans="1:38" x14ac:dyDescent="0.25">
      <c r="A235" s="91">
        <v>3054</v>
      </c>
      <c r="C235" s="70" t="s">
        <v>280</v>
      </c>
      <c r="F235" s="89" t="s">
        <v>459</v>
      </c>
      <c r="G235" s="100" t="s">
        <v>460</v>
      </c>
      <c r="H235" s="72">
        <v>5552.5</v>
      </c>
      <c r="J235" s="139">
        <v>5541.25</v>
      </c>
      <c r="L235" s="90">
        <f t="shared" si="31"/>
        <v>-11.25</v>
      </c>
      <c r="N235" s="200"/>
      <c r="P235" s="102"/>
      <c r="Q235" s="90">
        <f t="shared" si="24"/>
        <v>0</v>
      </c>
      <c r="T235" s="90">
        <f t="shared" si="25"/>
        <v>0</v>
      </c>
      <c r="W235" s="90">
        <f t="shared" si="26"/>
        <v>0</v>
      </c>
      <c r="Y235" s="90">
        <f t="shared" si="27"/>
        <v>4000</v>
      </c>
      <c r="AA235" s="90">
        <f t="shared" si="28"/>
        <v>4000</v>
      </c>
      <c r="AE235" s="90">
        <f t="shared" si="29"/>
        <v>4000</v>
      </c>
      <c r="AG235" s="90">
        <f t="shared" si="30"/>
        <v>-1552.5</v>
      </c>
      <c r="AL235" s="101"/>
    </row>
    <row r="236" spans="1:38" x14ac:dyDescent="0.25">
      <c r="A236" s="91">
        <v>3055</v>
      </c>
      <c r="C236" s="70" t="s">
        <v>281</v>
      </c>
      <c r="F236" s="89" t="s">
        <v>459</v>
      </c>
      <c r="G236" s="100" t="s">
        <v>460</v>
      </c>
      <c r="H236" s="72">
        <v>7150</v>
      </c>
      <c r="J236" s="139">
        <v>7093.75</v>
      </c>
      <c r="L236" s="90">
        <f t="shared" si="31"/>
        <v>-56.25</v>
      </c>
      <c r="N236" s="200"/>
      <c r="P236" s="102"/>
      <c r="Q236" s="90">
        <f t="shared" si="24"/>
        <v>0</v>
      </c>
      <c r="T236" s="90">
        <f t="shared" si="25"/>
        <v>0</v>
      </c>
      <c r="W236" s="90">
        <f t="shared" si="26"/>
        <v>0</v>
      </c>
      <c r="Y236" s="90">
        <f t="shared" si="27"/>
        <v>4000</v>
      </c>
      <c r="AA236" s="90">
        <f t="shared" si="28"/>
        <v>4000</v>
      </c>
      <c r="AE236" s="90">
        <f t="shared" si="29"/>
        <v>4000</v>
      </c>
      <c r="AG236" s="90">
        <f t="shared" si="30"/>
        <v>-3150</v>
      </c>
      <c r="AL236" s="101"/>
    </row>
    <row r="237" spans="1:38" x14ac:dyDescent="0.25">
      <c r="A237" s="91">
        <v>3057</v>
      </c>
      <c r="C237" s="70" t="s">
        <v>279</v>
      </c>
      <c r="F237" s="89" t="s">
        <v>459</v>
      </c>
      <c r="G237" s="100" t="s">
        <v>460</v>
      </c>
      <c r="H237" s="72">
        <v>5428.75</v>
      </c>
      <c r="J237" s="139">
        <v>5485</v>
      </c>
      <c r="L237" s="90">
        <f t="shared" si="31"/>
        <v>56.25</v>
      </c>
      <c r="N237" s="200"/>
      <c r="P237" s="102"/>
      <c r="Q237" s="90">
        <f t="shared" si="24"/>
        <v>0</v>
      </c>
      <c r="T237" s="90">
        <f t="shared" si="25"/>
        <v>0</v>
      </c>
      <c r="W237" s="90">
        <f t="shared" si="26"/>
        <v>0</v>
      </c>
      <c r="Y237" s="90">
        <f t="shared" si="27"/>
        <v>4000</v>
      </c>
      <c r="AA237" s="90">
        <f t="shared" si="28"/>
        <v>4000</v>
      </c>
      <c r="AE237" s="90">
        <f t="shared" si="29"/>
        <v>4000</v>
      </c>
      <c r="AG237" s="90">
        <f t="shared" si="30"/>
        <v>-1428.75</v>
      </c>
      <c r="AL237" s="101"/>
    </row>
    <row r="238" spans="1:38" x14ac:dyDescent="0.25">
      <c r="A238" s="91">
        <v>3059</v>
      </c>
      <c r="C238" s="70" t="s">
        <v>282</v>
      </c>
      <c r="F238" s="89" t="s">
        <v>459</v>
      </c>
      <c r="G238" s="100" t="s">
        <v>460</v>
      </c>
      <c r="H238" s="72">
        <v>5440</v>
      </c>
      <c r="J238" s="139">
        <v>5496.25</v>
      </c>
      <c r="L238" s="90">
        <f t="shared" si="31"/>
        <v>56.25</v>
      </c>
      <c r="N238" s="200"/>
      <c r="P238" s="102"/>
      <c r="Q238" s="90">
        <f t="shared" si="24"/>
        <v>0</v>
      </c>
      <c r="T238" s="90">
        <f t="shared" si="25"/>
        <v>0</v>
      </c>
      <c r="W238" s="90">
        <f t="shared" si="26"/>
        <v>0</v>
      </c>
      <c r="Y238" s="90">
        <f t="shared" si="27"/>
        <v>4000</v>
      </c>
      <c r="AA238" s="90">
        <f t="shared" si="28"/>
        <v>4000</v>
      </c>
      <c r="AE238" s="90">
        <f t="shared" si="29"/>
        <v>4000</v>
      </c>
      <c r="AG238" s="90">
        <f t="shared" si="30"/>
        <v>-1440</v>
      </c>
      <c r="AL238" s="101"/>
    </row>
    <row r="239" spans="1:38" x14ac:dyDescent="0.25">
      <c r="A239" s="91">
        <v>3061</v>
      </c>
      <c r="C239" s="70" t="s">
        <v>283</v>
      </c>
      <c r="D239" s="100"/>
      <c r="E239" s="89"/>
      <c r="F239" s="89" t="s">
        <v>459</v>
      </c>
      <c r="G239" s="100" t="s">
        <v>460</v>
      </c>
      <c r="H239" s="72">
        <v>5305</v>
      </c>
      <c r="J239" s="139">
        <v>5338.75</v>
      </c>
      <c r="L239" s="90">
        <f t="shared" si="31"/>
        <v>33.75</v>
      </c>
      <c r="N239" s="200"/>
      <c r="P239" s="102"/>
      <c r="Q239" s="90">
        <f t="shared" si="24"/>
        <v>0</v>
      </c>
      <c r="T239" s="90">
        <f t="shared" si="25"/>
        <v>0</v>
      </c>
      <c r="W239" s="90">
        <f t="shared" si="26"/>
        <v>0</v>
      </c>
      <c r="Y239" s="90">
        <f t="shared" si="27"/>
        <v>4000</v>
      </c>
      <c r="AA239" s="90">
        <f t="shared" si="28"/>
        <v>4000</v>
      </c>
      <c r="AE239" s="90">
        <f t="shared" si="29"/>
        <v>4000</v>
      </c>
      <c r="AG239" s="90">
        <f t="shared" si="30"/>
        <v>-1305</v>
      </c>
      <c r="AJ239" s="92"/>
      <c r="AL239" s="101"/>
    </row>
    <row r="240" spans="1:38" x14ac:dyDescent="0.25">
      <c r="A240" s="91">
        <v>3062</v>
      </c>
      <c r="C240" s="70" t="s">
        <v>284</v>
      </c>
      <c r="F240" s="89" t="s">
        <v>459</v>
      </c>
      <c r="G240" s="100" t="s">
        <v>460</v>
      </c>
      <c r="H240" s="72">
        <v>5428.75</v>
      </c>
      <c r="J240" s="139">
        <v>5417.5</v>
      </c>
      <c r="L240" s="90">
        <f t="shared" si="31"/>
        <v>-11.25</v>
      </c>
      <c r="N240" s="200"/>
      <c r="P240" s="102"/>
      <c r="Q240" s="90">
        <f t="shared" si="24"/>
        <v>0</v>
      </c>
      <c r="T240" s="90">
        <f t="shared" si="25"/>
        <v>0</v>
      </c>
      <c r="W240" s="90">
        <f t="shared" si="26"/>
        <v>0</v>
      </c>
      <c r="Y240" s="90">
        <f t="shared" si="27"/>
        <v>4000</v>
      </c>
      <c r="AA240" s="90">
        <f t="shared" si="28"/>
        <v>4000</v>
      </c>
      <c r="AE240" s="90">
        <f t="shared" si="29"/>
        <v>4000</v>
      </c>
      <c r="AG240" s="90">
        <f t="shared" si="30"/>
        <v>-1428.75</v>
      </c>
      <c r="AL240" s="101"/>
    </row>
    <row r="241" spans="1:39" x14ac:dyDescent="0.25">
      <c r="A241" s="91">
        <v>3067</v>
      </c>
      <c r="C241" s="70" t="s">
        <v>285</v>
      </c>
      <c r="F241" s="89" t="s">
        <v>459</v>
      </c>
      <c r="G241" s="100" t="s">
        <v>460</v>
      </c>
      <c r="H241" s="72">
        <v>5608.75</v>
      </c>
      <c r="J241" s="139">
        <v>5743.75</v>
      </c>
      <c r="L241" s="90">
        <f t="shared" si="31"/>
        <v>135</v>
      </c>
      <c r="N241" s="200"/>
      <c r="P241" s="102"/>
      <c r="Q241" s="90">
        <f t="shared" si="24"/>
        <v>0</v>
      </c>
      <c r="T241" s="90">
        <f t="shared" si="25"/>
        <v>0</v>
      </c>
      <c r="W241" s="90">
        <f t="shared" si="26"/>
        <v>0</v>
      </c>
      <c r="Y241" s="90">
        <f t="shared" si="27"/>
        <v>4000</v>
      </c>
      <c r="AA241" s="90">
        <f t="shared" si="28"/>
        <v>4000</v>
      </c>
      <c r="AE241" s="90">
        <f t="shared" si="29"/>
        <v>4000</v>
      </c>
      <c r="AG241" s="90">
        <f t="shared" si="30"/>
        <v>-1608.75</v>
      </c>
      <c r="AL241" s="101"/>
    </row>
    <row r="242" spans="1:39" x14ac:dyDescent="0.25">
      <c r="A242" s="91">
        <v>3069</v>
      </c>
      <c r="C242" s="70" t="s">
        <v>286</v>
      </c>
      <c r="F242" s="89" t="s">
        <v>459</v>
      </c>
      <c r="G242" s="100" t="s">
        <v>460</v>
      </c>
      <c r="H242" s="72">
        <v>4776.25</v>
      </c>
      <c r="J242" s="139">
        <v>4843.75</v>
      </c>
      <c r="L242" s="90">
        <f t="shared" si="31"/>
        <v>67.5</v>
      </c>
      <c r="N242" s="200"/>
      <c r="P242" s="102"/>
      <c r="Q242" s="90">
        <f t="shared" si="24"/>
        <v>0</v>
      </c>
      <c r="T242" s="90">
        <f t="shared" si="25"/>
        <v>0</v>
      </c>
      <c r="W242" s="90">
        <f t="shared" si="26"/>
        <v>0</v>
      </c>
      <c r="Y242" s="90">
        <f t="shared" si="27"/>
        <v>4000</v>
      </c>
      <c r="AA242" s="90">
        <f t="shared" si="28"/>
        <v>4000</v>
      </c>
      <c r="AE242" s="90">
        <f t="shared" si="29"/>
        <v>4000</v>
      </c>
      <c r="AG242" s="90">
        <f t="shared" si="30"/>
        <v>-776.25</v>
      </c>
      <c r="AL242" s="101"/>
    </row>
    <row r="243" spans="1:39" x14ac:dyDescent="0.25">
      <c r="A243" s="91">
        <v>3072</v>
      </c>
      <c r="C243" s="70" t="s">
        <v>287</v>
      </c>
      <c r="F243" s="89" t="s">
        <v>459</v>
      </c>
      <c r="G243" s="100" t="s">
        <v>460</v>
      </c>
      <c r="H243" s="72">
        <v>5721.25</v>
      </c>
      <c r="J243" s="139">
        <v>5845</v>
      </c>
      <c r="L243" s="90">
        <f t="shared" si="31"/>
        <v>123.75</v>
      </c>
      <c r="N243" s="200"/>
      <c r="P243" s="102"/>
      <c r="Q243" s="90">
        <f t="shared" si="24"/>
        <v>0</v>
      </c>
      <c r="T243" s="90">
        <f t="shared" si="25"/>
        <v>0</v>
      </c>
      <c r="W243" s="90">
        <f t="shared" si="26"/>
        <v>0</v>
      </c>
      <c r="Y243" s="90">
        <f t="shared" si="27"/>
        <v>4000</v>
      </c>
      <c r="AA243" s="90">
        <f t="shared" si="28"/>
        <v>4000</v>
      </c>
      <c r="AE243" s="90">
        <f t="shared" si="29"/>
        <v>4000</v>
      </c>
      <c r="AG243" s="90">
        <f t="shared" si="30"/>
        <v>-1721.25</v>
      </c>
      <c r="AL243" s="101"/>
    </row>
    <row r="244" spans="1:39" x14ac:dyDescent="0.25">
      <c r="A244" s="91">
        <v>3073</v>
      </c>
      <c r="C244" s="70" t="s">
        <v>288</v>
      </c>
      <c r="F244" s="89" t="s">
        <v>459</v>
      </c>
      <c r="G244" s="100" t="s">
        <v>460</v>
      </c>
      <c r="H244" s="72">
        <v>5350</v>
      </c>
      <c r="J244" s="139">
        <v>5350</v>
      </c>
      <c r="L244" s="90">
        <f t="shared" si="31"/>
        <v>0</v>
      </c>
      <c r="N244" s="200"/>
      <c r="P244" s="102"/>
      <c r="Q244" s="90">
        <f t="shared" si="24"/>
        <v>0</v>
      </c>
      <c r="T244" s="90">
        <f t="shared" si="25"/>
        <v>0</v>
      </c>
      <c r="W244" s="90">
        <f t="shared" si="26"/>
        <v>0</v>
      </c>
      <c r="Y244" s="90">
        <f t="shared" si="27"/>
        <v>4000</v>
      </c>
      <c r="AA244" s="90">
        <f t="shared" si="28"/>
        <v>4000</v>
      </c>
      <c r="AE244" s="90">
        <f t="shared" si="29"/>
        <v>4000</v>
      </c>
      <c r="AG244" s="90">
        <f t="shared" si="30"/>
        <v>-1350</v>
      </c>
      <c r="AL244" s="101"/>
    </row>
    <row r="245" spans="1:39" x14ac:dyDescent="0.25">
      <c r="A245" s="91">
        <v>3079</v>
      </c>
      <c r="C245" s="70" t="s">
        <v>289</v>
      </c>
      <c r="F245" s="89" t="s">
        <v>459</v>
      </c>
      <c r="G245" s="100" t="s">
        <v>460</v>
      </c>
      <c r="H245" s="72">
        <v>4753.75</v>
      </c>
      <c r="J245" s="139">
        <v>4630</v>
      </c>
      <c r="L245" s="90">
        <f t="shared" si="31"/>
        <v>-123.75</v>
      </c>
      <c r="N245" s="200"/>
      <c r="P245" s="102"/>
      <c r="Q245" s="90">
        <f t="shared" si="24"/>
        <v>0</v>
      </c>
      <c r="T245" s="90">
        <f t="shared" si="25"/>
        <v>0</v>
      </c>
      <c r="W245" s="90">
        <f t="shared" si="26"/>
        <v>0</v>
      </c>
      <c r="Y245" s="90">
        <f t="shared" si="27"/>
        <v>4000</v>
      </c>
      <c r="AA245" s="90">
        <f t="shared" si="28"/>
        <v>4000</v>
      </c>
      <c r="AE245" s="90">
        <f t="shared" si="29"/>
        <v>4000</v>
      </c>
      <c r="AG245" s="90">
        <f t="shared" si="30"/>
        <v>-753.75</v>
      </c>
      <c r="AL245" s="101"/>
    </row>
    <row r="246" spans="1:39" x14ac:dyDescent="0.25">
      <c r="A246" s="91">
        <v>3081</v>
      </c>
      <c r="C246" s="70" t="s">
        <v>290</v>
      </c>
      <c r="F246" s="89" t="s">
        <v>459</v>
      </c>
      <c r="G246" s="100" t="s">
        <v>460</v>
      </c>
      <c r="H246" s="72">
        <v>7037.5</v>
      </c>
      <c r="J246" s="139">
        <v>7048.75</v>
      </c>
      <c r="L246" s="90">
        <f t="shared" si="31"/>
        <v>11.25</v>
      </c>
      <c r="N246" s="200"/>
      <c r="P246" s="102"/>
      <c r="Q246" s="90">
        <f t="shared" si="24"/>
        <v>0</v>
      </c>
      <c r="T246" s="90">
        <f t="shared" si="25"/>
        <v>0</v>
      </c>
      <c r="W246" s="90">
        <f t="shared" si="26"/>
        <v>0</v>
      </c>
      <c r="Y246" s="90">
        <f t="shared" si="27"/>
        <v>4000</v>
      </c>
      <c r="AA246" s="90">
        <f t="shared" si="28"/>
        <v>4000</v>
      </c>
      <c r="AE246" s="90">
        <f t="shared" si="29"/>
        <v>4000</v>
      </c>
      <c r="AG246" s="90">
        <f t="shared" si="30"/>
        <v>-3037.5</v>
      </c>
      <c r="AL246" s="101"/>
    </row>
    <row r="247" spans="1:39" x14ac:dyDescent="0.25">
      <c r="A247" s="91">
        <v>3082</v>
      </c>
      <c r="C247" s="70" t="s">
        <v>291</v>
      </c>
      <c r="F247" s="89" t="s">
        <v>459</v>
      </c>
      <c r="G247" s="100" t="s">
        <v>460</v>
      </c>
      <c r="H247" s="72">
        <v>4753.75</v>
      </c>
      <c r="J247" s="139">
        <v>4855</v>
      </c>
      <c r="L247" s="90">
        <f t="shared" si="31"/>
        <v>101.25</v>
      </c>
      <c r="N247" s="200"/>
      <c r="P247" s="102"/>
      <c r="Q247" s="90">
        <f t="shared" si="24"/>
        <v>0</v>
      </c>
      <c r="T247" s="90">
        <f t="shared" si="25"/>
        <v>0</v>
      </c>
      <c r="W247" s="90">
        <f t="shared" si="26"/>
        <v>0</v>
      </c>
      <c r="Y247" s="90">
        <f t="shared" si="27"/>
        <v>4000</v>
      </c>
      <c r="AA247" s="90">
        <f t="shared" si="28"/>
        <v>4000</v>
      </c>
      <c r="AE247" s="90">
        <f t="shared" si="29"/>
        <v>4000</v>
      </c>
      <c r="AG247" s="90">
        <f t="shared" si="30"/>
        <v>-753.75</v>
      </c>
      <c r="AL247" s="101"/>
    </row>
    <row r="248" spans="1:39" s="92" customFormat="1" ht="22.5" customHeight="1" x14ac:dyDescent="0.25">
      <c r="A248" s="91">
        <v>3083</v>
      </c>
      <c r="B248" s="70"/>
      <c r="C248" s="70" t="s">
        <v>292</v>
      </c>
      <c r="D248" s="94"/>
      <c r="E248" s="70"/>
      <c r="F248" s="89" t="s">
        <v>459</v>
      </c>
      <c r="G248" s="100" t="s">
        <v>460</v>
      </c>
      <c r="H248" s="72">
        <v>4506.25</v>
      </c>
      <c r="I248" s="70"/>
      <c r="J248" s="139">
        <v>4528.75</v>
      </c>
      <c r="K248" s="90"/>
      <c r="L248" s="90">
        <f t="shared" si="31"/>
        <v>22.5</v>
      </c>
      <c r="M248" s="90"/>
      <c r="N248" s="200"/>
      <c r="O248" s="70"/>
      <c r="P248" s="102"/>
      <c r="Q248" s="90">
        <f t="shared" si="24"/>
        <v>0</v>
      </c>
      <c r="R248" s="70"/>
      <c r="S248" s="70"/>
      <c r="T248" s="90">
        <f t="shared" si="25"/>
        <v>0</v>
      </c>
      <c r="U248" s="70"/>
      <c r="V248" s="70"/>
      <c r="W248" s="90">
        <f t="shared" si="26"/>
        <v>0</v>
      </c>
      <c r="X248" s="70"/>
      <c r="Y248" s="90">
        <f t="shared" si="27"/>
        <v>4000</v>
      </c>
      <c r="Z248" s="70"/>
      <c r="AA248" s="90">
        <f t="shared" si="28"/>
        <v>4000</v>
      </c>
      <c r="AB248" s="70"/>
      <c r="AC248" s="90"/>
      <c r="AD248" s="70"/>
      <c r="AE248" s="90">
        <f t="shared" si="29"/>
        <v>4000</v>
      </c>
      <c r="AF248" s="70"/>
      <c r="AG248" s="90">
        <f t="shared" si="30"/>
        <v>-506.25</v>
      </c>
      <c r="AH248" s="70"/>
      <c r="AI248" s="70"/>
      <c r="AJ248" s="70"/>
      <c r="AK248" s="94"/>
      <c r="AL248" s="101"/>
      <c r="AM248" s="70"/>
    </row>
    <row r="249" spans="1:39" x14ac:dyDescent="0.25">
      <c r="A249" s="91">
        <v>3088</v>
      </c>
      <c r="C249" s="70" t="s">
        <v>293</v>
      </c>
      <c r="F249" s="89" t="s">
        <v>459</v>
      </c>
      <c r="G249" s="100" t="s">
        <v>460</v>
      </c>
      <c r="H249" s="72">
        <v>5428.75</v>
      </c>
      <c r="J249" s="139">
        <v>5710</v>
      </c>
      <c r="L249" s="90">
        <f t="shared" si="31"/>
        <v>281.25</v>
      </c>
      <c r="N249" s="200"/>
      <c r="P249" s="102"/>
      <c r="Q249" s="90">
        <f t="shared" si="24"/>
        <v>0</v>
      </c>
      <c r="T249" s="90">
        <f t="shared" si="25"/>
        <v>0</v>
      </c>
      <c r="W249" s="90">
        <f t="shared" si="26"/>
        <v>0</v>
      </c>
      <c r="Y249" s="90">
        <f t="shared" si="27"/>
        <v>4000</v>
      </c>
      <c r="AA249" s="90">
        <f t="shared" si="28"/>
        <v>4000</v>
      </c>
      <c r="AE249" s="90">
        <f t="shared" si="29"/>
        <v>4000</v>
      </c>
      <c r="AG249" s="90">
        <f t="shared" si="30"/>
        <v>-1428.75</v>
      </c>
      <c r="AL249" s="101"/>
    </row>
    <row r="250" spans="1:39" x14ac:dyDescent="0.25">
      <c r="A250" s="91">
        <v>3089</v>
      </c>
      <c r="C250" s="70" t="s">
        <v>294</v>
      </c>
      <c r="F250" s="89" t="s">
        <v>459</v>
      </c>
      <c r="G250" s="100" t="s">
        <v>460</v>
      </c>
      <c r="H250" s="72">
        <v>6047.5</v>
      </c>
      <c r="J250" s="139">
        <v>6193.75</v>
      </c>
      <c r="L250" s="90">
        <f t="shared" si="31"/>
        <v>146.25</v>
      </c>
      <c r="N250" s="200"/>
      <c r="P250" s="102"/>
      <c r="Q250" s="90">
        <f t="shared" si="24"/>
        <v>0</v>
      </c>
      <c r="T250" s="90">
        <f t="shared" si="25"/>
        <v>0</v>
      </c>
      <c r="W250" s="90">
        <f t="shared" si="26"/>
        <v>0</v>
      </c>
      <c r="Y250" s="90">
        <f t="shared" si="27"/>
        <v>4000</v>
      </c>
      <c r="AA250" s="90">
        <f t="shared" si="28"/>
        <v>4000</v>
      </c>
      <c r="AE250" s="90">
        <f t="shared" si="29"/>
        <v>4000</v>
      </c>
      <c r="AG250" s="90">
        <f t="shared" si="30"/>
        <v>-2047.5</v>
      </c>
      <c r="AL250" s="101"/>
    </row>
    <row r="251" spans="1:39" x14ac:dyDescent="0.25">
      <c r="A251" s="91">
        <v>3090</v>
      </c>
      <c r="C251" s="70" t="s">
        <v>295</v>
      </c>
      <c r="F251" s="89" t="s">
        <v>459</v>
      </c>
      <c r="G251" s="100" t="s">
        <v>460</v>
      </c>
      <c r="H251" s="72">
        <v>5338.75</v>
      </c>
      <c r="J251" s="139">
        <v>5361.25</v>
      </c>
      <c r="L251" s="90">
        <f t="shared" si="31"/>
        <v>22.5</v>
      </c>
      <c r="N251" s="200"/>
      <c r="P251" s="102"/>
      <c r="Q251" s="90">
        <f t="shared" si="24"/>
        <v>0</v>
      </c>
      <c r="T251" s="90">
        <f t="shared" si="25"/>
        <v>0</v>
      </c>
      <c r="W251" s="90">
        <f t="shared" si="26"/>
        <v>0</v>
      </c>
      <c r="Y251" s="90">
        <f t="shared" si="27"/>
        <v>4000</v>
      </c>
      <c r="AA251" s="90">
        <f t="shared" si="28"/>
        <v>4000</v>
      </c>
      <c r="AE251" s="90">
        <f t="shared" si="29"/>
        <v>4000</v>
      </c>
      <c r="AG251" s="90">
        <f t="shared" si="30"/>
        <v>-1338.75</v>
      </c>
      <c r="AL251" s="101"/>
    </row>
    <row r="252" spans="1:39" x14ac:dyDescent="0.25">
      <c r="A252" s="91">
        <v>3091</v>
      </c>
      <c r="C252" s="70" t="s">
        <v>296</v>
      </c>
      <c r="F252" s="89" t="s">
        <v>459</v>
      </c>
      <c r="G252" s="100" t="s">
        <v>460</v>
      </c>
      <c r="H252" s="72">
        <v>4787.5</v>
      </c>
      <c r="J252" s="139">
        <v>4843.75</v>
      </c>
      <c r="L252" s="90">
        <f t="shared" si="31"/>
        <v>56.25</v>
      </c>
      <c r="N252" s="200"/>
      <c r="Q252" s="90">
        <f t="shared" si="24"/>
        <v>0</v>
      </c>
      <c r="T252" s="90">
        <f t="shared" si="25"/>
        <v>0</v>
      </c>
      <c r="W252" s="90">
        <f t="shared" si="26"/>
        <v>0</v>
      </c>
      <c r="Y252" s="90">
        <f t="shared" si="27"/>
        <v>4000</v>
      </c>
      <c r="AA252" s="90">
        <f t="shared" si="28"/>
        <v>4000</v>
      </c>
      <c r="AE252" s="90">
        <f t="shared" si="29"/>
        <v>4000</v>
      </c>
      <c r="AG252" s="90">
        <f t="shared" si="30"/>
        <v>-787.5</v>
      </c>
      <c r="AL252" s="101"/>
    </row>
    <row r="253" spans="1:39" x14ac:dyDescent="0.25">
      <c r="A253" s="91">
        <v>3092</v>
      </c>
      <c r="C253" s="70" t="s">
        <v>297</v>
      </c>
      <c r="F253" s="89" t="s">
        <v>459</v>
      </c>
      <c r="G253" s="100" t="s">
        <v>460</v>
      </c>
      <c r="H253" s="72">
        <v>5698.75</v>
      </c>
      <c r="J253" s="139">
        <v>5766.25</v>
      </c>
      <c r="L253" s="90">
        <f t="shared" si="31"/>
        <v>67.5</v>
      </c>
      <c r="N253" s="200"/>
      <c r="P253" s="102"/>
      <c r="Q253" s="90">
        <f t="shared" si="24"/>
        <v>0</v>
      </c>
      <c r="T253" s="90">
        <f t="shared" si="25"/>
        <v>0</v>
      </c>
      <c r="W253" s="90">
        <f t="shared" si="26"/>
        <v>0</v>
      </c>
      <c r="Y253" s="90">
        <f t="shared" si="27"/>
        <v>4000</v>
      </c>
      <c r="AA253" s="90">
        <f t="shared" si="28"/>
        <v>4000</v>
      </c>
      <c r="AE253" s="90">
        <f t="shared" si="29"/>
        <v>4000</v>
      </c>
      <c r="AG253" s="90">
        <f t="shared" si="30"/>
        <v>-1698.75</v>
      </c>
      <c r="AL253" s="101"/>
    </row>
    <row r="254" spans="1:39" x14ac:dyDescent="0.25">
      <c r="A254" s="91">
        <v>3106</v>
      </c>
      <c r="C254" s="70" t="s">
        <v>298</v>
      </c>
      <c r="F254" s="89" t="s">
        <v>459</v>
      </c>
      <c r="G254" s="100" t="s">
        <v>460</v>
      </c>
      <c r="H254" s="72">
        <v>8770</v>
      </c>
      <c r="J254" s="139">
        <v>9022</v>
      </c>
      <c r="L254" s="90">
        <f t="shared" si="31"/>
        <v>252</v>
      </c>
      <c r="N254" s="200"/>
      <c r="P254" s="102"/>
      <c r="Q254" s="90">
        <f t="shared" si="24"/>
        <v>0</v>
      </c>
      <c r="T254" s="90">
        <f t="shared" si="25"/>
        <v>0</v>
      </c>
      <c r="W254" s="90">
        <f t="shared" si="26"/>
        <v>0</v>
      </c>
      <c r="Y254" s="90">
        <f t="shared" si="27"/>
        <v>4000</v>
      </c>
      <c r="AA254" s="90">
        <f t="shared" si="28"/>
        <v>4000</v>
      </c>
      <c r="AE254" s="90">
        <f t="shared" si="29"/>
        <v>4000</v>
      </c>
      <c r="AG254" s="90">
        <f t="shared" si="30"/>
        <v>-4770</v>
      </c>
      <c r="AL254" s="101"/>
    </row>
    <row r="255" spans="1:39" x14ac:dyDescent="0.25">
      <c r="A255" s="91">
        <v>3108</v>
      </c>
      <c r="C255" s="70" t="s">
        <v>299</v>
      </c>
      <c r="F255" s="89" t="s">
        <v>459</v>
      </c>
      <c r="G255" s="100" t="s">
        <v>460</v>
      </c>
      <c r="H255" s="72">
        <v>6272.5</v>
      </c>
      <c r="J255" s="139">
        <v>6441.25</v>
      </c>
      <c r="L255" s="90">
        <f t="shared" si="31"/>
        <v>168.75</v>
      </c>
      <c r="N255" s="200"/>
      <c r="P255" s="102"/>
      <c r="Q255" s="90">
        <f t="shared" si="24"/>
        <v>0</v>
      </c>
      <c r="T255" s="90">
        <f t="shared" si="25"/>
        <v>0</v>
      </c>
      <c r="W255" s="90">
        <f t="shared" si="26"/>
        <v>0</v>
      </c>
      <c r="Y255" s="90">
        <f t="shared" si="27"/>
        <v>4000</v>
      </c>
      <c r="AA255" s="90">
        <f t="shared" si="28"/>
        <v>4000</v>
      </c>
      <c r="AE255" s="90">
        <f t="shared" si="29"/>
        <v>4000</v>
      </c>
      <c r="AG255" s="90">
        <f t="shared" si="30"/>
        <v>-2272.5</v>
      </c>
      <c r="AL255" s="101"/>
    </row>
    <row r="256" spans="1:39" x14ac:dyDescent="0.25">
      <c r="A256" s="91">
        <v>3109</v>
      </c>
      <c r="C256" s="70" t="s">
        <v>300</v>
      </c>
      <c r="F256" s="89" t="s">
        <v>459</v>
      </c>
      <c r="G256" s="100" t="s">
        <v>460</v>
      </c>
      <c r="H256" s="72">
        <v>6126.25</v>
      </c>
      <c r="J256" s="139">
        <v>6171.25</v>
      </c>
      <c r="L256" s="90">
        <f t="shared" si="31"/>
        <v>45</v>
      </c>
      <c r="N256" s="200"/>
      <c r="P256" s="102"/>
      <c r="Q256" s="90">
        <f t="shared" si="24"/>
        <v>0</v>
      </c>
      <c r="T256" s="90">
        <f t="shared" si="25"/>
        <v>0</v>
      </c>
      <c r="W256" s="90">
        <f t="shared" si="26"/>
        <v>0</v>
      </c>
      <c r="Y256" s="90">
        <f t="shared" si="27"/>
        <v>4000</v>
      </c>
      <c r="AA256" s="90">
        <f t="shared" si="28"/>
        <v>4000</v>
      </c>
      <c r="AE256" s="90">
        <f t="shared" si="29"/>
        <v>4000</v>
      </c>
      <c r="AG256" s="90">
        <f t="shared" si="30"/>
        <v>-2126.25</v>
      </c>
      <c r="AL256" s="101"/>
    </row>
    <row r="257" spans="1:38" x14ac:dyDescent="0.25">
      <c r="A257" s="91">
        <v>3111</v>
      </c>
      <c r="C257" s="70" t="s">
        <v>301</v>
      </c>
      <c r="F257" s="89" t="s">
        <v>459</v>
      </c>
      <c r="G257" s="100" t="s">
        <v>460</v>
      </c>
      <c r="H257" s="72">
        <v>5788.75</v>
      </c>
      <c r="J257" s="139">
        <v>5890</v>
      </c>
      <c r="L257" s="90">
        <f t="shared" si="31"/>
        <v>101.25</v>
      </c>
      <c r="N257" s="200"/>
      <c r="P257" s="102"/>
      <c r="Q257" s="90">
        <f t="shared" si="24"/>
        <v>0</v>
      </c>
      <c r="T257" s="90">
        <f t="shared" si="25"/>
        <v>0</v>
      </c>
      <c r="W257" s="90">
        <f t="shared" si="26"/>
        <v>0</v>
      </c>
      <c r="Y257" s="90">
        <f t="shared" si="27"/>
        <v>4000</v>
      </c>
      <c r="AA257" s="90">
        <f t="shared" si="28"/>
        <v>4000</v>
      </c>
      <c r="AE257" s="90">
        <f t="shared" si="29"/>
        <v>4000</v>
      </c>
      <c r="AG257" s="90">
        <f t="shared" si="30"/>
        <v>-1788.75</v>
      </c>
      <c r="AL257" s="101"/>
    </row>
    <row r="258" spans="1:38" x14ac:dyDescent="0.25">
      <c r="A258" s="91">
        <v>3117</v>
      </c>
      <c r="C258" s="70" t="s">
        <v>302</v>
      </c>
      <c r="F258" s="89" t="s">
        <v>459</v>
      </c>
      <c r="G258" s="100" t="s">
        <v>460</v>
      </c>
      <c r="H258" s="72">
        <v>5901.25</v>
      </c>
      <c r="J258" s="139">
        <v>6081.25</v>
      </c>
      <c r="L258" s="90">
        <f t="shared" si="31"/>
        <v>180</v>
      </c>
      <c r="N258" s="200"/>
      <c r="P258" s="102"/>
      <c r="Q258" s="90">
        <f t="shared" si="24"/>
        <v>0</v>
      </c>
      <c r="T258" s="90">
        <f t="shared" si="25"/>
        <v>0</v>
      </c>
      <c r="W258" s="90">
        <f t="shared" si="26"/>
        <v>0</v>
      </c>
      <c r="Y258" s="90">
        <f t="shared" si="27"/>
        <v>4000</v>
      </c>
      <c r="AA258" s="90">
        <f t="shared" si="28"/>
        <v>4000</v>
      </c>
      <c r="AE258" s="90">
        <f t="shared" si="29"/>
        <v>4000</v>
      </c>
      <c r="AG258" s="90">
        <f t="shared" si="30"/>
        <v>-1901.25</v>
      </c>
      <c r="AL258" s="101"/>
    </row>
    <row r="259" spans="1:38" x14ac:dyDescent="0.25">
      <c r="A259" s="137">
        <v>3119</v>
      </c>
      <c r="C259" s="70" t="s">
        <v>303</v>
      </c>
      <c r="D259" s="94" t="s">
        <v>424</v>
      </c>
      <c r="F259" s="89" t="s">
        <v>459</v>
      </c>
      <c r="G259" s="100" t="s">
        <v>460</v>
      </c>
      <c r="H259" s="72">
        <v>5035</v>
      </c>
      <c r="J259" s="139">
        <v>0</v>
      </c>
      <c r="K259" s="90" t="s">
        <v>444</v>
      </c>
      <c r="L259" s="90">
        <f t="shared" si="31"/>
        <v>-5035</v>
      </c>
      <c r="M259" s="90" t="s">
        <v>444</v>
      </c>
      <c r="N259" s="200"/>
      <c r="P259" s="102"/>
      <c r="Q259" s="90">
        <f t="shared" si="24"/>
        <v>0</v>
      </c>
      <c r="T259" s="90">
        <f t="shared" si="25"/>
        <v>0</v>
      </c>
      <c r="W259" s="90">
        <f t="shared" si="26"/>
        <v>0</v>
      </c>
      <c r="Y259" s="90">
        <f t="shared" si="27"/>
        <v>4000</v>
      </c>
      <c r="AA259" s="90">
        <f t="shared" si="28"/>
        <v>4000</v>
      </c>
      <c r="AE259" s="90">
        <f t="shared" si="29"/>
        <v>4000</v>
      </c>
      <c r="AG259" s="90">
        <f t="shared" si="30"/>
        <v>-1035</v>
      </c>
      <c r="AL259" s="101"/>
    </row>
    <row r="260" spans="1:38" x14ac:dyDescent="0.25">
      <c r="A260" s="91">
        <v>3120</v>
      </c>
      <c r="C260" s="70" t="s">
        <v>304</v>
      </c>
      <c r="F260" s="89" t="s">
        <v>459</v>
      </c>
      <c r="G260" s="100" t="s">
        <v>460</v>
      </c>
      <c r="H260" s="72">
        <v>6148.75</v>
      </c>
      <c r="J260" s="139">
        <v>6272.5</v>
      </c>
      <c r="L260" s="90">
        <f t="shared" si="31"/>
        <v>123.75</v>
      </c>
      <c r="N260" s="200"/>
      <c r="P260" s="102"/>
      <c r="Q260" s="90">
        <f t="shared" si="24"/>
        <v>0</v>
      </c>
      <c r="T260" s="90">
        <f t="shared" si="25"/>
        <v>0</v>
      </c>
      <c r="W260" s="90">
        <f t="shared" si="26"/>
        <v>0</v>
      </c>
      <c r="Y260" s="90">
        <f t="shared" si="27"/>
        <v>4000</v>
      </c>
      <c r="AA260" s="90">
        <f t="shared" si="28"/>
        <v>4000</v>
      </c>
      <c r="AE260" s="90">
        <f t="shared" si="29"/>
        <v>4000</v>
      </c>
      <c r="AG260" s="90">
        <f t="shared" si="30"/>
        <v>-2148.75</v>
      </c>
      <c r="AL260" s="101"/>
    </row>
    <row r="261" spans="1:38" x14ac:dyDescent="0.25">
      <c r="A261" s="91">
        <v>3122</v>
      </c>
      <c r="C261" s="70" t="s">
        <v>305</v>
      </c>
      <c r="F261" s="89" t="s">
        <v>459</v>
      </c>
      <c r="G261" s="100" t="s">
        <v>460</v>
      </c>
      <c r="H261" s="72">
        <v>8455</v>
      </c>
      <c r="J261" s="139">
        <v>8522.5</v>
      </c>
      <c r="L261" s="90">
        <f t="shared" si="31"/>
        <v>67.5</v>
      </c>
      <c r="N261" s="200"/>
      <c r="P261" s="102"/>
      <c r="Q261" s="90">
        <f t="shared" si="24"/>
        <v>0</v>
      </c>
      <c r="T261" s="90">
        <f t="shared" si="25"/>
        <v>0</v>
      </c>
      <c r="W261" s="90">
        <f t="shared" si="26"/>
        <v>0</v>
      </c>
      <c r="Y261" s="90">
        <f t="shared" si="27"/>
        <v>4000</v>
      </c>
      <c r="AA261" s="90">
        <f t="shared" si="28"/>
        <v>4000</v>
      </c>
      <c r="AE261" s="90">
        <f t="shared" si="29"/>
        <v>4000</v>
      </c>
      <c r="AG261" s="90">
        <f t="shared" si="30"/>
        <v>-4455</v>
      </c>
      <c r="AL261" s="101"/>
    </row>
    <row r="262" spans="1:38" x14ac:dyDescent="0.25">
      <c r="A262" s="91">
        <v>3123</v>
      </c>
      <c r="C262" s="70" t="s">
        <v>306</v>
      </c>
      <c r="F262" s="89" t="s">
        <v>459</v>
      </c>
      <c r="G262" s="100" t="s">
        <v>460</v>
      </c>
      <c r="H262" s="72">
        <v>4922.5</v>
      </c>
      <c r="J262" s="139">
        <v>4900</v>
      </c>
      <c r="L262" s="90">
        <f t="shared" si="31"/>
        <v>-22.5</v>
      </c>
      <c r="N262" s="200"/>
      <c r="P262" s="102"/>
      <c r="Q262" s="90">
        <f t="shared" si="24"/>
        <v>0</v>
      </c>
      <c r="T262" s="90">
        <f t="shared" si="25"/>
        <v>0</v>
      </c>
      <c r="W262" s="90">
        <f t="shared" si="26"/>
        <v>0</v>
      </c>
      <c r="Y262" s="90">
        <f t="shared" si="27"/>
        <v>4000</v>
      </c>
      <c r="AA262" s="90">
        <f t="shared" si="28"/>
        <v>4000</v>
      </c>
      <c r="AE262" s="90">
        <f t="shared" si="29"/>
        <v>4000</v>
      </c>
      <c r="AG262" s="90">
        <f t="shared" si="30"/>
        <v>-922.5</v>
      </c>
      <c r="AL262" s="101"/>
    </row>
    <row r="263" spans="1:38" x14ac:dyDescent="0.25">
      <c r="A263" s="137">
        <v>3124</v>
      </c>
      <c r="C263" s="70" t="s">
        <v>307</v>
      </c>
      <c r="D263" s="94" t="s">
        <v>445</v>
      </c>
      <c r="F263" s="89" t="s">
        <v>459</v>
      </c>
      <c r="G263" s="100" t="s">
        <v>460</v>
      </c>
      <c r="H263" s="72">
        <v>9242.5</v>
      </c>
      <c r="L263" s="90">
        <f t="shared" si="31"/>
        <v>-9242.5</v>
      </c>
      <c r="M263" s="90" t="s">
        <v>444</v>
      </c>
      <c r="N263" s="200"/>
      <c r="P263" s="102"/>
      <c r="Q263" s="90">
        <f t="shared" si="24"/>
        <v>0</v>
      </c>
      <c r="T263" s="90">
        <f t="shared" si="25"/>
        <v>0</v>
      </c>
      <c r="W263" s="90">
        <f t="shared" si="26"/>
        <v>0</v>
      </c>
      <c r="Y263" s="90">
        <f t="shared" si="27"/>
        <v>4000</v>
      </c>
      <c r="AA263" s="90">
        <f t="shared" si="28"/>
        <v>4000</v>
      </c>
      <c r="AE263" s="90">
        <f t="shared" si="29"/>
        <v>4000</v>
      </c>
      <c r="AG263" s="90">
        <f t="shared" si="30"/>
        <v>-5242.5</v>
      </c>
      <c r="AL263" s="101"/>
    </row>
    <row r="264" spans="1:38" x14ac:dyDescent="0.25">
      <c r="A264" s="91">
        <v>3126</v>
      </c>
      <c r="C264" s="70" t="s">
        <v>308</v>
      </c>
      <c r="F264" s="89" t="s">
        <v>459</v>
      </c>
      <c r="G264" s="100" t="s">
        <v>460</v>
      </c>
      <c r="H264" s="72">
        <v>5035</v>
      </c>
      <c r="J264" s="139">
        <v>4945</v>
      </c>
      <c r="L264" s="90">
        <f t="shared" si="31"/>
        <v>-90</v>
      </c>
      <c r="N264" s="200"/>
      <c r="P264" s="102"/>
      <c r="Q264" s="90">
        <f t="shared" si="24"/>
        <v>0</v>
      </c>
      <c r="T264" s="90">
        <f t="shared" si="25"/>
        <v>0</v>
      </c>
      <c r="W264" s="90">
        <f t="shared" si="26"/>
        <v>0</v>
      </c>
      <c r="Y264" s="90">
        <f t="shared" si="27"/>
        <v>4000</v>
      </c>
      <c r="AA264" s="90">
        <f t="shared" si="28"/>
        <v>4000</v>
      </c>
      <c r="AE264" s="90">
        <f t="shared" si="29"/>
        <v>4000</v>
      </c>
      <c r="AG264" s="90">
        <f t="shared" si="30"/>
        <v>-1035</v>
      </c>
      <c r="AL264" s="101"/>
    </row>
    <row r="265" spans="1:38" x14ac:dyDescent="0.25">
      <c r="A265" s="91">
        <v>3129</v>
      </c>
      <c r="C265" s="70" t="s">
        <v>309</v>
      </c>
      <c r="F265" s="89" t="s">
        <v>459</v>
      </c>
      <c r="G265" s="100" t="s">
        <v>460</v>
      </c>
      <c r="H265" s="72">
        <v>6092.5</v>
      </c>
      <c r="J265" s="139">
        <v>6189.25</v>
      </c>
      <c r="L265" s="90">
        <f t="shared" si="31"/>
        <v>96.75</v>
      </c>
      <c r="N265" s="200"/>
      <c r="P265" s="102"/>
      <c r="Q265" s="90">
        <f t="shared" si="24"/>
        <v>0</v>
      </c>
      <c r="T265" s="90">
        <f t="shared" si="25"/>
        <v>0</v>
      </c>
      <c r="W265" s="90">
        <f t="shared" si="26"/>
        <v>0</v>
      </c>
      <c r="Y265" s="90">
        <f t="shared" si="27"/>
        <v>4000</v>
      </c>
      <c r="AA265" s="90">
        <f t="shared" si="28"/>
        <v>4000</v>
      </c>
      <c r="AE265" s="90">
        <f t="shared" si="29"/>
        <v>4000</v>
      </c>
      <c r="AG265" s="90">
        <f t="shared" si="30"/>
        <v>-2092.5</v>
      </c>
      <c r="AL265" s="101"/>
    </row>
    <row r="266" spans="1:38" x14ac:dyDescent="0.25">
      <c r="A266" s="91">
        <v>3130</v>
      </c>
      <c r="C266" s="70" t="s">
        <v>310</v>
      </c>
      <c r="F266" s="89" t="s">
        <v>459</v>
      </c>
      <c r="G266" s="100" t="s">
        <v>460</v>
      </c>
      <c r="H266" s="72">
        <v>5203.75</v>
      </c>
      <c r="J266" s="139">
        <v>5282.5</v>
      </c>
      <c r="L266" s="90">
        <f t="shared" si="31"/>
        <v>78.75</v>
      </c>
      <c r="N266" s="200"/>
      <c r="P266" s="102"/>
      <c r="Q266" s="90">
        <f t="shared" si="24"/>
        <v>0</v>
      </c>
      <c r="T266" s="90">
        <f t="shared" si="25"/>
        <v>0</v>
      </c>
      <c r="W266" s="90">
        <f t="shared" si="26"/>
        <v>0</v>
      </c>
      <c r="Y266" s="90">
        <f t="shared" si="27"/>
        <v>4000</v>
      </c>
      <c r="AA266" s="90">
        <f t="shared" si="28"/>
        <v>4000</v>
      </c>
      <c r="AE266" s="90">
        <f t="shared" si="29"/>
        <v>4000</v>
      </c>
      <c r="AG266" s="90">
        <f t="shared" si="30"/>
        <v>-1203.75</v>
      </c>
      <c r="AL266" s="101"/>
    </row>
    <row r="267" spans="1:38" x14ac:dyDescent="0.25">
      <c r="A267" s="91">
        <v>3133</v>
      </c>
      <c r="C267" s="70" t="s">
        <v>311</v>
      </c>
      <c r="D267" s="94" t="s">
        <v>423</v>
      </c>
      <c r="F267" s="89" t="s">
        <v>459</v>
      </c>
      <c r="G267" s="100" t="s">
        <v>460</v>
      </c>
      <c r="H267" s="72">
        <v>7847.5</v>
      </c>
      <c r="J267" s="139">
        <v>0</v>
      </c>
      <c r="K267" s="90" t="s">
        <v>444</v>
      </c>
      <c r="L267" s="90">
        <f t="shared" si="31"/>
        <v>-7847.5</v>
      </c>
      <c r="M267" s="90" t="s">
        <v>444</v>
      </c>
      <c r="N267" s="200"/>
      <c r="P267" s="102"/>
      <c r="Q267" s="90">
        <f t="shared" si="24"/>
        <v>0</v>
      </c>
      <c r="T267" s="90">
        <f t="shared" si="25"/>
        <v>0</v>
      </c>
      <c r="W267" s="90">
        <f t="shared" si="26"/>
        <v>0</v>
      </c>
      <c r="Y267" s="90">
        <f t="shared" si="27"/>
        <v>4000</v>
      </c>
      <c r="AA267" s="90">
        <f t="shared" si="28"/>
        <v>4000</v>
      </c>
      <c r="AE267" s="90">
        <f t="shared" si="29"/>
        <v>4000</v>
      </c>
      <c r="AG267" s="90">
        <f t="shared" si="30"/>
        <v>-3847.5</v>
      </c>
      <c r="AL267" s="101"/>
    </row>
    <row r="268" spans="1:38" x14ac:dyDescent="0.25">
      <c r="A268" s="91">
        <v>3134</v>
      </c>
      <c r="C268" s="70" t="s">
        <v>312</v>
      </c>
      <c r="F268" s="89" t="s">
        <v>459</v>
      </c>
      <c r="G268" s="100" t="s">
        <v>460</v>
      </c>
      <c r="H268" s="72">
        <v>5350</v>
      </c>
      <c r="J268" s="139">
        <v>5406.25</v>
      </c>
      <c r="L268" s="90">
        <f t="shared" si="31"/>
        <v>56.25</v>
      </c>
      <c r="N268" s="200"/>
      <c r="P268" s="102"/>
      <c r="Q268" s="90">
        <f t="shared" si="24"/>
        <v>0</v>
      </c>
      <c r="T268" s="90">
        <f t="shared" si="25"/>
        <v>0</v>
      </c>
      <c r="W268" s="90">
        <f t="shared" si="26"/>
        <v>0</v>
      </c>
      <c r="Y268" s="90">
        <f t="shared" si="27"/>
        <v>4000</v>
      </c>
      <c r="AA268" s="90">
        <f t="shared" si="28"/>
        <v>4000</v>
      </c>
      <c r="AE268" s="90">
        <f t="shared" si="29"/>
        <v>4000</v>
      </c>
      <c r="AG268" s="90">
        <f t="shared" si="30"/>
        <v>-1350</v>
      </c>
      <c r="AL268" s="101"/>
    </row>
    <row r="269" spans="1:38" x14ac:dyDescent="0.25">
      <c r="A269" s="91">
        <v>3136</v>
      </c>
      <c r="C269" s="70" t="s">
        <v>313</v>
      </c>
      <c r="D269" s="100"/>
      <c r="F269" s="89" t="s">
        <v>459</v>
      </c>
      <c r="G269" s="100" t="s">
        <v>460</v>
      </c>
      <c r="H269" s="72">
        <v>5158.75</v>
      </c>
      <c r="J269" s="139">
        <v>5125</v>
      </c>
      <c r="L269" s="90">
        <f t="shared" si="31"/>
        <v>-33.75</v>
      </c>
      <c r="N269" s="200"/>
      <c r="Q269" s="90">
        <f t="shared" si="24"/>
        <v>0</v>
      </c>
      <c r="T269" s="90">
        <f t="shared" si="25"/>
        <v>0</v>
      </c>
      <c r="W269" s="90">
        <f t="shared" si="26"/>
        <v>0</v>
      </c>
      <c r="Y269" s="90">
        <f t="shared" si="27"/>
        <v>4000</v>
      </c>
      <c r="AA269" s="90">
        <f t="shared" si="28"/>
        <v>4000</v>
      </c>
      <c r="AE269" s="90">
        <f t="shared" si="29"/>
        <v>4000</v>
      </c>
      <c r="AG269" s="90">
        <f t="shared" si="30"/>
        <v>-1158.75</v>
      </c>
      <c r="AL269" s="101"/>
    </row>
    <row r="270" spans="1:38" x14ac:dyDescent="0.25">
      <c r="A270" s="91">
        <v>3137</v>
      </c>
      <c r="C270" s="70" t="s">
        <v>314</v>
      </c>
      <c r="F270" s="89" t="s">
        <v>459</v>
      </c>
      <c r="G270" s="100" t="s">
        <v>460</v>
      </c>
      <c r="H270" s="72">
        <v>5080</v>
      </c>
      <c r="J270" s="139">
        <v>5080</v>
      </c>
      <c r="L270" s="90">
        <f t="shared" si="31"/>
        <v>0</v>
      </c>
      <c r="N270" s="200"/>
      <c r="P270" s="102"/>
      <c r="Q270" s="90">
        <f t="shared" si="24"/>
        <v>0</v>
      </c>
      <c r="T270" s="90">
        <f t="shared" si="25"/>
        <v>0</v>
      </c>
      <c r="W270" s="90">
        <f t="shared" si="26"/>
        <v>0</v>
      </c>
      <c r="Y270" s="90">
        <f t="shared" si="27"/>
        <v>4000</v>
      </c>
      <c r="AA270" s="90">
        <f t="shared" si="28"/>
        <v>4000</v>
      </c>
      <c r="AE270" s="90">
        <f t="shared" si="29"/>
        <v>4000</v>
      </c>
      <c r="AG270" s="90">
        <f t="shared" si="30"/>
        <v>-1080</v>
      </c>
      <c r="AL270" s="101"/>
    </row>
    <row r="271" spans="1:38" x14ac:dyDescent="0.25">
      <c r="A271" s="91">
        <v>3138</v>
      </c>
      <c r="C271" s="70" t="s">
        <v>315</v>
      </c>
      <c r="F271" s="89" t="s">
        <v>459</v>
      </c>
      <c r="G271" s="100" t="s">
        <v>460</v>
      </c>
      <c r="H271" s="72">
        <v>5091.25</v>
      </c>
      <c r="J271" s="139">
        <v>5158.75</v>
      </c>
      <c r="L271" s="90">
        <f t="shared" si="31"/>
        <v>67.5</v>
      </c>
      <c r="N271" s="200"/>
      <c r="P271" s="102"/>
      <c r="Q271" s="90">
        <f t="shared" si="24"/>
        <v>0</v>
      </c>
      <c r="T271" s="90">
        <f t="shared" si="25"/>
        <v>0</v>
      </c>
      <c r="W271" s="90">
        <f t="shared" si="26"/>
        <v>0</v>
      </c>
      <c r="Y271" s="90">
        <f t="shared" si="27"/>
        <v>4000</v>
      </c>
      <c r="AA271" s="90">
        <f t="shared" si="28"/>
        <v>4000</v>
      </c>
      <c r="AE271" s="90">
        <f t="shared" si="29"/>
        <v>4000</v>
      </c>
      <c r="AG271" s="90">
        <f t="shared" si="30"/>
        <v>-1091.25</v>
      </c>
      <c r="AL271" s="101"/>
    </row>
    <row r="272" spans="1:38" x14ac:dyDescent="0.25">
      <c r="A272" s="91">
        <v>3139</v>
      </c>
      <c r="C272" s="70" t="s">
        <v>316</v>
      </c>
      <c r="F272" s="89" t="s">
        <v>459</v>
      </c>
      <c r="G272" s="100" t="s">
        <v>460</v>
      </c>
      <c r="H272" s="72">
        <v>5203.75</v>
      </c>
      <c r="J272" s="139">
        <v>5226.25</v>
      </c>
      <c r="L272" s="90">
        <f t="shared" si="31"/>
        <v>22.5</v>
      </c>
      <c r="N272" s="200"/>
      <c r="P272" s="102"/>
      <c r="Q272" s="90">
        <f t="shared" si="24"/>
        <v>0</v>
      </c>
      <c r="T272" s="90">
        <f t="shared" si="25"/>
        <v>0</v>
      </c>
      <c r="W272" s="90">
        <f t="shared" si="26"/>
        <v>0</v>
      </c>
      <c r="Y272" s="90">
        <f t="shared" si="27"/>
        <v>4000</v>
      </c>
      <c r="AA272" s="90">
        <f t="shared" si="28"/>
        <v>4000</v>
      </c>
      <c r="AE272" s="90">
        <f t="shared" si="29"/>
        <v>4000</v>
      </c>
      <c r="AG272" s="90">
        <f t="shared" si="30"/>
        <v>-1203.75</v>
      </c>
      <c r="AL272" s="101"/>
    </row>
    <row r="273" spans="1:38" x14ac:dyDescent="0.25">
      <c r="A273" s="91">
        <v>3140</v>
      </c>
      <c r="C273" s="70" t="s">
        <v>317</v>
      </c>
      <c r="F273" s="89" t="s">
        <v>459</v>
      </c>
      <c r="G273" s="100" t="s">
        <v>460</v>
      </c>
      <c r="H273" s="72">
        <v>8668.75</v>
      </c>
      <c r="J273" s="139">
        <v>8713.75</v>
      </c>
      <c r="L273" s="90">
        <f t="shared" si="31"/>
        <v>45</v>
      </c>
      <c r="N273" s="200"/>
      <c r="P273" s="102"/>
      <c r="Q273" s="90">
        <f t="shared" si="24"/>
        <v>0</v>
      </c>
      <c r="T273" s="90">
        <f t="shared" si="25"/>
        <v>0</v>
      </c>
      <c r="W273" s="90">
        <f t="shared" si="26"/>
        <v>0</v>
      </c>
      <c r="Y273" s="90">
        <f t="shared" si="27"/>
        <v>4000</v>
      </c>
      <c r="AA273" s="90">
        <f t="shared" si="28"/>
        <v>4000</v>
      </c>
      <c r="AE273" s="90">
        <f t="shared" si="29"/>
        <v>4000</v>
      </c>
      <c r="AG273" s="90">
        <f t="shared" si="30"/>
        <v>-4668.75</v>
      </c>
      <c r="AL273" s="101"/>
    </row>
    <row r="274" spans="1:38" x14ac:dyDescent="0.25">
      <c r="A274" s="91">
        <v>3143</v>
      </c>
      <c r="C274" s="70" t="s">
        <v>318</v>
      </c>
      <c r="F274" s="89" t="s">
        <v>459</v>
      </c>
      <c r="G274" s="100" t="s">
        <v>460</v>
      </c>
      <c r="H274" s="72">
        <v>6137.5</v>
      </c>
      <c r="J274" s="139">
        <v>6002.5</v>
      </c>
      <c r="L274" s="90">
        <f t="shared" si="31"/>
        <v>-135</v>
      </c>
      <c r="N274" s="200"/>
      <c r="P274" s="102"/>
      <c r="Q274" s="90">
        <f t="shared" si="24"/>
        <v>0</v>
      </c>
      <c r="T274" s="90">
        <f t="shared" si="25"/>
        <v>0</v>
      </c>
      <c r="W274" s="90">
        <f t="shared" si="26"/>
        <v>0</v>
      </c>
      <c r="Y274" s="90">
        <f t="shared" si="27"/>
        <v>4000</v>
      </c>
      <c r="AA274" s="90">
        <f t="shared" si="28"/>
        <v>4000</v>
      </c>
      <c r="AE274" s="90">
        <f t="shared" si="29"/>
        <v>4000</v>
      </c>
      <c r="AG274" s="90">
        <f t="shared" si="30"/>
        <v>-2137.5</v>
      </c>
      <c r="AL274" s="101"/>
    </row>
    <row r="275" spans="1:38" x14ac:dyDescent="0.25">
      <c r="A275" s="91">
        <v>3144</v>
      </c>
      <c r="C275" s="70" t="s">
        <v>319</v>
      </c>
      <c r="F275" s="89" t="s">
        <v>459</v>
      </c>
      <c r="G275" s="100" t="s">
        <v>460</v>
      </c>
      <c r="H275" s="72">
        <v>6610</v>
      </c>
      <c r="J275" s="139">
        <v>6621.25</v>
      </c>
      <c r="L275" s="90">
        <f t="shared" si="31"/>
        <v>11.25</v>
      </c>
      <c r="N275" s="200"/>
      <c r="P275" s="102"/>
      <c r="Q275" s="90">
        <f t="shared" si="24"/>
        <v>0</v>
      </c>
      <c r="T275" s="90">
        <f t="shared" si="25"/>
        <v>0</v>
      </c>
      <c r="W275" s="90">
        <f t="shared" si="26"/>
        <v>0</v>
      </c>
      <c r="Y275" s="90">
        <f t="shared" si="27"/>
        <v>4000</v>
      </c>
      <c r="AA275" s="90">
        <f t="shared" si="28"/>
        <v>4000</v>
      </c>
      <c r="AE275" s="90">
        <f t="shared" si="29"/>
        <v>4000</v>
      </c>
      <c r="AG275" s="90">
        <f t="shared" si="30"/>
        <v>-2610</v>
      </c>
      <c r="AL275" s="101"/>
    </row>
    <row r="276" spans="1:38" x14ac:dyDescent="0.25">
      <c r="A276" s="91">
        <v>3145</v>
      </c>
      <c r="C276" s="70" t="s">
        <v>320</v>
      </c>
      <c r="F276" s="89" t="s">
        <v>459</v>
      </c>
      <c r="G276" s="100" t="s">
        <v>460</v>
      </c>
      <c r="H276" s="72">
        <v>5552.5</v>
      </c>
      <c r="J276" s="139">
        <v>5575</v>
      </c>
      <c r="L276" s="90">
        <f t="shared" si="31"/>
        <v>22.5</v>
      </c>
      <c r="N276" s="200"/>
      <c r="P276" s="102"/>
      <c r="Q276" s="90">
        <f t="shared" ref="Q276:Q340" si="32">P276*$Q$18</f>
        <v>0</v>
      </c>
      <c r="T276" s="90">
        <f t="shared" ref="T276:T340" si="33">S276*$T$18</f>
        <v>0</v>
      </c>
      <c r="W276" s="90">
        <f t="shared" ref="W276:W340" si="34">V276*$W$18</f>
        <v>0</v>
      </c>
      <c r="Y276" s="90">
        <f t="shared" ref="Y276:Y340" si="35">$Y$18</f>
        <v>4000</v>
      </c>
      <c r="AA276" s="90">
        <f t="shared" ref="AA276:AA340" si="36">Q276+T276+W276+Y276</f>
        <v>4000</v>
      </c>
      <c r="AE276" s="90">
        <f t="shared" ref="AE276:AE340" si="37">AA276+AC276</f>
        <v>4000</v>
      </c>
      <c r="AG276" s="90">
        <f t="shared" ref="AG276:AG340" si="38">AE276-H276</f>
        <v>-1552.5</v>
      </c>
      <c r="AL276" s="101"/>
    </row>
    <row r="277" spans="1:38" x14ac:dyDescent="0.25">
      <c r="A277" s="91">
        <v>3146</v>
      </c>
      <c r="C277" s="70" t="s">
        <v>321</v>
      </c>
      <c r="F277" s="89" t="s">
        <v>459</v>
      </c>
      <c r="G277" s="100" t="s">
        <v>460</v>
      </c>
      <c r="H277" s="72">
        <v>5068.75</v>
      </c>
      <c r="J277" s="139">
        <v>5068.75</v>
      </c>
      <c r="L277" s="90">
        <f t="shared" ref="L277:L341" si="39">J277-H277</f>
        <v>0</v>
      </c>
      <c r="N277" s="200"/>
      <c r="P277" s="102"/>
      <c r="Q277" s="90">
        <f t="shared" si="32"/>
        <v>0</v>
      </c>
      <c r="T277" s="90">
        <f t="shared" si="33"/>
        <v>0</v>
      </c>
      <c r="W277" s="90">
        <f t="shared" si="34"/>
        <v>0</v>
      </c>
      <c r="Y277" s="90">
        <f t="shared" si="35"/>
        <v>4000</v>
      </c>
      <c r="AA277" s="90">
        <f t="shared" si="36"/>
        <v>4000</v>
      </c>
      <c r="AE277" s="90">
        <f t="shared" si="37"/>
        <v>4000</v>
      </c>
      <c r="AG277" s="90">
        <f t="shared" si="38"/>
        <v>-1068.75</v>
      </c>
      <c r="AL277" s="101"/>
    </row>
    <row r="278" spans="1:38" x14ac:dyDescent="0.25">
      <c r="A278" s="91">
        <v>3149</v>
      </c>
      <c r="C278" s="70" t="s">
        <v>322</v>
      </c>
      <c r="F278" s="89" t="s">
        <v>459</v>
      </c>
      <c r="G278" s="100" t="s">
        <v>460</v>
      </c>
      <c r="H278" s="72">
        <v>6351.25</v>
      </c>
      <c r="J278" s="139">
        <v>6351.25</v>
      </c>
      <c r="L278" s="90">
        <f t="shared" si="39"/>
        <v>0</v>
      </c>
      <c r="N278" s="200"/>
      <c r="P278" s="102"/>
      <c r="Q278" s="90">
        <f t="shared" si="32"/>
        <v>0</v>
      </c>
      <c r="T278" s="90">
        <f t="shared" si="33"/>
        <v>0</v>
      </c>
      <c r="W278" s="90">
        <f t="shared" si="34"/>
        <v>0</v>
      </c>
      <c r="Y278" s="90">
        <f t="shared" si="35"/>
        <v>4000</v>
      </c>
      <c r="AA278" s="90">
        <f t="shared" si="36"/>
        <v>4000</v>
      </c>
      <c r="AE278" s="90">
        <f t="shared" si="37"/>
        <v>4000</v>
      </c>
      <c r="AG278" s="90">
        <f t="shared" si="38"/>
        <v>-2351.25</v>
      </c>
      <c r="AL278" s="101"/>
    </row>
    <row r="279" spans="1:38" x14ac:dyDescent="0.25">
      <c r="A279" s="91">
        <v>3150</v>
      </c>
      <c r="C279" s="70" t="s">
        <v>323</v>
      </c>
      <c r="F279" s="89" t="s">
        <v>459</v>
      </c>
      <c r="G279" s="100" t="s">
        <v>460</v>
      </c>
      <c r="H279" s="72">
        <v>5125</v>
      </c>
      <c r="J279" s="139">
        <v>5080</v>
      </c>
      <c r="L279" s="90">
        <f t="shared" si="39"/>
        <v>-45</v>
      </c>
      <c r="N279" s="200"/>
      <c r="P279" s="102"/>
      <c r="Q279" s="90">
        <f t="shared" si="32"/>
        <v>0</v>
      </c>
      <c r="T279" s="90">
        <f t="shared" si="33"/>
        <v>0</v>
      </c>
      <c r="W279" s="90">
        <f t="shared" si="34"/>
        <v>0</v>
      </c>
      <c r="Y279" s="90">
        <f t="shared" si="35"/>
        <v>4000</v>
      </c>
      <c r="AA279" s="90">
        <f t="shared" si="36"/>
        <v>4000</v>
      </c>
      <c r="AE279" s="90">
        <f t="shared" si="37"/>
        <v>4000</v>
      </c>
      <c r="AG279" s="90">
        <f t="shared" si="38"/>
        <v>-1125</v>
      </c>
      <c r="AL279" s="101"/>
    </row>
    <row r="280" spans="1:38" x14ac:dyDescent="0.25">
      <c r="A280" s="91">
        <v>3153</v>
      </c>
      <c r="C280" s="70" t="s">
        <v>324</v>
      </c>
      <c r="F280" s="89" t="s">
        <v>459</v>
      </c>
      <c r="G280" s="100" t="s">
        <v>460</v>
      </c>
      <c r="H280" s="72">
        <v>5192.5</v>
      </c>
      <c r="J280" s="139">
        <v>5192.5</v>
      </c>
      <c r="L280" s="90">
        <f t="shared" si="39"/>
        <v>0</v>
      </c>
      <c r="N280" s="200"/>
      <c r="P280" s="102"/>
      <c r="Q280" s="90">
        <f t="shared" si="32"/>
        <v>0</v>
      </c>
      <c r="T280" s="90">
        <f t="shared" si="33"/>
        <v>0</v>
      </c>
      <c r="W280" s="90">
        <f t="shared" si="34"/>
        <v>0</v>
      </c>
      <c r="Y280" s="90">
        <f t="shared" si="35"/>
        <v>4000</v>
      </c>
      <c r="AA280" s="90">
        <f t="shared" si="36"/>
        <v>4000</v>
      </c>
      <c r="AE280" s="90">
        <f t="shared" si="37"/>
        <v>4000</v>
      </c>
      <c r="AG280" s="90">
        <f t="shared" si="38"/>
        <v>-1192.5</v>
      </c>
      <c r="AL280" s="101"/>
    </row>
    <row r="281" spans="1:38" x14ac:dyDescent="0.25">
      <c r="A281" s="91">
        <v>3154</v>
      </c>
      <c r="C281" s="70" t="s">
        <v>325</v>
      </c>
      <c r="F281" s="89" t="s">
        <v>459</v>
      </c>
      <c r="G281" s="100" t="s">
        <v>460</v>
      </c>
      <c r="H281" s="72">
        <v>6238.75</v>
      </c>
      <c r="J281" s="139">
        <v>6250</v>
      </c>
      <c r="L281" s="90">
        <f t="shared" si="39"/>
        <v>11.25</v>
      </c>
      <c r="N281" s="200"/>
      <c r="P281" s="102"/>
      <c r="Q281" s="90">
        <f t="shared" si="32"/>
        <v>0</v>
      </c>
      <c r="T281" s="90">
        <f t="shared" si="33"/>
        <v>0</v>
      </c>
      <c r="W281" s="90">
        <f t="shared" si="34"/>
        <v>0</v>
      </c>
      <c r="Y281" s="90">
        <f t="shared" si="35"/>
        <v>4000</v>
      </c>
      <c r="AA281" s="90">
        <f t="shared" si="36"/>
        <v>4000</v>
      </c>
      <c r="AE281" s="90">
        <f t="shared" si="37"/>
        <v>4000</v>
      </c>
      <c r="AG281" s="90">
        <f t="shared" si="38"/>
        <v>-2238.75</v>
      </c>
      <c r="AL281" s="101"/>
    </row>
    <row r="282" spans="1:38" x14ac:dyDescent="0.25">
      <c r="A282" s="91">
        <v>3155</v>
      </c>
      <c r="C282" s="70" t="s">
        <v>326</v>
      </c>
      <c r="F282" s="89" t="s">
        <v>459</v>
      </c>
      <c r="G282" s="100" t="s">
        <v>460</v>
      </c>
      <c r="H282" s="72">
        <v>6452.5</v>
      </c>
      <c r="J282" s="139">
        <v>6407.5</v>
      </c>
      <c r="L282" s="90">
        <f t="shared" si="39"/>
        <v>-45</v>
      </c>
      <c r="N282" s="200"/>
      <c r="P282" s="102"/>
      <c r="Q282" s="90">
        <f t="shared" si="32"/>
        <v>0</v>
      </c>
      <c r="T282" s="90">
        <f t="shared" si="33"/>
        <v>0</v>
      </c>
      <c r="W282" s="90">
        <f t="shared" si="34"/>
        <v>0</v>
      </c>
      <c r="Y282" s="90">
        <f t="shared" si="35"/>
        <v>4000</v>
      </c>
      <c r="AA282" s="90">
        <f t="shared" si="36"/>
        <v>4000</v>
      </c>
      <c r="AE282" s="90">
        <f t="shared" si="37"/>
        <v>4000</v>
      </c>
      <c r="AG282" s="90">
        <f t="shared" si="38"/>
        <v>-2452.5</v>
      </c>
      <c r="AL282" s="101"/>
    </row>
    <row r="283" spans="1:38" x14ac:dyDescent="0.25">
      <c r="A283" s="91">
        <v>3158</v>
      </c>
      <c r="C283" s="70" t="s">
        <v>327</v>
      </c>
      <c r="F283" s="89" t="s">
        <v>459</v>
      </c>
      <c r="G283" s="100" t="s">
        <v>460</v>
      </c>
      <c r="H283" s="72">
        <v>5023.75</v>
      </c>
      <c r="J283" s="139">
        <v>5125</v>
      </c>
      <c r="L283" s="90">
        <f t="shared" si="39"/>
        <v>101.25</v>
      </c>
      <c r="N283" s="200"/>
      <c r="P283" s="102"/>
      <c r="Q283" s="90">
        <f t="shared" si="32"/>
        <v>0</v>
      </c>
      <c r="T283" s="90">
        <f t="shared" si="33"/>
        <v>0</v>
      </c>
      <c r="W283" s="90">
        <f t="shared" si="34"/>
        <v>0</v>
      </c>
      <c r="Y283" s="90">
        <f t="shared" si="35"/>
        <v>4000</v>
      </c>
      <c r="AA283" s="90">
        <f t="shared" si="36"/>
        <v>4000</v>
      </c>
      <c r="AE283" s="90">
        <f t="shared" si="37"/>
        <v>4000</v>
      </c>
      <c r="AG283" s="90">
        <f t="shared" si="38"/>
        <v>-1023.75</v>
      </c>
      <c r="AL283" s="101"/>
    </row>
    <row r="284" spans="1:38" x14ac:dyDescent="0.25">
      <c r="A284" s="91">
        <v>3159</v>
      </c>
      <c r="C284" s="70" t="s">
        <v>328</v>
      </c>
      <c r="F284" s="89" t="s">
        <v>459</v>
      </c>
      <c r="G284" s="100" t="s">
        <v>460</v>
      </c>
      <c r="H284" s="72">
        <v>5080</v>
      </c>
      <c r="J284" s="139">
        <v>5080</v>
      </c>
      <c r="L284" s="90">
        <f t="shared" si="39"/>
        <v>0</v>
      </c>
      <c r="N284" s="200"/>
      <c r="P284" s="102"/>
      <c r="Q284" s="90">
        <f t="shared" si="32"/>
        <v>0</v>
      </c>
      <c r="T284" s="90">
        <f t="shared" si="33"/>
        <v>0</v>
      </c>
      <c r="W284" s="90">
        <f t="shared" si="34"/>
        <v>0</v>
      </c>
      <c r="Y284" s="90">
        <f t="shared" si="35"/>
        <v>4000</v>
      </c>
      <c r="AA284" s="90">
        <f t="shared" si="36"/>
        <v>4000</v>
      </c>
      <c r="AE284" s="90">
        <f t="shared" si="37"/>
        <v>4000</v>
      </c>
      <c r="AG284" s="90">
        <f t="shared" si="38"/>
        <v>-1080</v>
      </c>
      <c r="AL284" s="101"/>
    </row>
    <row r="285" spans="1:38" x14ac:dyDescent="0.25">
      <c r="A285" s="91">
        <v>3160</v>
      </c>
      <c r="C285" s="70" t="s">
        <v>329</v>
      </c>
      <c r="F285" s="89" t="s">
        <v>459</v>
      </c>
      <c r="G285" s="100" t="s">
        <v>460</v>
      </c>
      <c r="H285" s="72">
        <v>5023.75</v>
      </c>
      <c r="J285" s="139">
        <v>5057.5</v>
      </c>
      <c r="L285" s="90">
        <f t="shared" si="39"/>
        <v>33.75</v>
      </c>
      <c r="N285" s="200"/>
      <c r="P285" s="102"/>
      <c r="Q285" s="90">
        <f t="shared" si="32"/>
        <v>0</v>
      </c>
      <c r="T285" s="90">
        <f t="shared" si="33"/>
        <v>0</v>
      </c>
      <c r="W285" s="90">
        <f t="shared" si="34"/>
        <v>0</v>
      </c>
      <c r="Y285" s="90">
        <f t="shared" si="35"/>
        <v>4000</v>
      </c>
      <c r="AA285" s="90">
        <f t="shared" si="36"/>
        <v>4000</v>
      </c>
      <c r="AE285" s="90">
        <f t="shared" si="37"/>
        <v>4000</v>
      </c>
      <c r="AG285" s="90">
        <f t="shared" si="38"/>
        <v>-1023.75</v>
      </c>
      <c r="AL285" s="101"/>
    </row>
    <row r="286" spans="1:38" x14ac:dyDescent="0.25">
      <c r="A286" s="91">
        <v>3163</v>
      </c>
      <c r="C286" s="70" t="s">
        <v>330</v>
      </c>
      <c r="F286" s="89" t="s">
        <v>459</v>
      </c>
      <c r="G286" s="100" t="s">
        <v>460</v>
      </c>
      <c r="H286" s="72">
        <v>8297.5</v>
      </c>
      <c r="J286" s="139">
        <v>8365</v>
      </c>
      <c r="L286" s="90">
        <f t="shared" si="39"/>
        <v>67.5</v>
      </c>
      <c r="N286" s="200"/>
      <c r="P286" s="102"/>
      <c r="Q286" s="90">
        <f t="shared" si="32"/>
        <v>0</v>
      </c>
      <c r="T286" s="90">
        <f t="shared" si="33"/>
        <v>0</v>
      </c>
      <c r="W286" s="90">
        <f t="shared" si="34"/>
        <v>0</v>
      </c>
      <c r="Y286" s="90">
        <f t="shared" si="35"/>
        <v>4000</v>
      </c>
      <c r="AA286" s="90">
        <f t="shared" si="36"/>
        <v>4000</v>
      </c>
      <c r="AE286" s="90">
        <f t="shared" si="37"/>
        <v>4000</v>
      </c>
      <c r="AG286" s="90">
        <f t="shared" si="38"/>
        <v>-4297.5</v>
      </c>
      <c r="AL286" s="101"/>
    </row>
    <row r="287" spans="1:38" x14ac:dyDescent="0.25">
      <c r="A287" s="91">
        <v>3167</v>
      </c>
      <c r="C287" s="70" t="s">
        <v>331</v>
      </c>
      <c r="F287" s="89" t="s">
        <v>459</v>
      </c>
      <c r="G287" s="100" t="s">
        <v>460</v>
      </c>
      <c r="H287" s="72">
        <v>6373.75</v>
      </c>
      <c r="J287" s="139">
        <v>6396.25</v>
      </c>
      <c r="L287" s="90">
        <f t="shared" si="39"/>
        <v>22.5</v>
      </c>
      <c r="N287" s="200"/>
      <c r="P287" s="102"/>
      <c r="Q287" s="90">
        <f t="shared" si="32"/>
        <v>0</v>
      </c>
      <c r="T287" s="90">
        <f t="shared" si="33"/>
        <v>0</v>
      </c>
      <c r="W287" s="90">
        <f t="shared" si="34"/>
        <v>0</v>
      </c>
      <c r="Y287" s="90">
        <f t="shared" si="35"/>
        <v>4000</v>
      </c>
      <c r="AA287" s="90">
        <f t="shared" si="36"/>
        <v>4000</v>
      </c>
      <c r="AE287" s="90">
        <f t="shared" si="37"/>
        <v>4000</v>
      </c>
      <c r="AG287" s="90">
        <f t="shared" si="38"/>
        <v>-2373.75</v>
      </c>
      <c r="AL287" s="101"/>
    </row>
    <row r="288" spans="1:38" x14ac:dyDescent="0.25">
      <c r="A288" s="91">
        <v>3168</v>
      </c>
      <c r="C288" s="70" t="s">
        <v>332</v>
      </c>
      <c r="F288" s="89" t="s">
        <v>459</v>
      </c>
      <c r="G288" s="100" t="s">
        <v>460</v>
      </c>
      <c r="H288" s="72">
        <v>4855</v>
      </c>
      <c r="J288" s="139">
        <v>4933.75</v>
      </c>
      <c r="L288" s="90">
        <f t="shared" si="39"/>
        <v>78.75</v>
      </c>
      <c r="N288" s="200"/>
      <c r="P288" s="102"/>
      <c r="Q288" s="90">
        <f t="shared" si="32"/>
        <v>0</v>
      </c>
      <c r="T288" s="90">
        <f t="shared" si="33"/>
        <v>0</v>
      </c>
      <c r="W288" s="90">
        <f t="shared" si="34"/>
        <v>0</v>
      </c>
      <c r="Y288" s="90">
        <f t="shared" si="35"/>
        <v>4000</v>
      </c>
      <c r="AA288" s="90">
        <f t="shared" si="36"/>
        <v>4000</v>
      </c>
      <c r="AE288" s="90">
        <f t="shared" si="37"/>
        <v>4000</v>
      </c>
      <c r="AG288" s="90">
        <f t="shared" si="38"/>
        <v>-855</v>
      </c>
      <c r="AL288" s="101"/>
    </row>
    <row r="289" spans="1:38" x14ac:dyDescent="0.25">
      <c r="A289" s="91">
        <v>3169</v>
      </c>
      <c r="C289" s="70" t="s">
        <v>333</v>
      </c>
      <c r="F289" s="89" t="s">
        <v>459</v>
      </c>
      <c r="G289" s="100" t="s">
        <v>460</v>
      </c>
      <c r="H289" s="72">
        <v>5428.75</v>
      </c>
      <c r="J289" s="139">
        <v>5653.75</v>
      </c>
      <c r="L289" s="90">
        <f t="shared" si="39"/>
        <v>225</v>
      </c>
      <c r="N289" s="200"/>
      <c r="P289" s="102"/>
      <c r="Q289" s="90">
        <f t="shared" si="32"/>
        <v>0</v>
      </c>
      <c r="T289" s="90">
        <f t="shared" si="33"/>
        <v>0</v>
      </c>
      <c r="W289" s="90">
        <f t="shared" si="34"/>
        <v>0</v>
      </c>
      <c r="Y289" s="90">
        <f t="shared" si="35"/>
        <v>4000</v>
      </c>
      <c r="AA289" s="90">
        <f t="shared" si="36"/>
        <v>4000</v>
      </c>
      <c r="AE289" s="90">
        <f t="shared" si="37"/>
        <v>4000</v>
      </c>
      <c r="AG289" s="90">
        <f t="shared" si="38"/>
        <v>-1428.75</v>
      </c>
      <c r="AL289" s="101"/>
    </row>
    <row r="290" spans="1:38" x14ac:dyDescent="0.25">
      <c r="A290" s="91">
        <v>3171</v>
      </c>
      <c r="C290" s="70" t="s">
        <v>334</v>
      </c>
      <c r="F290" s="89" t="s">
        <v>459</v>
      </c>
      <c r="G290" s="100" t="s">
        <v>460</v>
      </c>
      <c r="H290" s="72">
        <v>4821.25</v>
      </c>
      <c r="J290" s="139">
        <v>4776.25</v>
      </c>
      <c r="L290" s="90">
        <f t="shared" si="39"/>
        <v>-45</v>
      </c>
      <c r="N290" s="200"/>
      <c r="P290" s="102"/>
      <c r="Q290" s="90">
        <f t="shared" si="32"/>
        <v>0</v>
      </c>
      <c r="T290" s="90">
        <f t="shared" si="33"/>
        <v>0</v>
      </c>
      <c r="W290" s="90">
        <f t="shared" si="34"/>
        <v>0</v>
      </c>
      <c r="Y290" s="90">
        <f t="shared" si="35"/>
        <v>4000</v>
      </c>
      <c r="AA290" s="90">
        <f t="shared" si="36"/>
        <v>4000</v>
      </c>
      <c r="AE290" s="90">
        <f t="shared" si="37"/>
        <v>4000</v>
      </c>
      <c r="AG290" s="90">
        <f t="shared" si="38"/>
        <v>-821.25</v>
      </c>
      <c r="AL290" s="101"/>
    </row>
    <row r="291" spans="1:38" x14ac:dyDescent="0.25">
      <c r="A291" s="91">
        <v>3172</v>
      </c>
      <c r="C291" s="70" t="s">
        <v>335</v>
      </c>
      <c r="F291" s="89" t="s">
        <v>459</v>
      </c>
      <c r="G291" s="100" t="s">
        <v>460</v>
      </c>
      <c r="H291" s="72">
        <v>5113.75</v>
      </c>
      <c r="J291" s="139">
        <v>5271.25</v>
      </c>
      <c r="L291" s="90">
        <f t="shared" si="39"/>
        <v>157.5</v>
      </c>
      <c r="N291" s="200"/>
      <c r="P291" s="102"/>
      <c r="Q291" s="90">
        <f t="shared" si="32"/>
        <v>0</v>
      </c>
      <c r="T291" s="90">
        <f t="shared" si="33"/>
        <v>0</v>
      </c>
      <c r="W291" s="90">
        <f t="shared" si="34"/>
        <v>0</v>
      </c>
      <c r="Y291" s="90">
        <f t="shared" si="35"/>
        <v>4000</v>
      </c>
      <c r="AA291" s="90">
        <f t="shared" si="36"/>
        <v>4000</v>
      </c>
      <c r="AE291" s="90">
        <f t="shared" si="37"/>
        <v>4000</v>
      </c>
      <c r="AG291" s="90">
        <f t="shared" si="38"/>
        <v>-1113.75</v>
      </c>
      <c r="AL291" s="101"/>
    </row>
    <row r="292" spans="1:38" x14ac:dyDescent="0.25">
      <c r="A292" s="91">
        <v>3173</v>
      </c>
      <c r="C292" s="70" t="s">
        <v>336</v>
      </c>
      <c r="F292" s="89" t="s">
        <v>459</v>
      </c>
      <c r="G292" s="100" t="s">
        <v>460</v>
      </c>
      <c r="H292" s="72">
        <v>6373.75</v>
      </c>
      <c r="J292" s="139">
        <v>6385</v>
      </c>
      <c r="L292" s="90">
        <f t="shared" si="39"/>
        <v>11.25</v>
      </c>
      <c r="N292" s="200"/>
      <c r="P292" s="102"/>
      <c r="Q292" s="90">
        <f t="shared" si="32"/>
        <v>0</v>
      </c>
      <c r="T292" s="90">
        <f t="shared" si="33"/>
        <v>0</v>
      </c>
      <c r="W292" s="90">
        <f t="shared" si="34"/>
        <v>0</v>
      </c>
      <c r="Y292" s="90">
        <f t="shared" si="35"/>
        <v>4000</v>
      </c>
      <c r="AA292" s="90">
        <f t="shared" si="36"/>
        <v>4000</v>
      </c>
      <c r="AE292" s="90">
        <f t="shared" si="37"/>
        <v>4000</v>
      </c>
      <c r="AG292" s="90">
        <f t="shared" si="38"/>
        <v>-2373.75</v>
      </c>
      <c r="AL292" s="101"/>
    </row>
    <row r="293" spans="1:38" x14ac:dyDescent="0.25">
      <c r="A293" s="91">
        <v>3175</v>
      </c>
      <c r="C293" s="70" t="s">
        <v>337</v>
      </c>
      <c r="F293" s="89" t="s">
        <v>459</v>
      </c>
      <c r="G293" s="100" t="s">
        <v>460</v>
      </c>
      <c r="H293" s="72">
        <v>6250</v>
      </c>
      <c r="J293" s="139">
        <v>6238.75</v>
      </c>
      <c r="L293" s="90">
        <f t="shared" si="39"/>
        <v>-11.25</v>
      </c>
      <c r="N293" s="200"/>
      <c r="P293" s="102"/>
      <c r="Q293" s="90">
        <f t="shared" si="32"/>
        <v>0</v>
      </c>
      <c r="T293" s="90">
        <f t="shared" si="33"/>
        <v>0</v>
      </c>
      <c r="W293" s="90">
        <f t="shared" si="34"/>
        <v>0</v>
      </c>
      <c r="Y293" s="90">
        <f t="shared" si="35"/>
        <v>4000</v>
      </c>
      <c r="AA293" s="90">
        <f t="shared" si="36"/>
        <v>4000</v>
      </c>
      <c r="AE293" s="90">
        <f t="shared" si="37"/>
        <v>4000</v>
      </c>
      <c r="AG293" s="90">
        <f t="shared" si="38"/>
        <v>-2250</v>
      </c>
      <c r="AL293" s="101"/>
    </row>
    <row r="294" spans="1:38" x14ac:dyDescent="0.25">
      <c r="A294" s="91">
        <v>3178</v>
      </c>
      <c r="C294" s="70" t="s">
        <v>338</v>
      </c>
      <c r="F294" s="89" t="s">
        <v>459</v>
      </c>
      <c r="G294" s="100" t="s">
        <v>460</v>
      </c>
      <c r="H294" s="72">
        <v>8522.5</v>
      </c>
      <c r="J294" s="139">
        <v>8556.25</v>
      </c>
      <c r="L294" s="90">
        <f t="shared" si="39"/>
        <v>33.75</v>
      </c>
      <c r="N294" s="200"/>
      <c r="P294" s="102"/>
      <c r="Q294" s="90">
        <f t="shared" si="32"/>
        <v>0</v>
      </c>
      <c r="T294" s="90">
        <f t="shared" si="33"/>
        <v>0</v>
      </c>
      <c r="W294" s="90">
        <f t="shared" si="34"/>
        <v>0</v>
      </c>
      <c r="Y294" s="90">
        <f t="shared" si="35"/>
        <v>4000</v>
      </c>
      <c r="AA294" s="90">
        <f t="shared" si="36"/>
        <v>4000</v>
      </c>
      <c r="AE294" s="90">
        <f t="shared" si="37"/>
        <v>4000</v>
      </c>
      <c r="AG294" s="90">
        <f t="shared" si="38"/>
        <v>-4522.5</v>
      </c>
      <c r="AL294" s="101"/>
    </row>
    <row r="295" spans="1:38" x14ac:dyDescent="0.25">
      <c r="A295" s="91">
        <v>3179</v>
      </c>
      <c r="C295" s="70" t="s">
        <v>339</v>
      </c>
      <c r="F295" s="89" t="s">
        <v>459</v>
      </c>
      <c r="G295" s="100" t="s">
        <v>460</v>
      </c>
      <c r="H295" s="72">
        <v>8876.875</v>
      </c>
      <c r="J295" s="139">
        <v>8918.5</v>
      </c>
      <c r="L295" s="90">
        <f t="shared" si="39"/>
        <v>41.625</v>
      </c>
      <c r="N295" s="200"/>
      <c r="P295" s="102"/>
      <c r="Q295" s="90">
        <f t="shared" si="32"/>
        <v>0</v>
      </c>
      <c r="T295" s="90">
        <f t="shared" si="33"/>
        <v>0</v>
      </c>
      <c r="W295" s="90">
        <f t="shared" si="34"/>
        <v>0</v>
      </c>
      <c r="Y295" s="90">
        <f t="shared" si="35"/>
        <v>4000</v>
      </c>
      <c r="AA295" s="90">
        <f t="shared" si="36"/>
        <v>4000</v>
      </c>
      <c r="AE295" s="90">
        <f t="shared" si="37"/>
        <v>4000</v>
      </c>
      <c r="AG295" s="90">
        <f t="shared" si="38"/>
        <v>-4876.875</v>
      </c>
      <c r="AL295" s="101"/>
    </row>
    <row r="296" spans="1:38" x14ac:dyDescent="0.25">
      <c r="A296" s="91">
        <v>3181</v>
      </c>
      <c r="C296" s="70" t="s">
        <v>340</v>
      </c>
      <c r="F296" s="89" t="s">
        <v>459</v>
      </c>
      <c r="G296" s="100" t="s">
        <v>460</v>
      </c>
      <c r="H296" s="72">
        <v>8218.75</v>
      </c>
      <c r="J296" s="139">
        <v>8297.5</v>
      </c>
      <c r="L296" s="90">
        <f t="shared" si="39"/>
        <v>78.75</v>
      </c>
      <c r="N296" s="200"/>
      <c r="P296" s="102"/>
      <c r="Q296" s="90">
        <f t="shared" si="32"/>
        <v>0</v>
      </c>
      <c r="T296" s="90">
        <f t="shared" si="33"/>
        <v>0</v>
      </c>
      <c r="W296" s="90">
        <f t="shared" si="34"/>
        <v>0</v>
      </c>
      <c r="Y296" s="90">
        <f t="shared" si="35"/>
        <v>4000</v>
      </c>
      <c r="AA296" s="90">
        <f t="shared" si="36"/>
        <v>4000</v>
      </c>
      <c r="AE296" s="90">
        <f t="shared" si="37"/>
        <v>4000</v>
      </c>
      <c r="AG296" s="90">
        <f t="shared" si="38"/>
        <v>-4218.75</v>
      </c>
      <c r="AL296" s="101"/>
    </row>
    <row r="297" spans="1:38" x14ac:dyDescent="0.25">
      <c r="A297" s="91">
        <v>3182</v>
      </c>
      <c r="C297" s="70" t="s">
        <v>341</v>
      </c>
      <c r="F297" s="89" t="s">
        <v>459</v>
      </c>
      <c r="G297" s="100" t="s">
        <v>460</v>
      </c>
      <c r="H297" s="72">
        <v>8612.5</v>
      </c>
      <c r="J297" s="139">
        <v>8601.25</v>
      </c>
      <c r="L297" s="90">
        <f t="shared" si="39"/>
        <v>-11.25</v>
      </c>
      <c r="N297" s="200"/>
      <c r="P297" s="102"/>
      <c r="Q297" s="90">
        <f t="shared" si="32"/>
        <v>0</v>
      </c>
      <c r="T297" s="90">
        <f t="shared" si="33"/>
        <v>0</v>
      </c>
      <c r="W297" s="90">
        <f t="shared" si="34"/>
        <v>0</v>
      </c>
      <c r="Y297" s="90">
        <f t="shared" si="35"/>
        <v>4000</v>
      </c>
      <c r="AA297" s="90">
        <f t="shared" si="36"/>
        <v>4000</v>
      </c>
      <c r="AE297" s="90">
        <f t="shared" si="37"/>
        <v>4000</v>
      </c>
      <c r="AG297" s="90">
        <f t="shared" si="38"/>
        <v>-4612.5</v>
      </c>
      <c r="AL297" s="101"/>
    </row>
    <row r="298" spans="1:38" x14ac:dyDescent="0.25">
      <c r="A298" s="91">
        <v>3183</v>
      </c>
      <c r="C298" s="70" t="s">
        <v>342</v>
      </c>
      <c r="F298" s="89" t="s">
        <v>459</v>
      </c>
      <c r="G298" s="100" t="s">
        <v>460</v>
      </c>
      <c r="H298" s="72">
        <v>5170</v>
      </c>
      <c r="J298" s="139">
        <v>5181.25</v>
      </c>
      <c r="L298" s="90">
        <f t="shared" si="39"/>
        <v>11.25</v>
      </c>
      <c r="N298" s="200"/>
      <c r="P298" s="102"/>
      <c r="Q298" s="90">
        <f t="shared" si="32"/>
        <v>0</v>
      </c>
      <c r="T298" s="90">
        <f t="shared" si="33"/>
        <v>0</v>
      </c>
      <c r="W298" s="90">
        <f t="shared" si="34"/>
        <v>0</v>
      </c>
      <c r="Y298" s="90">
        <f t="shared" si="35"/>
        <v>4000</v>
      </c>
      <c r="AA298" s="90">
        <f t="shared" si="36"/>
        <v>4000</v>
      </c>
      <c r="AE298" s="90">
        <f t="shared" si="37"/>
        <v>4000</v>
      </c>
      <c r="AG298" s="90">
        <f t="shared" si="38"/>
        <v>-1170</v>
      </c>
      <c r="AL298" s="101"/>
    </row>
    <row r="299" spans="1:38" x14ac:dyDescent="0.25">
      <c r="A299" s="91">
        <v>3186</v>
      </c>
      <c r="C299" s="70" t="s">
        <v>343</v>
      </c>
      <c r="F299" s="89" t="s">
        <v>459</v>
      </c>
      <c r="G299" s="100" t="s">
        <v>460</v>
      </c>
      <c r="H299" s="72">
        <v>6295</v>
      </c>
      <c r="J299" s="139">
        <v>6295</v>
      </c>
      <c r="L299" s="90">
        <f t="shared" si="39"/>
        <v>0</v>
      </c>
      <c r="N299" s="200"/>
      <c r="P299" s="102"/>
      <c r="Q299" s="90">
        <f t="shared" si="32"/>
        <v>0</v>
      </c>
      <c r="T299" s="90">
        <f t="shared" si="33"/>
        <v>0</v>
      </c>
      <c r="W299" s="90">
        <f t="shared" si="34"/>
        <v>0</v>
      </c>
      <c r="Y299" s="90">
        <f t="shared" si="35"/>
        <v>4000</v>
      </c>
      <c r="AA299" s="90">
        <f t="shared" si="36"/>
        <v>4000</v>
      </c>
      <c r="AE299" s="90">
        <f t="shared" si="37"/>
        <v>4000</v>
      </c>
      <c r="AG299" s="90">
        <f t="shared" si="38"/>
        <v>-2295</v>
      </c>
      <c r="AL299" s="101"/>
    </row>
    <row r="300" spans="1:38" x14ac:dyDescent="0.25">
      <c r="A300" s="91">
        <v>3198</v>
      </c>
      <c r="C300" s="70" t="s">
        <v>344</v>
      </c>
      <c r="F300" s="89" t="s">
        <v>459</v>
      </c>
      <c r="G300" s="100" t="s">
        <v>460</v>
      </c>
      <c r="H300" s="72">
        <v>5068.75</v>
      </c>
      <c r="J300" s="139">
        <v>5091.25</v>
      </c>
      <c r="L300" s="90">
        <f t="shared" si="39"/>
        <v>22.5</v>
      </c>
      <c r="N300" s="200"/>
      <c r="P300" s="102"/>
      <c r="Q300" s="90">
        <f t="shared" si="32"/>
        <v>0</v>
      </c>
      <c r="T300" s="90">
        <f t="shared" si="33"/>
        <v>0</v>
      </c>
      <c r="W300" s="90">
        <f t="shared" si="34"/>
        <v>0</v>
      </c>
      <c r="Y300" s="90">
        <f t="shared" si="35"/>
        <v>4000</v>
      </c>
      <c r="AA300" s="90">
        <f t="shared" si="36"/>
        <v>4000</v>
      </c>
      <c r="AE300" s="90">
        <f t="shared" si="37"/>
        <v>4000</v>
      </c>
      <c r="AG300" s="90">
        <f t="shared" si="38"/>
        <v>-1068.75</v>
      </c>
      <c r="AL300" s="101"/>
    </row>
    <row r="301" spans="1:38" x14ac:dyDescent="0.25">
      <c r="A301" s="91">
        <v>3199</v>
      </c>
      <c r="C301" s="70" t="s">
        <v>345</v>
      </c>
      <c r="F301" s="89" t="s">
        <v>459</v>
      </c>
      <c r="G301" s="100" t="s">
        <v>460</v>
      </c>
      <c r="H301" s="72">
        <v>6306.25</v>
      </c>
      <c r="J301" s="139">
        <v>6070</v>
      </c>
      <c r="L301" s="90">
        <f t="shared" si="39"/>
        <v>-236.25</v>
      </c>
      <c r="N301" s="200"/>
      <c r="P301" s="102"/>
      <c r="Q301" s="90">
        <f t="shared" si="32"/>
        <v>0</v>
      </c>
      <c r="T301" s="90">
        <f t="shared" si="33"/>
        <v>0</v>
      </c>
      <c r="W301" s="90">
        <f t="shared" si="34"/>
        <v>0</v>
      </c>
      <c r="Y301" s="90">
        <f t="shared" si="35"/>
        <v>4000</v>
      </c>
      <c r="AA301" s="90">
        <f t="shared" si="36"/>
        <v>4000</v>
      </c>
      <c r="AE301" s="90">
        <f t="shared" si="37"/>
        <v>4000</v>
      </c>
      <c r="AG301" s="90">
        <f t="shared" si="38"/>
        <v>-2306.25</v>
      </c>
      <c r="AL301" s="101"/>
    </row>
    <row r="302" spans="1:38" x14ac:dyDescent="0.25">
      <c r="A302" s="91">
        <v>3200</v>
      </c>
      <c r="C302" s="70" t="s">
        <v>346</v>
      </c>
      <c r="F302" s="89" t="s">
        <v>459</v>
      </c>
      <c r="G302" s="100" t="s">
        <v>460</v>
      </c>
      <c r="H302" s="72">
        <v>5158.75</v>
      </c>
      <c r="J302" s="139">
        <v>5147.5</v>
      </c>
      <c r="L302" s="90">
        <f t="shared" si="39"/>
        <v>-11.25</v>
      </c>
      <c r="N302" s="200"/>
      <c r="P302" s="102"/>
      <c r="Q302" s="90">
        <f t="shared" si="32"/>
        <v>0</v>
      </c>
      <c r="T302" s="90">
        <f t="shared" si="33"/>
        <v>0</v>
      </c>
      <c r="W302" s="90">
        <f t="shared" si="34"/>
        <v>0</v>
      </c>
      <c r="Y302" s="90">
        <f t="shared" si="35"/>
        <v>4000</v>
      </c>
      <c r="AA302" s="90">
        <f t="shared" si="36"/>
        <v>4000</v>
      </c>
      <c r="AE302" s="90">
        <f t="shared" si="37"/>
        <v>4000</v>
      </c>
      <c r="AG302" s="90">
        <f t="shared" si="38"/>
        <v>-1158.75</v>
      </c>
      <c r="AL302" s="101"/>
    </row>
    <row r="303" spans="1:38" x14ac:dyDescent="0.25">
      <c r="A303" s="91">
        <v>3201</v>
      </c>
      <c r="C303" s="70" t="s">
        <v>347</v>
      </c>
      <c r="F303" s="89" t="s">
        <v>459</v>
      </c>
      <c r="G303" s="100" t="s">
        <v>460</v>
      </c>
      <c r="H303" s="72">
        <v>4900</v>
      </c>
      <c r="J303" s="139">
        <v>4945</v>
      </c>
      <c r="L303" s="90">
        <f t="shared" si="39"/>
        <v>45</v>
      </c>
      <c r="N303" s="200"/>
      <c r="P303" s="102"/>
      <c r="Q303" s="90">
        <f t="shared" si="32"/>
        <v>0</v>
      </c>
      <c r="T303" s="90">
        <f t="shared" si="33"/>
        <v>0</v>
      </c>
      <c r="W303" s="90">
        <f t="shared" si="34"/>
        <v>0</v>
      </c>
      <c r="Y303" s="90">
        <f t="shared" si="35"/>
        <v>4000</v>
      </c>
      <c r="AA303" s="90">
        <f t="shared" si="36"/>
        <v>4000</v>
      </c>
      <c r="AE303" s="90">
        <f t="shared" si="37"/>
        <v>4000</v>
      </c>
      <c r="AG303" s="90">
        <f t="shared" si="38"/>
        <v>-900</v>
      </c>
      <c r="AL303" s="101"/>
    </row>
    <row r="304" spans="1:38" x14ac:dyDescent="0.25">
      <c r="A304" s="137">
        <v>3282</v>
      </c>
      <c r="C304" s="92" t="s">
        <v>348</v>
      </c>
      <c r="F304" s="89" t="s">
        <v>459</v>
      </c>
      <c r="G304" s="100" t="s">
        <v>460</v>
      </c>
      <c r="H304" s="72">
        <v>6520</v>
      </c>
      <c r="J304" s="139">
        <v>6452.5</v>
      </c>
      <c r="L304" s="90">
        <f t="shared" si="39"/>
        <v>-67.5</v>
      </c>
      <c r="N304" s="200"/>
      <c r="P304" s="102"/>
      <c r="Q304" s="90">
        <f t="shared" si="32"/>
        <v>0</v>
      </c>
      <c r="T304" s="90">
        <f t="shared" si="33"/>
        <v>0</v>
      </c>
      <c r="W304" s="90">
        <f t="shared" si="34"/>
        <v>0</v>
      </c>
      <c r="Y304" s="90">
        <f t="shared" si="35"/>
        <v>4000</v>
      </c>
      <c r="AA304" s="90">
        <f t="shared" si="36"/>
        <v>4000</v>
      </c>
      <c r="AE304" s="90">
        <f t="shared" si="37"/>
        <v>4000</v>
      </c>
      <c r="AG304" s="90">
        <f t="shared" si="38"/>
        <v>-2520</v>
      </c>
      <c r="AL304" s="101"/>
    </row>
    <row r="305" spans="1:38" x14ac:dyDescent="0.25">
      <c r="A305" s="137">
        <v>3284</v>
      </c>
      <c r="C305" s="70" t="s">
        <v>349</v>
      </c>
      <c r="F305" s="89" t="s">
        <v>459</v>
      </c>
      <c r="G305" s="100" t="s">
        <v>460</v>
      </c>
      <c r="H305" s="72">
        <v>8781.25</v>
      </c>
      <c r="J305" s="139">
        <v>8770</v>
      </c>
      <c r="L305" s="90">
        <f t="shared" si="39"/>
        <v>-11.25</v>
      </c>
      <c r="N305" s="200"/>
      <c r="P305" s="102"/>
      <c r="Q305" s="90">
        <f t="shared" si="32"/>
        <v>0</v>
      </c>
      <c r="T305" s="90">
        <f t="shared" si="33"/>
        <v>0</v>
      </c>
      <c r="W305" s="90">
        <f t="shared" si="34"/>
        <v>0</v>
      </c>
      <c r="Y305" s="90">
        <f t="shared" si="35"/>
        <v>4000</v>
      </c>
      <c r="AA305" s="90">
        <f t="shared" si="36"/>
        <v>4000</v>
      </c>
      <c r="AE305" s="90">
        <f t="shared" si="37"/>
        <v>4000</v>
      </c>
      <c r="AG305" s="90">
        <f t="shared" si="38"/>
        <v>-4781.25</v>
      </c>
      <c r="AL305" s="101"/>
    </row>
    <row r="306" spans="1:38" x14ac:dyDescent="0.25">
      <c r="A306" s="137">
        <v>3289</v>
      </c>
      <c r="C306" s="70" t="s">
        <v>350</v>
      </c>
      <c r="F306" s="89" t="s">
        <v>459</v>
      </c>
      <c r="G306" s="100" t="s">
        <v>460</v>
      </c>
      <c r="H306" s="72">
        <v>6351.25</v>
      </c>
      <c r="J306" s="139">
        <v>6340</v>
      </c>
      <c r="L306" s="90">
        <f t="shared" si="39"/>
        <v>-11.25</v>
      </c>
      <c r="N306" s="200"/>
      <c r="P306" s="102"/>
      <c r="Q306" s="90">
        <f t="shared" si="32"/>
        <v>0</v>
      </c>
      <c r="T306" s="90">
        <f t="shared" si="33"/>
        <v>0</v>
      </c>
      <c r="W306" s="90">
        <f t="shared" si="34"/>
        <v>0</v>
      </c>
      <c r="Y306" s="90">
        <f t="shared" si="35"/>
        <v>4000</v>
      </c>
      <c r="AA306" s="90">
        <f t="shared" si="36"/>
        <v>4000</v>
      </c>
      <c r="AE306" s="90">
        <f t="shared" si="37"/>
        <v>4000</v>
      </c>
      <c r="AG306" s="90">
        <f t="shared" si="38"/>
        <v>-2351.25</v>
      </c>
      <c r="AL306" s="101"/>
    </row>
    <row r="307" spans="1:38" x14ac:dyDescent="0.25">
      <c r="A307" s="137">
        <v>3294</v>
      </c>
      <c r="C307" s="70" t="s">
        <v>351</v>
      </c>
      <c r="F307" s="89" t="s">
        <v>459</v>
      </c>
      <c r="G307" s="100" t="s">
        <v>460</v>
      </c>
      <c r="H307" s="72">
        <v>8747.5</v>
      </c>
      <c r="J307" s="139">
        <v>8511.25</v>
      </c>
      <c r="L307" s="90">
        <f t="shared" si="39"/>
        <v>-236.25</v>
      </c>
      <c r="N307" s="200"/>
      <c r="P307" s="102"/>
      <c r="Q307" s="90">
        <f t="shared" si="32"/>
        <v>0</v>
      </c>
      <c r="T307" s="90">
        <f t="shared" si="33"/>
        <v>0</v>
      </c>
      <c r="W307" s="90">
        <f t="shared" si="34"/>
        <v>0</v>
      </c>
      <c r="Y307" s="90">
        <f t="shared" si="35"/>
        <v>4000</v>
      </c>
      <c r="AA307" s="90">
        <f t="shared" si="36"/>
        <v>4000</v>
      </c>
      <c r="AE307" s="90">
        <f t="shared" si="37"/>
        <v>4000</v>
      </c>
      <c r="AG307" s="90">
        <f t="shared" si="38"/>
        <v>-4747.5</v>
      </c>
      <c r="AL307" s="101"/>
    </row>
    <row r="308" spans="1:38" x14ac:dyDescent="0.25">
      <c r="A308" s="137">
        <v>3295</v>
      </c>
      <c r="C308" s="70" t="s">
        <v>352</v>
      </c>
      <c r="F308" s="89" t="s">
        <v>459</v>
      </c>
      <c r="G308" s="100" t="s">
        <v>460</v>
      </c>
      <c r="H308" s="72">
        <v>7273.75</v>
      </c>
      <c r="J308" s="139">
        <v>7289.95</v>
      </c>
      <c r="L308" s="90">
        <f t="shared" si="39"/>
        <v>16.199999999999818</v>
      </c>
      <c r="N308" s="200"/>
      <c r="P308" s="102"/>
      <c r="Q308" s="90">
        <f t="shared" si="32"/>
        <v>0</v>
      </c>
      <c r="T308" s="90">
        <f t="shared" si="33"/>
        <v>0</v>
      </c>
      <c r="W308" s="90">
        <f t="shared" si="34"/>
        <v>0</v>
      </c>
      <c r="Y308" s="90">
        <f t="shared" si="35"/>
        <v>4000</v>
      </c>
      <c r="AA308" s="90">
        <f t="shared" si="36"/>
        <v>4000</v>
      </c>
      <c r="AE308" s="90">
        <f t="shared" si="37"/>
        <v>4000</v>
      </c>
      <c r="AG308" s="90">
        <f t="shared" si="38"/>
        <v>-3273.75</v>
      </c>
      <c r="AL308" s="101"/>
    </row>
    <row r="309" spans="1:38" x14ac:dyDescent="0.25">
      <c r="A309" s="137">
        <v>3296</v>
      </c>
      <c r="C309" s="70" t="s">
        <v>353</v>
      </c>
      <c r="F309" s="89" t="s">
        <v>459</v>
      </c>
      <c r="G309" s="100" t="s">
        <v>460</v>
      </c>
      <c r="H309" s="72">
        <v>6700</v>
      </c>
      <c r="J309" s="139">
        <v>7048.75</v>
      </c>
      <c r="L309" s="90">
        <f t="shared" si="39"/>
        <v>348.75</v>
      </c>
      <c r="N309" s="200"/>
      <c r="P309" s="102"/>
      <c r="Q309" s="90">
        <f t="shared" si="32"/>
        <v>0</v>
      </c>
      <c r="T309" s="90">
        <f t="shared" si="33"/>
        <v>0</v>
      </c>
      <c r="W309" s="90">
        <f t="shared" si="34"/>
        <v>0</v>
      </c>
      <c r="Y309" s="90">
        <f t="shared" si="35"/>
        <v>4000</v>
      </c>
      <c r="AA309" s="90">
        <f t="shared" si="36"/>
        <v>4000</v>
      </c>
      <c r="AE309" s="90">
        <f t="shared" si="37"/>
        <v>4000</v>
      </c>
      <c r="AG309" s="90">
        <f t="shared" si="38"/>
        <v>-2700</v>
      </c>
      <c r="AL309" s="101"/>
    </row>
    <row r="310" spans="1:38" x14ac:dyDescent="0.25">
      <c r="A310" s="137">
        <v>3297</v>
      </c>
      <c r="C310" s="70" t="s">
        <v>354</v>
      </c>
      <c r="F310" s="89" t="s">
        <v>459</v>
      </c>
      <c r="G310" s="100" t="s">
        <v>460</v>
      </c>
      <c r="H310" s="72">
        <v>8657.5</v>
      </c>
      <c r="J310" s="139">
        <v>8871.25</v>
      </c>
      <c r="L310" s="90">
        <f t="shared" si="39"/>
        <v>213.75</v>
      </c>
      <c r="N310" s="200"/>
      <c r="P310" s="102"/>
      <c r="Q310" s="90">
        <f t="shared" si="32"/>
        <v>0</v>
      </c>
      <c r="T310" s="90">
        <f t="shared" si="33"/>
        <v>0</v>
      </c>
      <c r="W310" s="90">
        <f t="shared" si="34"/>
        <v>0</v>
      </c>
      <c r="Y310" s="90">
        <f t="shared" si="35"/>
        <v>4000</v>
      </c>
      <c r="AA310" s="90">
        <f t="shared" si="36"/>
        <v>4000</v>
      </c>
      <c r="AE310" s="90">
        <f t="shared" si="37"/>
        <v>4000</v>
      </c>
      <c r="AG310" s="90">
        <f t="shared" si="38"/>
        <v>-4657.5</v>
      </c>
      <c r="AL310" s="101"/>
    </row>
    <row r="311" spans="1:38" x14ac:dyDescent="0.25">
      <c r="A311" s="137">
        <v>3298</v>
      </c>
      <c r="C311" s="70" t="s">
        <v>357</v>
      </c>
      <c r="D311" s="94" t="s">
        <v>445</v>
      </c>
      <c r="F311" s="89" t="s">
        <v>459</v>
      </c>
      <c r="G311" s="100" t="s">
        <v>460</v>
      </c>
      <c r="H311" s="72">
        <v>5676.25</v>
      </c>
      <c r="L311" s="90">
        <f t="shared" si="39"/>
        <v>-5676.25</v>
      </c>
      <c r="M311" s="90" t="s">
        <v>444</v>
      </c>
      <c r="N311" s="200"/>
      <c r="P311" s="102"/>
      <c r="Q311" s="90">
        <f t="shared" si="32"/>
        <v>0</v>
      </c>
      <c r="T311" s="90">
        <f t="shared" si="33"/>
        <v>0</v>
      </c>
      <c r="W311" s="90">
        <f t="shared" si="34"/>
        <v>0</v>
      </c>
      <c r="Y311" s="90">
        <f t="shared" si="35"/>
        <v>4000</v>
      </c>
      <c r="AA311" s="90">
        <f t="shared" si="36"/>
        <v>4000</v>
      </c>
      <c r="AE311" s="90">
        <f t="shared" si="37"/>
        <v>4000</v>
      </c>
      <c r="AG311" s="90">
        <f t="shared" si="38"/>
        <v>-1676.25</v>
      </c>
      <c r="AL311" s="101"/>
    </row>
    <row r="312" spans="1:38" x14ac:dyDescent="0.25">
      <c r="A312" s="137">
        <v>3893</v>
      </c>
      <c r="C312" s="70" t="s">
        <v>152</v>
      </c>
      <c r="F312" s="89" t="s">
        <v>456</v>
      </c>
      <c r="G312" s="100" t="s">
        <v>460</v>
      </c>
      <c r="H312" s="72">
        <v>6328.75</v>
      </c>
      <c r="J312" s="139">
        <v>6340</v>
      </c>
      <c r="L312" s="90">
        <f t="shared" si="39"/>
        <v>11.25</v>
      </c>
      <c r="N312" s="200"/>
      <c r="P312" s="102"/>
      <c r="Q312" s="90">
        <f t="shared" si="32"/>
        <v>0</v>
      </c>
      <c r="T312" s="90">
        <f t="shared" si="33"/>
        <v>0</v>
      </c>
      <c r="W312" s="90">
        <f t="shared" si="34"/>
        <v>0</v>
      </c>
      <c r="Y312" s="90">
        <f t="shared" si="35"/>
        <v>4000</v>
      </c>
      <c r="AA312" s="90">
        <f t="shared" si="36"/>
        <v>4000</v>
      </c>
      <c r="AE312" s="90">
        <f t="shared" si="37"/>
        <v>4000</v>
      </c>
      <c r="AG312" s="90">
        <f t="shared" si="38"/>
        <v>-2328.75</v>
      </c>
      <c r="AL312" s="101"/>
    </row>
    <row r="313" spans="1:38" x14ac:dyDescent="0.25">
      <c r="A313" s="137">
        <v>3896</v>
      </c>
      <c r="C313" s="70" t="s">
        <v>363</v>
      </c>
      <c r="F313" s="89" t="s">
        <v>456</v>
      </c>
      <c r="G313" s="100" t="s">
        <v>460</v>
      </c>
      <c r="H313" s="72">
        <v>5811.25</v>
      </c>
      <c r="J313" s="139">
        <v>6058.75</v>
      </c>
      <c r="L313" s="90">
        <f t="shared" si="39"/>
        <v>247.5</v>
      </c>
      <c r="N313" s="200"/>
      <c r="P313" s="102"/>
      <c r="Q313" s="90">
        <f t="shared" si="32"/>
        <v>0</v>
      </c>
      <c r="T313" s="90">
        <f t="shared" si="33"/>
        <v>0</v>
      </c>
      <c r="W313" s="90">
        <f t="shared" si="34"/>
        <v>0</v>
      </c>
      <c r="Y313" s="90">
        <f t="shared" si="35"/>
        <v>4000</v>
      </c>
      <c r="AA313" s="90">
        <f t="shared" si="36"/>
        <v>4000</v>
      </c>
      <c r="AE313" s="90">
        <f t="shared" si="37"/>
        <v>4000</v>
      </c>
      <c r="AG313" s="90">
        <f t="shared" si="38"/>
        <v>-1811.25</v>
      </c>
      <c r="AL313" s="101"/>
    </row>
    <row r="314" spans="1:38" x14ac:dyDescent="0.25">
      <c r="A314" s="137">
        <v>3898</v>
      </c>
      <c r="C314" s="70" t="s">
        <v>41</v>
      </c>
      <c r="F314" s="89" t="s">
        <v>456</v>
      </c>
      <c r="G314" s="100" t="s">
        <v>460</v>
      </c>
      <c r="H314" s="72">
        <v>7436.875</v>
      </c>
      <c r="J314" s="139">
        <v>7780</v>
      </c>
      <c r="L314" s="90">
        <f t="shared" si="39"/>
        <v>343.125</v>
      </c>
      <c r="N314" s="200"/>
      <c r="P314" s="102"/>
      <c r="Q314" s="90">
        <f t="shared" si="32"/>
        <v>0</v>
      </c>
      <c r="T314" s="90">
        <f t="shared" si="33"/>
        <v>0</v>
      </c>
      <c r="W314" s="90">
        <f t="shared" si="34"/>
        <v>0</v>
      </c>
      <c r="Y314" s="90">
        <f t="shared" si="35"/>
        <v>4000</v>
      </c>
      <c r="AA314" s="90">
        <f t="shared" si="36"/>
        <v>4000</v>
      </c>
      <c r="AE314" s="90">
        <f t="shared" si="37"/>
        <v>4000</v>
      </c>
      <c r="AG314" s="90">
        <f t="shared" si="38"/>
        <v>-3436.875</v>
      </c>
      <c r="AL314" s="101"/>
    </row>
    <row r="315" spans="1:38" x14ac:dyDescent="0.25">
      <c r="A315" s="91">
        <v>3902</v>
      </c>
      <c r="C315" s="70" t="s">
        <v>358</v>
      </c>
      <c r="F315" s="89" t="s">
        <v>459</v>
      </c>
      <c r="G315" s="100" t="s">
        <v>460</v>
      </c>
      <c r="H315" s="72">
        <v>8342.5</v>
      </c>
      <c r="J315" s="139">
        <v>8668.75</v>
      </c>
      <c r="L315" s="90">
        <f t="shared" si="39"/>
        <v>326.25</v>
      </c>
      <c r="N315" s="200"/>
      <c r="Q315" s="90">
        <f t="shared" si="32"/>
        <v>0</v>
      </c>
      <c r="T315" s="90">
        <f t="shared" si="33"/>
        <v>0</v>
      </c>
      <c r="W315" s="90">
        <f t="shared" si="34"/>
        <v>0</v>
      </c>
      <c r="Y315" s="90">
        <f t="shared" si="35"/>
        <v>4000</v>
      </c>
      <c r="AA315" s="90">
        <f t="shared" si="36"/>
        <v>4000</v>
      </c>
      <c r="AE315" s="90">
        <f t="shared" si="37"/>
        <v>4000</v>
      </c>
      <c r="AG315" s="90">
        <f t="shared" si="38"/>
        <v>-4342.5</v>
      </c>
      <c r="AL315" s="101"/>
    </row>
    <row r="316" spans="1:38" x14ac:dyDescent="0.25">
      <c r="A316" s="91">
        <v>3904</v>
      </c>
      <c r="C316" s="70" t="s">
        <v>33</v>
      </c>
      <c r="F316" s="89" t="s">
        <v>456</v>
      </c>
      <c r="G316" s="100" t="s">
        <v>460</v>
      </c>
      <c r="H316" s="72">
        <v>7836.25</v>
      </c>
      <c r="J316" s="139">
        <v>8029.3</v>
      </c>
      <c r="L316" s="90">
        <f t="shared" si="39"/>
        <v>193.05000000000018</v>
      </c>
      <c r="N316" s="200"/>
      <c r="Q316" s="90">
        <f t="shared" si="32"/>
        <v>0</v>
      </c>
      <c r="T316" s="90">
        <f t="shared" si="33"/>
        <v>0</v>
      </c>
      <c r="W316" s="90">
        <f t="shared" si="34"/>
        <v>0</v>
      </c>
      <c r="Y316" s="90">
        <f t="shared" si="35"/>
        <v>4000</v>
      </c>
      <c r="AA316" s="90">
        <f t="shared" si="36"/>
        <v>4000</v>
      </c>
      <c r="AE316" s="90">
        <f t="shared" si="37"/>
        <v>4000</v>
      </c>
      <c r="AG316" s="90">
        <f t="shared" si="38"/>
        <v>-3836.25</v>
      </c>
      <c r="AL316" s="101"/>
    </row>
    <row r="317" spans="1:38" x14ac:dyDescent="0.25">
      <c r="A317" s="91">
        <v>3905</v>
      </c>
      <c r="C317" s="70" t="s">
        <v>364</v>
      </c>
      <c r="F317" s="89" t="s">
        <v>456</v>
      </c>
      <c r="G317" s="100" t="s">
        <v>460</v>
      </c>
      <c r="H317" s="72">
        <v>8927.5</v>
      </c>
      <c r="J317" s="139">
        <v>8986</v>
      </c>
      <c r="L317" s="90">
        <f t="shared" si="39"/>
        <v>58.5</v>
      </c>
      <c r="N317" s="200"/>
      <c r="P317" s="102"/>
      <c r="Q317" s="90">
        <f t="shared" si="32"/>
        <v>0</v>
      </c>
      <c r="T317" s="90">
        <f t="shared" si="33"/>
        <v>0</v>
      </c>
      <c r="W317" s="90">
        <f t="shared" si="34"/>
        <v>0</v>
      </c>
      <c r="Y317" s="90">
        <f t="shared" si="35"/>
        <v>4000</v>
      </c>
      <c r="AA317" s="90">
        <f t="shared" si="36"/>
        <v>4000</v>
      </c>
      <c r="AE317" s="90">
        <f t="shared" si="37"/>
        <v>4000</v>
      </c>
      <c r="AG317" s="90">
        <f t="shared" si="38"/>
        <v>-4927.5</v>
      </c>
      <c r="AL317" s="101"/>
    </row>
    <row r="318" spans="1:38" x14ac:dyDescent="0.25">
      <c r="A318" s="91">
        <v>3906</v>
      </c>
      <c r="C318" s="70" t="s">
        <v>56</v>
      </c>
      <c r="F318" s="89" t="s">
        <v>456</v>
      </c>
      <c r="G318" s="100" t="s">
        <v>460</v>
      </c>
      <c r="H318" s="72">
        <v>8410</v>
      </c>
      <c r="J318" s="139">
        <v>8353.75</v>
      </c>
      <c r="L318" s="90">
        <f t="shared" si="39"/>
        <v>-56.25</v>
      </c>
      <c r="N318" s="200"/>
      <c r="P318" s="102"/>
      <c r="Q318" s="90">
        <f t="shared" si="32"/>
        <v>0</v>
      </c>
      <c r="T318" s="90">
        <f t="shared" si="33"/>
        <v>0</v>
      </c>
      <c r="W318" s="90">
        <f t="shared" si="34"/>
        <v>0</v>
      </c>
      <c r="Y318" s="90">
        <f t="shared" si="35"/>
        <v>4000</v>
      </c>
      <c r="AA318" s="90">
        <f t="shared" si="36"/>
        <v>4000</v>
      </c>
      <c r="AE318" s="90">
        <f t="shared" si="37"/>
        <v>4000</v>
      </c>
      <c r="AG318" s="90">
        <f t="shared" si="38"/>
        <v>-4410</v>
      </c>
      <c r="AL318" s="101"/>
    </row>
    <row r="319" spans="1:38" x14ac:dyDescent="0.25">
      <c r="A319" s="91">
        <v>3907</v>
      </c>
      <c r="C319" s="92" t="s">
        <v>43</v>
      </c>
      <c r="F319" s="89" t="s">
        <v>456</v>
      </c>
      <c r="G319" s="100" t="s">
        <v>460</v>
      </c>
      <c r="H319" s="72">
        <v>8410</v>
      </c>
      <c r="J319" s="139">
        <v>8410</v>
      </c>
      <c r="L319" s="90">
        <f t="shared" si="39"/>
        <v>0</v>
      </c>
      <c r="N319" s="200"/>
      <c r="Q319" s="90">
        <f t="shared" si="32"/>
        <v>0</v>
      </c>
      <c r="T319" s="90">
        <f t="shared" si="33"/>
        <v>0</v>
      </c>
      <c r="W319" s="90">
        <f t="shared" si="34"/>
        <v>0</v>
      </c>
      <c r="Y319" s="90">
        <f t="shared" si="35"/>
        <v>4000</v>
      </c>
      <c r="AA319" s="90">
        <f t="shared" si="36"/>
        <v>4000</v>
      </c>
      <c r="AE319" s="90">
        <f t="shared" si="37"/>
        <v>4000</v>
      </c>
      <c r="AG319" s="90">
        <f t="shared" si="38"/>
        <v>-4410</v>
      </c>
      <c r="AL319" s="101"/>
    </row>
    <row r="320" spans="1:38" x14ac:dyDescent="0.25">
      <c r="A320" s="91">
        <v>3909</v>
      </c>
      <c r="C320" s="70" t="s">
        <v>167</v>
      </c>
      <c r="F320" s="89" t="s">
        <v>456</v>
      </c>
      <c r="G320" s="100" t="s">
        <v>460</v>
      </c>
      <c r="H320" s="72">
        <v>8876.875</v>
      </c>
      <c r="J320" s="139">
        <v>8949.5499999999993</v>
      </c>
      <c r="L320" s="90">
        <f t="shared" si="39"/>
        <v>72.674999999999272</v>
      </c>
      <c r="N320" s="200"/>
      <c r="P320" s="102"/>
      <c r="Q320" s="90">
        <f t="shared" si="32"/>
        <v>0</v>
      </c>
      <c r="T320" s="90">
        <f t="shared" si="33"/>
        <v>0</v>
      </c>
      <c r="W320" s="90">
        <f t="shared" si="34"/>
        <v>0</v>
      </c>
      <c r="Y320" s="90">
        <f t="shared" si="35"/>
        <v>4000</v>
      </c>
      <c r="AA320" s="90">
        <f t="shared" si="36"/>
        <v>4000</v>
      </c>
      <c r="AE320" s="90">
        <f t="shared" si="37"/>
        <v>4000</v>
      </c>
      <c r="AG320" s="90">
        <f t="shared" si="38"/>
        <v>-4876.875</v>
      </c>
      <c r="AL320" s="101"/>
    </row>
    <row r="321" spans="1:39" x14ac:dyDescent="0.25">
      <c r="A321" s="91">
        <v>3910</v>
      </c>
      <c r="C321" s="70" t="s">
        <v>213</v>
      </c>
      <c r="F321" s="89" t="s">
        <v>456</v>
      </c>
      <c r="G321" s="100" t="s">
        <v>460</v>
      </c>
      <c r="H321" s="72">
        <v>8185</v>
      </c>
      <c r="J321" s="139">
        <v>8826.25</v>
      </c>
      <c r="L321" s="90">
        <f t="shared" si="39"/>
        <v>641.25</v>
      </c>
      <c r="N321" s="200"/>
      <c r="P321" s="102"/>
      <c r="Q321" s="90">
        <f t="shared" si="32"/>
        <v>0</v>
      </c>
      <c r="T321" s="90">
        <f t="shared" si="33"/>
        <v>0</v>
      </c>
      <c r="W321" s="90">
        <f t="shared" si="34"/>
        <v>0</v>
      </c>
      <c r="Y321" s="90">
        <f t="shared" si="35"/>
        <v>4000</v>
      </c>
      <c r="AA321" s="90">
        <f t="shared" si="36"/>
        <v>4000</v>
      </c>
      <c r="AE321" s="90">
        <f t="shared" si="37"/>
        <v>4000</v>
      </c>
      <c r="AG321" s="90">
        <f t="shared" si="38"/>
        <v>-4185</v>
      </c>
      <c r="AL321" s="101"/>
    </row>
    <row r="322" spans="1:39" x14ac:dyDescent="0.25">
      <c r="A322" s="91">
        <v>3911</v>
      </c>
      <c r="C322" s="70" t="s">
        <v>233</v>
      </c>
      <c r="F322" s="89" t="s">
        <v>456</v>
      </c>
      <c r="G322" s="100" t="s">
        <v>460</v>
      </c>
      <c r="H322" s="72">
        <v>6565</v>
      </c>
      <c r="J322" s="139">
        <v>6553.75</v>
      </c>
      <c r="L322" s="90">
        <f t="shared" si="39"/>
        <v>-11.25</v>
      </c>
      <c r="N322" s="200"/>
      <c r="P322" s="102"/>
      <c r="Q322" s="90">
        <f t="shared" si="32"/>
        <v>0</v>
      </c>
      <c r="T322" s="90">
        <f t="shared" si="33"/>
        <v>0</v>
      </c>
      <c r="W322" s="90">
        <f t="shared" si="34"/>
        <v>0</v>
      </c>
      <c r="Y322" s="90">
        <f t="shared" si="35"/>
        <v>4000</v>
      </c>
      <c r="AA322" s="90">
        <f t="shared" si="36"/>
        <v>4000</v>
      </c>
      <c r="AE322" s="90">
        <f t="shared" si="37"/>
        <v>4000</v>
      </c>
      <c r="AG322" s="90">
        <f t="shared" si="38"/>
        <v>-2565</v>
      </c>
      <c r="AL322" s="101"/>
    </row>
    <row r="323" spans="1:39" x14ac:dyDescent="0.25">
      <c r="A323" s="91">
        <v>3914</v>
      </c>
      <c r="C323" s="70" t="s">
        <v>172</v>
      </c>
      <c r="F323" s="89" t="s">
        <v>456</v>
      </c>
      <c r="G323" s="100" t="s">
        <v>460</v>
      </c>
      <c r="H323" s="72">
        <v>9979.375</v>
      </c>
      <c r="J323" s="139">
        <v>10540.75</v>
      </c>
      <c r="L323" s="90">
        <f t="shared" si="39"/>
        <v>561.375</v>
      </c>
      <c r="N323" s="200"/>
      <c r="P323" s="102"/>
      <c r="Q323" s="90">
        <f t="shared" si="32"/>
        <v>0</v>
      </c>
      <c r="T323" s="90">
        <f t="shared" si="33"/>
        <v>0</v>
      </c>
      <c r="W323" s="90">
        <f t="shared" si="34"/>
        <v>0</v>
      </c>
      <c r="Y323" s="90">
        <f t="shared" si="35"/>
        <v>4000</v>
      </c>
      <c r="AA323" s="90">
        <f t="shared" si="36"/>
        <v>4000</v>
      </c>
      <c r="AE323" s="90">
        <f t="shared" si="37"/>
        <v>4000</v>
      </c>
      <c r="AG323" s="90">
        <f t="shared" si="38"/>
        <v>-5979.375</v>
      </c>
      <c r="AL323" s="101"/>
    </row>
    <row r="324" spans="1:39" x14ac:dyDescent="0.25">
      <c r="A324" s="91">
        <v>3915</v>
      </c>
      <c r="C324" s="70" t="s">
        <v>235</v>
      </c>
      <c r="F324" s="89" t="s">
        <v>456</v>
      </c>
      <c r="G324" s="100" t="s">
        <v>460</v>
      </c>
      <c r="H324" s="72">
        <v>9962.5</v>
      </c>
      <c r="J324" s="139">
        <v>10304.5</v>
      </c>
      <c r="L324" s="90">
        <f t="shared" si="39"/>
        <v>342</v>
      </c>
      <c r="N324" s="200"/>
      <c r="P324" s="102"/>
      <c r="Q324" s="90">
        <f t="shared" si="32"/>
        <v>0</v>
      </c>
      <c r="T324" s="90">
        <f t="shared" si="33"/>
        <v>0</v>
      </c>
      <c r="W324" s="90">
        <f t="shared" si="34"/>
        <v>0</v>
      </c>
      <c r="Y324" s="90">
        <f t="shared" si="35"/>
        <v>4000</v>
      </c>
      <c r="AA324" s="90">
        <f t="shared" si="36"/>
        <v>4000</v>
      </c>
      <c r="AE324" s="90">
        <f t="shared" si="37"/>
        <v>4000</v>
      </c>
      <c r="AG324" s="90">
        <f t="shared" si="38"/>
        <v>-5962.5</v>
      </c>
      <c r="AL324" s="101"/>
    </row>
    <row r="325" spans="1:39" x14ac:dyDescent="0.25">
      <c r="A325" s="91">
        <v>3916</v>
      </c>
      <c r="C325" s="70" t="s">
        <v>113</v>
      </c>
      <c r="F325" s="89" t="s">
        <v>456</v>
      </c>
      <c r="G325" s="100" t="s">
        <v>460</v>
      </c>
      <c r="H325" s="72">
        <v>7037.5</v>
      </c>
      <c r="J325" s="139">
        <v>7071.25</v>
      </c>
      <c r="L325" s="90">
        <f t="shared" si="39"/>
        <v>33.75</v>
      </c>
      <c r="N325" s="200"/>
      <c r="P325" s="102"/>
      <c r="Q325" s="90">
        <f t="shared" si="32"/>
        <v>0</v>
      </c>
      <c r="T325" s="90">
        <f t="shared" si="33"/>
        <v>0</v>
      </c>
      <c r="W325" s="90">
        <f t="shared" si="34"/>
        <v>0</v>
      </c>
      <c r="Y325" s="90">
        <f t="shared" si="35"/>
        <v>4000</v>
      </c>
      <c r="AA325" s="90">
        <f t="shared" si="36"/>
        <v>4000</v>
      </c>
      <c r="AE325" s="90">
        <f t="shared" si="37"/>
        <v>4000</v>
      </c>
      <c r="AG325" s="90">
        <f t="shared" si="38"/>
        <v>-3037.5</v>
      </c>
      <c r="AL325" s="101"/>
    </row>
    <row r="326" spans="1:39" x14ac:dyDescent="0.25">
      <c r="A326" s="91">
        <v>3917</v>
      </c>
      <c r="C326" s="70" t="s">
        <v>365</v>
      </c>
      <c r="F326" s="89" t="s">
        <v>456</v>
      </c>
      <c r="G326" s="100" t="s">
        <v>460</v>
      </c>
      <c r="H326" s="72">
        <v>9360.625</v>
      </c>
      <c r="J326" s="139">
        <v>9857.2000000000007</v>
      </c>
      <c r="L326" s="90">
        <f t="shared" si="39"/>
        <v>496.57500000000073</v>
      </c>
      <c r="N326" s="200"/>
      <c r="Q326" s="90">
        <f t="shared" si="32"/>
        <v>0</v>
      </c>
      <c r="T326" s="90">
        <f t="shared" si="33"/>
        <v>0</v>
      </c>
      <c r="W326" s="90">
        <f t="shared" si="34"/>
        <v>0</v>
      </c>
      <c r="Y326" s="90">
        <f t="shared" si="35"/>
        <v>4000</v>
      </c>
      <c r="AA326" s="90">
        <f t="shared" si="36"/>
        <v>4000</v>
      </c>
      <c r="AE326" s="90">
        <f t="shared" si="37"/>
        <v>4000</v>
      </c>
      <c r="AG326" s="90">
        <f t="shared" si="38"/>
        <v>-5360.625</v>
      </c>
      <c r="AL326" s="101"/>
    </row>
    <row r="327" spans="1:39" x14ac:dyDescent="0.25">
      <c r="A327" s="91">
        <v>3918</v>
      </c>
      <c r="C327" s="70" t="s">
        <v>366</v>
      </c>
      <c r="F327" s="89" t="s">
        <v>456</v>
      </c>
      <c r="G327" s="100" t="s">
        <v>460</v>
      </c>
      <c r="H327" s="72">
        <v>8758.75</v>
      </c>
      <c r="J327" s="139">
        <v>9934.5999999999985</v>
      </c>
      <c r="L327" s="90">
        <f t="shared" si="39"/>
        <v>1175.8499999999985</v>
      </c>
      <c r="N327" s="200"/>
      <c r="P327" s="102"/>
      <c r="Q327" s="90">
        <f t="shared" si="32"/>
        <v>0</v>
      </c>
      <c r="T327" s="90">
        <f t="shared" si="33"/>
        <v>0</v>
      </c>
      <c r="W327" s="90">
        <f t="shared" si="34"/>
        <v>0</v>
      </c>
      <c r="Y327" s="90">
        <f t="shared" si="35"/>
        <v>4000</v>
      </c>
      <c r="AA327" s="90">
        <f t="shared" si="36"/>
        <v>4000</v>
      </c>
      <c r="AE327" s="90">
        <f t="shared" si="37"/>
        <v>4000</v>
      </c>
      <c r="AG327" s="90">
        <f t="shared" si="38"/>
        <v>-4758.75</v>
      </c>
      <c r="AL327" s="101"/>
    </row>
    <row r="328" spans="1:39" x14ac:dyDescent="0.25">
      <c r="A328" s="91">
        <v>3919</v>
      </c>
      <c r="B328" s="92"/>
      <c r="C328" s="70" t="s">
        <v>367</v>
      </c>
      <c r="F328" s="89" t="s">
        <v>456</v>
      </c>
      <c r="G328" s="100" t="s">
        <v>460</v>
      </c>
      <c r="H328" s="72">
        <v>6306.25</v>
      </c>
      <c r="J328" s="139">
        <v>6961</v>
      </c>
      <c r="L328" s="90">
        <f t="shared" si="39"/>
        <v>654.75</v>
      </c>
      <c r="N328" s="200"/>
      <c r="P328" s="102"/>
      <c r="Q328" s="90">
        <f t="shared" si="32"/>
        <v>0</v>
      </c>
      <c r="T328" s="90">
        <f t="shared" si="33"/>
        <v>0</v>
      </c>
      <c r="W328" s="90">
        <f t="shared" si="34"/>
        <v>0</v>
      </c>
      <c r="Y328" s="90">
        <f t="shared" si="35"/>
        <v>4000</v>
      </c>
      <c r="AA328" s="90">
        <f t="shared" si="36"/>
        <v>4000</v>
      </c>
      <c r="AE328" s="90">
        <f t="shared" si="37"/>
        <v>4000</v>
      </c>
      <c r="AG328" s="90">
        <f t="shared" si="38"/>
        <v>-2306.25</v>
      </c>
      <c r="AL328" s="101"/>
      <c r="AM328" s="92"/>
    </row>
    <row r="329" spans="1:39" x14ac:dyDescent="0.25">
      <c r="A329" s="91">
        <v>3920</v>
      </c>
      <c r="B329" s="92"/>
      <c r="C329" s="70" t="s">
        <v>447</v>
      </c>
      <c r="F329" s="89" t="s">
        <v>461</v>
      </c>
      <c r="G329" s="100" t="s">
        <v>460</v>
      </c>
      <c r="H329" s="72">
        <v>0</v>
      </c>
      <c r="J329" s="139">
        <v>5102.5</v>
      </c>
      <c r="L329" s="90">
        <f t="shared" si="39"/>
        <v>5102.5</v>
      </c>
      <c r="M329" s="90" t="s">
        <v>1906</v>
      </c>
      <c r="N329" s="200"/>
      <c r="P329" s="102"/>
      <c r="AL329" s="101"/>
      <c r="AM329" s="92"/>
    </row>
    <row r="330" spans="1:39" x14ac:dyDescent="0.25">
      <c r="A330" s="91">
        <v>4026</v>
      </c>
      <c r="C330" s="70" t="s">
        <v>52</v>
      </c>
      <c r="F330" s="89" t="s">
        <v>456</v>
      </c>
      <c r="G330" s="100" t="s">
        <v>462</v>
      </c>
      <c r="H330" s="72">
        <v>17128.75</v>
      </c>
      <c r="J330" s="139">
        <v>17893.75</v>
      </c>
      <c r="L330" s="90">
        <f t="shared" si="39"/>
        <v>765</v>
      </c>
      <c r="N330" s="200"/>
      <c r="Q330" s="90">
        <f t="shared" si="32"/>
        <v>0</v>
      </c>
      <c r="T330" s="90">
        <f t="shared" si="33"/>
        <v>0</v>
      </c>
      <c r="W330" s="90">
        <f t="shared" si="34"/>
        <v>0</v>
      </c>
      <c r="Y330" s="90">
        <f t="shared" si="35"/>
        <v>4000</v>
      </c>
      <c r="AA330" s="90">
        <f t="shared" si="36"/>
        <v>4000</v>
      </c>
      <c r="AE330" s="90">
        <f t="shared" si="37"/>
        <v>4000</v>
      </c>
      <c r="AG330" s="90">
        <f t="shared" si="38"/>
        <v>-13128.75</v>
      </c>
      <c r="AL330" s="101"/>
    </row>
    <row r="331" spans="1:39" x14ac:dyDescent="0.25">
      <c r="A331" s="91">
        <v>4040</v>
      </c>
      <c r="C331" s="70" t="s">
        <v>27</v>
      </c>
      <c r="F331" s="89" t="s">
        <v>461</v>
      </c>
      <c r="G331" s="100" t="s">
        <v>462</v>
      </c>
      <c r="H331" s="72">
        <v>20672.5</v>
      </c>
      <c r="J331" s="139">
        <v>21015.625</v>
      </c>
      <c r="L331" s="90">
        <f t="shared" si="39"/>
        <v>343.125</v>
      </c>
      <c r="N331" s="200"/>
      <c r="Q331" s="90">
        <f t="shared" si="32"/>
        <v>0</v>
      </c>
      <c r="T331" s="90">
        <f t="shared" si="33"/>
        <v>0</v>
      </c>
      <c r="W331" s="90">
        <f t="shared" si="34"/>
        <v>0</v>
      </c>
      <c r="Y331" s="90">
        <f t="shared" si="35"/>
        <v>4000</v>
      </c>
      <c r="AA331" s="90">
        <f t="shared" si="36"/>
        <v>4000</v>
      </c>
      <c r="AE331" s="90">
        <f t="shared" si="37"/>
        <v>4000</v>
      </c>
      <c r="AG331" s="90">
        <f t="shared" si="38"/>
        <v>-16672.5</v>
      </c>
      <c r="AL331" s="101"/>
    </row>
    <row r="332" spans="1:39" x14ac:dyDescent="0.25">
      <c r="A332" s="91">
        <v>4043</v>
      </c>
      <c r="C332" s="70" t="s">
        <v>194</v>
      </c>
      <c r="F332" s="89" t="s">
        <v>461</v>
      </c>
      <c r="G332" s="100" t="s">
        <v>462</v>
      </c>
      <c r="H332" s="72">
        <v>21111.25</v>
      </c>
      <c r="J332" s="139">
        <v>22675</v>
      </c>
      <c r="L332" s="90">
        <f t="shared" si="39"/>
        <v>1563.75</v>
      </c>
      <c r="N332" s="200"/>
      <c r="P332" s="102"/>
      <c r="Q332" s="90">
        <f t="shared" si="32"/>
        <v>0</v>
      </c>
      <c r="T332" s="90">
        <f t="shared" si="33"/>
        <v>0</v>
      </c>
      <c r="W332" s="90">
        <f t="shared" si="34"/>
        <v>0</v>
      </c>
      <c r="Y332" s="90">
        <f t="shared" si="35"/>
        <v>4000</v>
      </c>
      <c r="AA332" s="90">
        <f t="shared" si="36"/>
        <v>4000</v>
      </c>
      <c r="AE332" s="90">
        <f t="shared" si="37"/>
        <v>4000</v>
      </c>
      <c r="AG332" s="90">
        <f t="shared" si="38"/>
        <v>-17111.25</v>
      </c>
      <c r="AL332" s="101"/>
    </row>
    <row r="333" spans="1:39" x14ac:dyDescent="0.25">
      <c r="A333" s="91">
        <v>4045</v>
      </c>
      <c r="C333" s="70" t="s">
        <v>241</v>
      </c>
      <c r="F333" s="89" t="s">
        <v>456</v>
      </c>
      <c r="G333" s="100" t="s">
        <v>462</v>
      </c>
      <c r="H333" s="72">
        <v>25380.625</v>
      </c>
      <c r="J333" s="139">
        <v>28114.375</v>
      </c>
      <c r="L333" s="90">
        <f t="shared" si="39"/>
        <v>2733.75</v>
      </c>
      <c r="N333" s="200"/>
      <c r="Q333" s="90">
        <f t="shared" si="32"/>
        <v>0</v>
      </c>
      <c r="T333" s="90">
        <f t="shared" si="33"/>
        <v>0</v>
      </c>
      <c r="W333" s="90">
        <f t="shared" si="34"/>
        <v>0</v>
      </c>
      <c r="Y333" s="90">
        <f t="shared" si="35"/>
        <v>4000</v>
      </c>
      <c r="AA333" s="90">
        <f t="shared" si="36"/>
        <v>4000</v>
      </c>
      <c r="AE333" s="90">
        <f t="shared" si="37"/>
        <v>4000</v>
      </c>
      <c r="AG333" s="90">
        <f t="shared" si="38"/>
        <v>-21380.625</v>
      </c>
      <c r="AL333" s="101"/>
    </row>
    <row r="334" spans="1:39" x14ac:dyDescent="0.25">
      <c r="A334" s="91">
        <v>4059</v>
      </c>
      <c r="C334" s="70" t="s">
        <v>368</v>
      </c>
      <c r="F334" s="89" t="s">
        <v>456</v>
      </c>
      <c r="G334" s="100" t="s">
        <v>462</v>
      </c>
      <c r="H334" s="72">
        <v>15660.625</v>
      </c>
      <c r="J334" s="139">
        <v>15711.25</v>
      </c>
      <c r="L334" s="90">
        <f t="shared" si="39"/>
        <v>50.625</v>
      </c>
      <c r="N334" s="200"/>
      <c r="P334" s="102"/>
      <c r="Q334" s="90">
        <f t="shared" si="32"/>
        <v>0</v>
      </c>
      <c r="T334" s="90">
        <f t="shared" si="33"/>
        <v>0</v>
      </c>
      <c r="W334" s="90">
        <f t="shared" si="34"/>
        <v>0</v>
      </c>
      <c r="Y334" s="90">
        <f t="shared" si="35"/>
        <v>4000</v>
      </c>
      <c r="AA334" s="90">
        <f t="shared" si="36"/>
        <v>4000</v>
      </c>
      <c r="AE334" s="90">
        <f t="shared" si="37"/>
        <v>4000</v>
      </c>
      <c r="AG334" s="90">
        <f t="shared" si="38"/>
        <v>-11660.625</v>
      </c>
      <c r="AL334" s="101"/>
    </row>
    <row r="335" spans="1:39" x14ac:dyDescent="0.25">
      <c r="A335" s="91">
        <v>4065</v>
      </c>
      <c r="C335" s="70" t="s">
        <v>184</v>
      </c>
      <c r="F335" s="89" t="s">
        <v>461</v>
      </c>
      <c r="G335" s="100" t="s">
        <v>462</v>
      </c>
      <c r="H335" s="72">
        <v>19491.25</v>
      </c>
      <c r="J335" s="139">
        <v>19592.5</v>
      </c>
      <c r="L335" s="90">
        <f t="shared" si="39"/>
        <v>101.25</v>
      </c>
      <c r="N335" s="200"/>
      <c r="P335" s="102"/>
      <c r="Q335" s="90">
        <f t="shared" si="32"/>
        <v>0</v>
      </c>
      <c r="T335" s="90">
        <f t="shared" si="33"/>
        <v>0</v>
      </c>
      <c r="W335" s="90">
        <f t="shared" si="34"/>
        <v>0</v>
      </c>
      <c r="Y335" s="90">
        <f t="shared" si="35"/>
        <v>4000</v>
      </c>
      <c r="AA335" s="90">
        <f t="shared" si="36"/>
        <v>4000</v>
      </c>
      <c r="AE335" s="90">
        <f t="shared" si="37"/>
        <v>4000</v>
      </c>
      <c r="AG335" s="90">
        <f t="shared" si="38"/>
        <v>-15491.25</v>
      </c>
      <c r="AL335" s="101"/>
    </row>
    <row r="336" spans="1:39" x14ac:dyDescent="0.25">
      <c r="A336" s="91">
        <v>4091</v>
      </c>
      <c r="C336" s="70" t="s">
        <v>369</v>
      </c>
      <c r="F336" s="89" t="s">
        <v>456</v>
      </c>
      <c r="G336" s="100" t="s">
        <v>462</v>
      </c>
      <c r="H336" s="72">
        <v>17196.25</v>
      </c>
      <c r="J336" s="139">
        <v>17792.5</v>
      </c>
      <c r="L336" s="90">
        <f t="shared" si="39"/>
        <v>596.25</v>
      </c>
      <c r="N336" s="200"/>
      <c r="Q336" s="90">
        <f t="shared" si="32"/>
        <v>0</v>
      </c>
      <c r="T336" s="90">
        <f t="shared" si="33"/>
        <v>0</v>
      </c>
      <c r="W336" s="90">
        <f t="shared" si="34"/>
        <v>0</v>
      </c>
      <c r="Y336" s="90">
        <f t="shared" si="35"/>
        <v>4000</v>
      </c>
      <c r="AA336" s="90">
        <f t="shared" si="36"/>
        <v>4000</v>
      </c>
      <c r="AE336" s="90">
        <f t="shared" si="37"/>
        <v>4000</v>
      </c>
      <c r="AG336" s="90">
        <f t="shared" si="38"/>
        <v>-13196.25</v>
      </c>
      <c r="AL336" s="101"/>
    </row>
    <row r="337" spans="1:39" x14ac:dyDescent="0.25">
      <c r="A337" s="91">
        <v>4109</v>
      </c>
      <c r="C337" s="70" t="s">
        <v>243</v>
      </c>
      <c r="F337" s="89" t="s">
        <v>456</v>
      </c>
      <c r="G337" s="100" t="s">
        <v>462</v>
      </c>
      <c r="H337" s="72">
        <v>18208.75</v>
      </c>
      <c r="J337" s="139">
        <v>19373.125</v>
      </c>
      <c r="L337" s="90">
        <f t="shared" si="39"/>
        <v>1164.375</v>
      </c>
      <c r="N337" s="200"/>
      <c r="P337" s="102"/>
      <c r="Q337" s="90">
        <f t="shared" si="32"/>
        <v>0</v>
      </c>
      <c r="T337" s="90">
        <f t="shared" si="33"/>
        <v>0</v>
      </c>
      <c r="W337" s="90">
        <f t="shared" si="34"/>
        <v>0</v>
      </c>
      <c r="Y337" s="90">
        <f t="shared" si="35"/>
        <v>4000</v>
      </c>
      <c r="AA337" s="90">
        <f t="shared" si="36"/>
        <v>4000</v>
      </c>
      <c r="AE337" s="90">
        <f t="shared" si="37"/>
        <v>4000</v>
      </c>
      <c r="AG337" s="90">
        <f t="shared" si="38"/>
        <v>-14208.75</v>
      </c>
      <c r="AL337" s="101"/>
    </row>
    <row r="338" spans="1:39" x14ac:dyDescent="0.25">
      <c r="A338" s="137">
        <v>4207</v>
      </c>
      <c r="B338" s="92"/>
      <c r="C338" s="109" t="s">
        <v>414</v>
      </c>
      <c r="D338" s="125" t="s">
        <v>446</v>
      </c>
      <c r="E338" s="92"/>
      <c r="F338" s="89" t="s">
        <v>463</v>
      </c>
      <c r="G338" s="100" t="s">
        <v>462</v>
      </c>
      <c r="H338" s="110">
        <v>13534</v>
      </c>
      <c r="I338" s="92"/>
      <c r="J338" s="139">
        <v>0</v>
      </c>
      <c r="K338" s="90" t="s">
        <v>444</v>
      </c>
      <c r="L338" s="90">
        <f t="shared" si="39"/>
        <v>-13534</v>
      </c>
      <c r="M338" s="90" t="s">
        <v>444</v>
      </c>
      <c r="N338" s="200"/>
      <c r="O338" s="92"/>
      <c r="Q338" s="90">
        <f t="shared" si="32"/>
        <v>0</v>
      </c>
      <c r="R338" s="92"/>
      <c r="T338" s="90">
        <f t="shared" si="33"/>
        <v>0</v>
      </c>
      <c r="U338" s="92"/>
      <c r="W338" s="90">
        <f t="shared" si="34"/>
        <v>0</v>
      </c>
      <c r="X338" s="92"/>
      <c r="Y338" s="90">
        <f t="shared" si="35"/>
        <v>4000</v>
      </c>
      <c r="Z338" s="92"/>
      <c r="AA338" s="90">
        <f t="shared" si="36"/>
        <v>4000</v>
      </c>
      <c r="AE338" s="90">
        <f t="shared" si="37"/>
        <v>4000</v>
      </c>
      <c r="AF338" s="92"/>
      <c r="AG338" s="90">
        <f t="shared" si="38"/>
        <v>-9534</v>
      </c>
      <c r="AH338" s="92"/>
      <c r="AI338" s="92"/>
      <c r="AL338" s="101"/>
    </row>
    <row r="339" spans="1:39" x14ac:dyDescent="0.25">
      <c r="A339" s="137">
        <v>4246</v>
      </c>
      <c r="C339" s="70" t="s">
        <v>370</v>
      </c>
      <c r="F339" s="89" t="s">
        <v>456</v>
      </c>
      <c r="G339" s="100" t="s">
        <v>462</v>
      </c>
      <c r="H339" s="72">
        <v>24773.125</v>
      </c>
      <c r="J339" s="139">
        <v>26275</v>
      </c>
      <c r="L339" s="90">
        <f t="shared" si="39"/>
        <v>1501.875</v>
      </c>
      <c r="N339" s="200"/>
      <c r="P339" s="102"/>
      <c r="Q339" s="90">
        <f t="shared" si="32"/>
        <v>0</v>
      </c>
      <c r="T339" s="90">
        <f t="shared" si="33"/>
        <v>0</v>
      </c>
      <c r="W339" s="90">
        <f t="shared" si="34"/>
        <v>0</v>
      </c>
      <c r="Y339" s="90">
        <f t="shared" si="35"/>
        <v>4000</v>
      </c>
      <c r="AA339" s="90">
        <f t="shared" si="36"/>
        <v>4000</v>
      </c>
      <c r="AE339" s="90">
        <f t="shared" si="37"/>
        <v>4000</v>
      </c>
      <c r="AG339" s="90">
        <f t="shared" si="38"/>
        <v>-20773.125</v>
      </c>
      <c r="AL339" s="101"/>
    </row>
    <row r="340" spans="1:39" x14ac:dyDescent="0.25">
      <c r="A340" s="137">
        <v>4522</v>
      </c>
      <c r="C340" s="70" t="s">
        <v>72</v>
      </c>
      <c r="F340" s="89" t="s">
        <v>461</v>
      </c>
      <c r="G340" s="100" t="s">
        <v>462</v>
      </c>
      <c r="H340" s="72">
        <v>25363.75</v>
      </c>
      <c r="J340" s="139">
        <v>26961.25</v>
      </c>
      <c r="L340" s="90">
        <f t="shared" si="39"/>
        <v>1597.5</v>
      </c>
      <c r="N340" s="200"/>
      <c r="Q340" s="90">
        <f t="shared" si="32"/>
        <v>0</v>
      </c>
      <c r="T340" s="90">
        <f t="shared" si="33"/>
        <v>0</v>
      </c>
      <c r="W340" s="90">
        <f t="shared" si="34"/>
        <v>0</v>
      </c>
      <c r="Y340" s="90">
        <f t="shared" si="35"/>
        <v>4000</v>
      </c>
      <c r="AA340" s="90">
        <f t="shared" si="36"/>
        <v>4000</v>
      </c>
      <c r="AE340" s="90">
        <f t="shared" si="37"/>
        <v>4000</v>
      </c>
      <c r="AG340" s="90">
        <f t="shared" si="38"/>
        <v>-21363.75</v>
      </c>
      <c r="AL340" s="101"/>
    </row>
    <row r="341" spans="1:39" x14ac:dyDescent="0.25">
      <c r="A341" s="137">
        <v>4523</v>
      </c>
      <c r="C341" s="70" t="s">
        <v>242</v>
      </c>
      <c r="F341" s="89" t="s">
        <v>459</v>
      </c>
      <c r="G341" s="100" t="s">
        <v>462</v>
      </c>
      <c r="H341" s="72">
        <v>25380.625</v>
      </c>
      <c r="J341" s="139">
        <v>27163.75</v>
      </c>
      <c r="L341" s="90">
        <f t="shared" si="39"/>
        <v>1783.125</v>
      </c>
      <c r="N341" s="200"/>
      <c r="P341" s="102"/>
      <c r="Q341" s="90">
        <f t="shared" ref="Q341:Q391" si="40">P341*$Q$18</f>
        <v>0</v>
      </c>
      <c r="T341" s="90">
        <f t="shared" ref="T341:T391" si="41">S341*$T$18</f>
        <v>0</v>
      </c>
      <c r="W341" s="90">
        <f t="shared" ref="W341:W391" si="42">V341*$W$18</f>
        <v>0</v>
      </c>
      <c r="Y341" s="90">
        <f t="shared" ref="Y341:Y391" si="43">$Y$18</f>
        <v>4000</v>
      </c>
      <c r="AA341" s="90">
        <f t="shared" ref="AA341:AA391" si="44">Q341+T341+W341+Y341</f>
        <v>4000</v>
      </c>
      <c r="AE341" s="90">
        <f t="shared" ref="AE341:AE391" si="45">AA341+AC341</f>
        <v>4000</v>
      </c>
      <c r="AG341" s="90">
        <f t="shared" ref="AG341:AG391" si="46">AE341-H341</f>
        <v>-21380.625</v>
      </c>
      <c r="AL341" s="101"/>
    </row>
    <row r="342" spans="1:39" s="92" customFormat="1" x14ac:dyDescent="0.25">
      <c r="A342" s="137">
        <v>4534</v>
      </c>
      <c r="B342" s="70"/>
      <c r="C342" s="70" t="s">
        <v>238</v>
      </c>
      <c r="D342" s="94"/>
      <c r="E342" s="70"/>
      <c r="F342" s="89" t="s">
        <v>459</v>
      </c>
      <c r="G342" s="100" t="s">
        <v>462</v>
      </c>
      <c r="H342" s="72">
        <v>22376.875</v>
      </c>
      <c r="I342" s="70"/>
      <c r="J342" s="139">
        <v>24131.875</v>
      </c>
      <c r="K342" s="90"/>
      <c r="L342" s="90">
        <f t="shared" ref="L342:L391" si="47">J342-H342</f>
        <v>1755</v>
      </c>
      <c r="M342" s="90"/>
      <c r="N342" s="200"/>
      <c r="O342" s="70"/>
      <c r="P342" s="70"/>
      <c r="Q342" s="90">
        <f t="shared" si="40"/>
        <v>0</v>
      </c>
      <c r="R342" s="70"/>
      <c r="S342" s="70"/>
      <c r="T342" s="90">
        <f t="shared" si="41"/>
        <v>0</v>
      </c>
      <c r="U342" s="70"/>
      <c r="V342" s="70"/>
      <c r="W342" s="90">
        <f t="shared" si="42"/>
        <v>0</v>
      </c>
      <c r="X342" s="70"/>
      <c r="Y342" s="90">
        <f t="shared" si="43"/>
        <v>4000</v>
      </c>
      <c r="Z342" s="70"/>
      <c r="AA342" s="90">
        <f t="shared" si="44"/>
        <v>4000</v>
      </c>
      <c r="AB342" s="70"/>
      <c r="AC342" s="90"/>
      <c r="AD342" s="70"/>
      <c r="AE342" s="90">
        <f t="shared" si="45"/>
        <v>4000</v>
      </c>
      <c r="AF342" s="70"/>
      <c r="AG342" s="90">
        <f t="shared" si="46"/>
        <v>-18376.875</v>
      </c>
      <c r="AH342" s="70"/>
      <c r="AI342" s="70"/>
      <c r="AJ342" s="70"/>
      <c r="AK342" s="94"/>
      <c r="AL342" s="101"/>
      <c r="AM342" s="70"/>
    </row>
    <row r="343" spans="1:39" x14ac:dyDescent="0.25">
      <c r="A343" s="91">
        <v>5201</v>
      </c>
      <c r="C343" s="70" t="s">
        <v>46</v>
      </c>
      <c r="F343" s="89" t="s">
        <v>461</v>
      </c>
      <c r="G343" s="100" t="s">
        <v>460</v>
      </c>
      <c r="H343" s="72">
        <v>7375</v>
      </c>
      <c r="J343" s="139">
        <v>7521.25</v>
      </c>
      <c r="L343" s="90">
        <f t="shared" si="47"/>
        <v>146.25</v>
      </c>
      <c r="N343" s="200"/>
      <c r="P343" s="102"/>
      <c r="Q343" s="90">
        <f t="shared" si="40"/>
        <v>0</v>
      </c>
      <c r="T343" s="90">
        <f t="shared" si="41"/>
        <v>0</v>
      </c>
      <c r="W343" s="90">
        <f t="shared" si="42"/>
        <v>0</v>
      </c>
      <c r="Y343" s="90">
        <f t="shared" si="43"/>
        <v>4000</v>
      </c>
      <c r="AA343" s="90">
        <f t="shared" si="44"/>
        <v>4000</v>
      </c>
      <c r="AE343" s="90">
        <f t="shared" si="45"/>
        <v>4000</v>
      </c>
      <c r="AG343" s="90">
        <f t="shared" si="46"/>
        <v>-3375</v>
      </c>
      <c r="AL343" s="101"/>
    </row>
    <row r="344" spans="1:39" x14ac:dyDescent="0.25">
      <c r="A344" s="91">
        <v>5203</v>
      </c>
      <c r="C344" s="70" t="s">
        <v>171</v>
      </c>
      <c r="F344" s="89" t="s">
        <v>461</v>
      </c>
      <c r="G344" s="100" t="s">
        <v>460</v>
      </c>
      <c r="H344" s="72">
        <v>8601.25</v>
      </c>
      <c r="J344" s="139">
        <v>8646.25</v>
      </c>
      <c r="L344" s="90">
        <f t="shared" si="47"/>
        <v>45</v>
      </c>
      <c r="N344" s="200"/>
      <c r="P344" s="102"/>
      <c r="Q344" s="90">
        <f t="shared" si="40"/>
        <v>0</v>
      </c>
      <c r="T344" s="90">
        <f t="shared" si="41"/>
        <v>0</v>
      </c>
      <c r="W344" s="90">
        <f t="shared" si="42"/>
        <v>0</v>
      </c>
      <c r="Y344" s="90">
        <f t="shared" si="43"/>
        <v>4000</v>
      </c>
      <c r="AA344" s="90">
        <f t="shared" si="44"/>
        <v>4000</v>
      </c>
      <c r="AE344" s="90">
        <f t="shared" si="45"/>
        <v>4000</v>
      </c>
      <c r="AG344" s="90">
        <f t="shared" si="46"/>
        <v>-4601.25</v>
      </c>
      <c r="AL344" s="101"/>
    </row>
    <row r="345" spans="1:39" s="92" customFormat="1" x14ac:dyDescent="0.25">
      <c r="A345" s="91">
        <v>5206</v>
      </c>
      <c r="B345" s="70"/>
      <c r="C345" s="70" t="s">
        <v>191</v>
      </c>
      <c r="D345" s="94"/>
      <c r="E345" s="70"/>
      <c r="F345" s="89" t="s">
        <v>461</v>
      </c>
      <c r="G345" s="100" t="s">
        <v>460</v>
      </c>
      <c r="H345" s="72">
        <v>9388.75</v>
      </c>
      <c r="I345" s="70"/>
      <c r="J345" s="139">
        <v>9343.75</v>
      </c>
      <c r="K345" s="90"/>
      <c r="L345" s="90">
        <f t="shared" si="47"/>
        <v>-45</v>
      </c>
      <c r="M345" s="90"/>
      <c r="N345" s="200"/>
      <c r="O345" s="70"/>
      <c r="P345" s="102"/>
      <c r="Q345" s="90">
        <f t="shared" si="40"/>
        <v>0</v>
      </c>
      <c r="R345" s="70"/>
      <c r="S345" s="70"/>
      <c r="T345" s="90">
        <f t="shared" si="41"/>
        <v>0</v>
      </c>
      <c r="U345" s="70"/>
      <c r="V345" s="70"/>
      <c r="W345" s="90">
        <f t="shared" si="42"/>
        <v>0</v>
      </c>
      <c r="X345" s="70"/>
      <c r="Y345" s="90">
        <f t="shared" si="43"/>
        <v>4000</v>
      </c>
      <c r="Z345" s="70"/>
      <c r="AA345" s="90">
        <f t="shared" si="44"/>
        <v>4000</v>
      </c>
      <c r="AB345" s="70"/>
      <c r="AC345" s="90"/>
      <c r="AD345" s="70"/>
      <c r="AE345" s="90">
        <f t="shared" si="45"/>
        <v>4000</v>
      </c>
      <c r="AF345" s="70"/>
      <c r="AG345" s="90">
        <f t="shared" si="46"/>
        <v>-5388.75</v>
      </c>
      <c r="AH345" s="70"/>
      <c r="AI345" s="70"/>
      <c r="AJ345" s="70"/>
      <c r="AK345" s="94"/>
      <c r="AL345" s="101"/>
      <c r="AM345" s="70"/>
    </row>
    <row r="346" spans="1:39" x14ac:dyDescent="0.25">
      <c r="A346" s="91">
        <v>5212</v>
      </c>
      <c r="C346" s="70" t="s">
        <v>175</v>
      </c>
      <c r="F346" s="89" t="s">
        <v>461</v>
      </c>
      <c r="G346" s="100" t="s">
        <v>460</v>
      </c>
      <c r="H346" s="72">
        <v>5946.25</v>
      </c>
      <c r="J346" s="139">
        <v>6025</v>
      </c>
      <c r="L346" s="90">
        <f t="shared" si="47"/>
        <v>78.75</v>
      </c>
      <c r="N346" s="200"/>
      <c r="P346" s="102"/>
      <c r="Q346" s="90">
        <f t="shared" si="40"/>
        <v>0</v>
      </c>
      <c r="T346" s="90">
        <f t="shared" si="41"/>
        <v>0</v>
      </c>
      <c r="W346" s="90">
        <f t="shared" si="42"/>
        <v>0</v>
      </c>
      <c r="Y346" s="90">
        <f t="shared" si="43"/>
        <v>4000</v>
      </c>
      <c r="AA346" s="90">
        <f t="shared" si="44"/>
        <v>4000</v>
      </c>
      <c r="AE346" s="90">
        <f t="shared" si="45"/>
        <v>4000</v>
      </c>
      <c r="AG346" s="90">
        <f t="shared" si="46"/>
        <v>-1946.25</v>
      </c>
      <c r="AL346" s="101"/>
    </row>
    <row r="347" spans="1:39" x14ac:dyDescent="0.25">
      <c r="A347" s="91">
        <v>5215</v>
      </c>
      <c r="C347" s="70" t="s">
        <v>355</v>
      </c>
      <c r="F347" s="89" t="s">
        <v>461</v>
      </c>
      <c r="G347" s="100" t="s">
        <v>460</v>
      </c>
      <c r="H347" s="72">
        <v>7195</v>
      </c>
      <c r="J347" s="139">
        <v>7386.25</v>
      </c>
      <c r="L347" s="90">
        <f t="shared" si="47"/>
        <v>191.25</v>
      </c>
      <c r="N347" s="200"/>
      <c r="P347" s="102"/>
      <c r="Q347" s="90">
        <f t="shared" si="40"/>
        <v>0</v>
      </c>
      <c r="T347" s="90">
        <f t="shared" si="41"/>
        <v>0</v>
      </c>
      <c r="W347" s="90">
        <f t="shared" si="42"/>
        <v>0</v>
      </c>
      <c r="Y347" s="90">
        <f t="shared" si="43"/>
        <v>4000</v>
      </c>
      <c r="AA347" s="90">
        <f t="shared" si="44"/>
        <v>4000</v>
      </c>
      <c r="AE347" s="90">
        <f t="shared" si="45"/>
        <v>4000</v>
      </c>
      <c r="AG347" s="90">
        <f t="shared" si="46"/>
        <v>-3195</v>
      </c>
      <c r="AL347" s="101"/>
    </row>
    <row r="348" spans="1:39" x14ac:dyDescent="0.25">
      <c r="A348" s="91">
        <v>5218</v>
      </c>
      <c r="C348" s="70" t="s">
        <v>49</v>
      </c>
      <c r="F348" s="89" t="s">
        <v>461</v>
      </c>
      <c r="G348" s="100" t="s">
        <v>460</v>
      </c>
      <c r="H348" s="72">
        <v>8213.125</v>
      </c>
      <c r="J348" s="139">
        <v>8230</v>
      </c>
      <c r="L348" s="90">
        <f t="shared" si="47"/>
        <v>16.875</v>
      </c>
      <c r="N348" s="200"/>
      <c r="P348" s="102"/>
      <c r="Q348" s="90">
        <f t="shared" si="40"/>
        <v>0</v>
      </c>
      <c r="T348" s="90">
        <f t="shared" si="41"/>
        <v>0</v>
      </c>
      <c r="W348" s="90">
        <f t="shared" si="42"/>
        <v>0</v>
      </c>
      <c r="Y348" s="90">
        <f t="shared" si="43"/>
        <v>4000</v>
      </c>
      <c r="AA348" s="90">
        <f t="shared" si="44"/>
        <v>4000</v>
      </c>
      <c r="AE348" s="90">
        <f t="shared" si="45"/>
        <v>4000</v>
      </c>
      <c r="AG348" s="90">
        <f t="shared" si="46"/>
        <v>-4213.125</v>
      </c>
      <c r="AL348" s="101"/>
    </row>
    <row r="349" spans="1:39" x14ac:dyDescent="0.25">
      <c r="A349" s="91">
        <v>5220</v>
      </c>
      <c r="C349" s="70" t="s">
        <v>131</v>
      </c>
      <c r="F349" s="89" t="s">
        <v>461</v>
      </c>
      <c r="G349" s="100" t="s">
        <v>460</v>
      </c>
      <c r="H349" s="72">
        <v>9118.75</v>
      </c>
      <c r="J349" s="139">
        <v>8983.75</v>
      </c>
      <c r="L349" s="90">
        <f t="shared" si="47"/>
        <v>-135</v>
      </c>
      <c r="N349" s="200"/>
      <c r="P349" s="102"/>
      <c r="Q349" s="90">
        <f t="shared" si="40"/>
        <v>0</v>
      </c>
      <c r="T349" s="90">
        <f t="shared" si="41"/>
        <v>0</v>
      </c>
      <c r="W349" s="90">
        <f t="shared" si="42"/>
        <v>0</v>
      </c>
      <c r="Y349" s="90">
        <f t="shared" si="43"/>
        <v>4000</v>
      </c>
      <c r="AA349" s="90">
        <f t="shared" si="44"/>
        <v>4000</v>
      </c>
      <c r="AE349" s="90">
        <f t="shared" si="45"/>
        <v>4000</v>
      </c>
      <c r="AG349" s="90">
        <f t="shared" si="46"/>
        <v>-5118.75</v>
      </c>
      <c r="AL349" s="101"/>
    </row>
    <row r="350" spans="1:39" x14ac:dyDescent="0.25">
      <c r="A350" s="91">
        <v>5221</v>
      </c>
      <c r="B350" s="92"/>
      <c r="C350" s="70" t="s">
        <v>231</v>
      </c>
      <c r="E350" s="92"/>
      <c r="F350" s="89" t="s">
        <v>461</v>
      </c>
      <c r="G350" s="100" t="s">
        <v>460</v>
      </c>
      <c r="H350" s="72">
        <v>8522.5</v>
      </c>
      <c r="I350" s="92"/>
      <c r="J350" s="139">
        <v>8871.25</v>
      </c>
      <c r="L350" s="90">
        <f t="shared" si="47"/>
        <v>348.75</v>
      </c>
      <c r="N350" s="200"/>
      <c r="O350" s="92"/>
      <c r="P350" s="104"/>
      <c r="Q350" s="90">
        <f t="shared" si="40"/>
        <v>0</v>
      </c>
      <c r="R350" s="92"/>
      <c r="S350" s="92"/>
      <c r="T350" s="90">
        <f t="shared" si="41"/>
        <v>0</v>
      </c>
      <c r="U350" s="92"/>
      <c r="V350" s="92"/>
      <c r="W350" s="90">
        <f t="shared" si="42"/>
        <v>0</v>
      </c>
      <c r="X350" s="92"/>
      <c r="Y350" s="90">
        <f t="shared" si="43"/>
        <v>4000</v>
      </c>
      <c r="Z350" s="92"/>
      <c r="AA350" s="90">
        <f t="shared" si="44"/>
        <v>4000</v>
      </c>
      <c r="AB350" s="92"/>
      <c r="AC350" s="93"/>
      <c r="AD350" s="92"/>
      <c r="AE350" s="90">
        <f t="shared" si="45"/>
        <v>4000</v>
      </c>
      <c r="AF350" s="92"/>
      <c r="AG350" s="90">
        <f t="shared" si="46"/>
        <v>-4522.5</v>
      </c>
      <c r="AH350" s="92"/>
      <c r="AI350" s="92"/>
      <c r="AJ350" s="92"/>
      <c r="AL350" s="101"/>
      <c r="AM350" s="92"/>
    </row>
    <row r="351" spans="1:39" x14ac:dyDescent="0.25">
      <c r="A351" s="137">
        <v>5223</v>
      </c>
      <c r="C351" s="70" t="s">
        <v>356</v>
      </c>
      <c r="F351" s="89" t="s">
        <v>456</v>
      </c>
      <c r="G351" s="100" t="s">
        <v>460</v>
      </c>
      <c r="H351" s="72">
        <v>6171.25</v>
      </c>
      <c r="J351" s="139">
        <v>6396.25</v>
      </c>
      <c r="L351" s="90">
        <f t="shared" si="47"/>
        <v>225</v>
      </c>
      <c r="N351" s="200"/>
      <c r="P351" s="102"/>
      <c r="Q351" s="90">
        <f t="shared" si="40"/>
        <v>0</v>
      </c>
      <c r="T351" s="90">
        <f t="shared" si="41"/>
        <v>0</v>
      </c>
      <c r="W351" s="90">
        <f t="shared" si="42"/>
        <v>0</v>
      </c>
      <c r="Y351" s="90">
        <f t="shared" si="43"/>
        <v>4000</v>
      </c>
      <c r="AA351" s="90">
        <f t="shared" si="44"/>
        <v>4000</v>
      </c>
      <c r="AE351" s="90">
        <f t="shared" si="45"/>
        <v>4000</v>
      </c>
      <c r="AG351" s="90">
        <f t="shared" si="46"/>
        <v>-2171.25</v>
      </c>
      <c r="AL351" s="101"/>
    </row>
    <row r="352" spans="1:39" x14ac:dyDescent="0.25">
      <c r="A352" s="137">
        <v>5225</v>
      </c>
      <c r="C352" s="70" t="s">
        <v>50</v>
      </c>
      <c r="F352" s="89" t="s">
        <v>461</v>
      </c>
      <c r="G352" s="100" t="s">
        <v>460</v>
      </c>
      <c r="H352" s="72">
        <v>5293.75</v>
      </c>
      <c r="J352" s="139">
        <v>5462.5</v>
      </c>
      <c r="L352" s="90">
        <f t="shared" si="47"/>
        <v>168.75</v>
      </c>
      <c r="N352" s="200"/>
      <c r="P352" s="102"/>
      <c r="Q352" s="90">
        <f t="shared" si="40"/>
        <v>0</v>
      </c>
      <c r="T352" s="90">
        <f t="shared" si="41"/>
        <v>0</v>
      </c>
      <c r="W352" s="90">
        <f t="shared" si="42"/>
        <v>0</v>
      </c>
      <c r="Y352" s="90">
        <f t="shared" si="43"/>
        <v>4000</v>
      </c>
      <c r="AA352" s="90">
        <f t="shared" si="44"/>
        <v>4000</v>
      </c>
      <c r="AE352" s="90">
        <f t="shared" si="45"/>
        <v>4000</v>
      </c>
      <c r="AG352" s="90">
        <f t="shared" si="46"/>
        <v>-1293.75</v>
      </c>
      <c r="AL352" s="101"/>
    </row>
    <row r="353" spans="1:39" x14ac:dyDescent="0.25">
      <c r="A353" s="137">
        <v>5226</v>
      </c>
      <c r="C353" s="70" t="s">
        <v>183</v>
      </c>
      <c r="F353" s="89" t="s">
        <v>461</v>
      </c>
      <c r="G353" s="100" t="s">
        <v>460</v>
      </c>
      <c r="H353" s="72">
        <v>9411.25</v>
      </c>
      <c r="J353" s="139">
        <v>9310</v>
      </c>
      <c r="L353" s="90">
        <f t="shared" si="47"/>
        <v>-101.25</v>
      </c>
      <c r="N353" s="200"/>
      <c r="P353" s="102"/>
      <c r="Q353" s="90">
        <f t="shared" si="40"/>
        <v>0</v>
      </c>
      <c r="T353" s="90">
        <f t="shared" si="41"/>
        <v>0</v>
      </c>
      <c r="W353" s="90">
        <f t="shared" si="42"/>
        <v>0</v>
      </c>
      <c r="Y353" s="90">
        <f t="shared" si="43"/>
        <v>4000</v>
      </c>
      <c r="AA353" s="90">
        <f t="shared" si="44"/>
        <v>4000</v>
      </c>
      <c r="AE353" s="90">
        <f t="shared" si="45"/>
        <v>4000</v>
      </c>
      <c r="AG353" s="90">
        <f t="shared" si="46"/>
        <v>-5411.25</v>
      </c>
      <c r="AL353" s="101"/>
    </row>
    <row r="354" spans="1:39" x14ac:dyDescent="0.25">
      <c r="A354" s="137">
        <v>5229</v>
      </c>
      <c r="C354" s="70" t="s">
        <v>117</v>
      </c>
      <c r="F354" s="89" t="s">
        <v>456</v>
      </c>
      <c r="G354" s="100" t="s">
        <v>460</v>
      </c>
      <c r="H354" s="72">
        <v>9310</v>
      </c>
      <c r="J354" s="139">
        <v>9647.5</v>
      </c>
      <c r="L354" s="90">
        <f t="shared" si="47"/>
        <v>337.5</v>
      </c>
      <c r="N354" s="200"/>
      <c r="P354" s="102"/>
      <c r="Q354" s="90">
        <f t="shared" si="40"/>
        <v>0</v>
      </c>
      <c r="T354" s="90">
        <f t="shared" si="41"/>
        <v>0</v>
      </c>
      <c r="W354" s="90">
        <f t="shared" si="42"/>
        <v>0</v>
      </c>
      <c r="Y354" s="90">
        <f t="shared" si="43"/>
        <v>4000</v>
      </c>
      <c r="AA354" s="90">
        <f t="shared" si="44"/>
        <v>4000</v>
      </c>
      <c r="AE354" s="90">
        <f t="shared" si="45"/>
        <v>4000</v>
      </c>
      <c r="AG354" s="90">
        <f t="shared" si="46"/>
        <v>-5310</v>
      </c>
      <c r="AL354" s="101"/>
    </row>
    <row r="355" spans="1:39" x14ac:dyDescent="0.25">
      <c r="A355" s="91">
        <v>5407</v>
      </c>
      <c r="C355" s="70" t="s">
        <v>32</v>
      </c>
      <c r="F355" s="89" t="s">
        <v>461</v>
      </c>
      <c r="G355" s="100" t="s">
        <v>462</v>
      </c>
      <c r="H355" s="72">
        <v>16386.25</v>
      </c>
      <c r="J355" s="139">
        <v>16217.5</v>
      </c>
      <c r="L355" s="90">
        <f t="shared" si="47"/>
        <v>-168.75</v>
      </c>
      <c r="N355" s="200"/>
      <c r="Q355" s="90">
        <f t="shared" si="40"/>
        <v>0</v>
      </c>
      <c r="T355" s="90">
        <f t="shared" si="41"/>
        <v>0</v>
      </c>
      <c r="W355" s="90">
        <f t="shared" si="42"/>
        <v>0</v>
      </c>
      <c r="Y355" s="90">
        <f t="shared" si="43"/>
        <v>4000</v>
      </c>
      <c r="AA355" s="90">
        <f t="shared" si="44"/>
        <v>4000</v>
      </c>
      <c r="AE355" s="90">
        <f t="shared" si="45"/>
        <v>4000</v>
      </c>
      <c r="AG355" s="90">
        <f t="shared" si="46"/>
        <v>-12386.25</v>
      </c>
      <c r="AL355" s="101"/>
    </row>
    <row r="356" spans="1:39" x14ac:dyDescent="0.25">
      <c r="A356" s="91">
        <v>5410</v>
      </c>
      <c r="C356" s="70" t="s">
        <v>36</v>
      </c>
      <c r="F356" s="89" t="s">
        <v>461</v>
      </c>
      <c r="G356" s="100" t="s">
        <v>462</v>
      </c>
      <c r="H356" s="72">
        <v>19643.125</v>
      </c>
      <c r="J356" s="139">
        <v>20481.25</v>
      </c>
      <c r="L356" s="90">
        <f t="shared" si="47"/>
        <v>838.125</v>
      </c>
      <c r="N356" s="200"/>
      <c r="Q356" s="90">
        <f t="shared" si="40"/>
        <v>0</v>
      </c>
      <c r="T356" s="90">
        <f t="shared" si="41"/>
        <v>0</v>
      </c>
      <c r="W356" s="90">
        <f t="shared" si="42"/>
        <v>0</v>
      </c>
      <c r="Y356" s="90">
        <f t="shared" si="43"/>
        <v>4000</v>
      </c>
      <c r="AA356" s="90">
        <f t="shared" si="44"/>
        <v>4000</v>
      </c>
      <c r="AE356" s="90">
        <f t="shared" si="45"/>
        <v>4000</v>
      </c>
      <c r="AG356" s="90">
        <f t="shared" si="46"/>
        <v>-15643.125</v>
      </c>
      <c r="AL356" s="101"/>
    </row>
    <row r="357" spans="1:39" x14ac:dyDescent="0.25">
      <c r="A357" s="91">
        <v>5411</v>
      </c>
      <c r="C357" s="70" t="s">
        <v>95</v>
      </c>
      <c r="F357" s="89" t="s">
        <v>461</v>
      </c>
      <c r="G357" s="100" t="s">
        <v>462</v>
      </c>
      <c r="H357" s="72">
        <v>22005.625</v>
      </c>
      <c r="J357" s="139">
        <v>23378.125</v>
      </c>
      <c r="L357" s="90">
        <f t="shared" si="47"/>
        <v>1372.5</v>
      </c>
      <c r="N357" s="200"/>
      <c r="P357" s="102"/>
      <c r="Q357" s="90">
        <f t="shared" si="40"/>
        <v>0</v>
      </c>
      <c r="T357" s="90">
        <f t="shared" si="41"/>
        <v>0</v>
      </c>
      <c r="W357" s="90">
        <f t="shared" si="42"/>
        <v>0</v>
      </c>
      <c r="Y357" s="90">
        <f t="shared" si="43"/>
        <v>4000</v>
      </c>
      <c r="AA357" s="90">
        <f t="shared" si="44"/>
        <v>4000</v>
      </c>
      <c r="AE357" s="90">
        <f t="shared" si="45"/>
        <v>4000</v>
      </c>
      <c r="AG357" s="90">
        <f t="shared" si="46"/>
        <v>-18005.625</v>
      </c>
      <c r="AL357" s="101"/>
    </row>
    <row r="358" spans="1:39" x14ac:dyDescent="0.25">
      <c r="A358" s="91">
        <v>5412</v>
      </c>
      <c r="C358" s="70" t="s">
        <v>216</v>
      </c>
      <c r="F358" s="89" t="s">
        <v>461</v>
      </c>
      <c r="G358" s="100" t="s">
        <v>462</v>
      </c>
      <c r="H358" s="72">
        <v>22866.25</v>
      </c>
      <c r="J358" s="139">
        <v>25819.375</v>
      </c>
      <c r="L358" s="90">
        <f t="shared" si="47"/>
        <v>2953.125</v>
      </c>
      <c r="N358" s="200"/>
      <c r="Q358" s="90">
        <f t="shared" si="40"/>
        <v>0</v>
      </c>
      <c r="T358" s="90">
        <f t="shared" si="41"/>
        <v>0</v>
      </c>
      <c r="W358" s="90">
        <f t="shared" si="42"/>
        <v>0</v>
      </c>
      <c r="Y358" s="90">
        <f t="shared" si="43"/>
        <v>4000</v>
      </c>
      <c r="AA358" s="90">
        <f t="shared" si="44"/>
        <v>4000</v>
      </c>
      <c r="AE358" s="90">
        <f t="shared" si="45"/>
        <v>4000</v>
      </c>
      <c r="AG358" s="90">
        <f t="shared" si="46"/>
        <v>-18866.25</v>
      </c>
      <c r="AL358" s="101"/>
    </row>
    <row r="359" spans="1:39" x14ac:dyDescent="0.25">
      <c r="A359" s="137">
        <v>5425</v>
      </c>
      <c r="C359" s="70" t="s">
        <v>371</v>
      </c>
      <c r="F359" s="89" t="s">
        <v>461</v>
      </c>
      <c r="G359" s="100" t="s">
        <v>462</v>
      </c>
      <c r="H359" s="72">
        <v>12977.5</v>
      </c>
      <c r="J359" s="139">
        <v>13905.625</v>
      </c>
      <c r="L359" s="90">
        <f t="shared" si="47"/>
        <v>928.125</v>
      </c>
      <c r="N359" s="200"/>
      <c r="Q359" s="90">
        <f t="shared" si="40"/>
        <v>0</v>
      </c>
      <c r="T359" s="90">
        <f t="shared" si="41"/>
        <v>0</v>
      </c>
      <c r="W359" s="90">
        <f t="shared" si="42"/>
        <v>0</v>
      </c>
      <c r="Y359" s="90">
        <f t="shared" si="43"/>
        <v>4000</v>
      </c>
      <c r="AA359" s="90">
        <f t="shared" si="44"/>
        <v>4000</v>
      </c>
      <c r="AE359" s="90">
        <f t="shared" si="45"/>
        <v>4000</v>
      </c>
      <c r="AG359" s="90">
        <f t="shared" si="46"/>
        <v>-8977.5</v>
      </c>
      <c r="AL359" s="101"/>
    </row>
    <row r="360" spans="1:39" x14ac:dyDescent="0.25">
      <c r="A360" s="137">
        <v>5426</v>
      </c>
      <c r="C360" s="70" t="s">
        <v>372</v>
      </c>
      <c r="F360" s="89" t="s">
        <v>461</v>
      </c>
      <c r="G360" s="100" t="s">
        <v>462</v>
      </c>
      <c r="H360" s="72">
        <v>18090.625</v>
      </c>
      <c r="J360" s="139">
        <v>19013.125</v>
      </c>
      <c r="L360" s="90">
        <f t="shared" si="47"/>
        <v>922.5</v>
      </c>
      <c r="N360" s="200"/>
      <c r="Q360" s="90">
        <f t="shared" si="40"/>
        <v>0</v>
      </c>
      <c r="T360" s="90">
        <f t="shared" si="41"/>
        <v>0</v>
      </c>
      <c r="W360" s="90">
        <f t="shared" si="42"/>
        <v>0</v>
      </c>
      <c r="Y360" s="90">
        <f t="shared" si="43"/>
        <v>4000</v>
      </c>
      <c r="AA360" s="90">
        <f t="shared" si="44"/>
        <v>4000</v>
      </c>
      <c r="AE360" s="90">
        <f t="shared" si="45"/>
        <v>4000</v>
      </c>
      <c r="AG360" s="90">
        <f t="shared" si="46"/>
        <v>-14090.625</v>
      </c>
      <c r="AL360" s="101"/>
    </row>
    <row r="361" spans="1:39" x14ac:dyDescent="0.25">
      <c r="A361" s="91">
        <v>5431</v>
      </c>
      <c r="C361" s="70" t="s">
        <v>246</v>
      </c>
      <c r="F361" s="89" t="s">
        <v>461</v>
      </c>
      <c r="G361" s="100" t="s">
        <v>462</v>
      </c>
      <c r="H361" s="72">
        <v>22343.125</v>
      </c>
      <c r="J361" s="139">
        <v>21983.125</v>
      </c>
      <c r="L361" s="90">
        <f t="shared" si="47"/>
        <v>-360</v>
      </c>
      <c r="N361" s="200"/>
      <c r="Q361" s="90">
        <f t="shared" si="40"/>
        <v>0</v>
      </c>
      <c r="T361" s="90">
        <f t="shared" si="41"/>
        <v>0</v>
      </c>
      <c r="W361" s="90">
        <f t="shared" si="42"/>
        <v>0</v>
      </c>
      <c r="Y361" s="90">
        <f t="shared" si="43"/>
        <v>4000</v>
      </c>
      <c r="AA361" s="90">
        <f t="shared" si="44"/>
        <v>4000</v>
      </c>
      <c r="AE361" s="90">
        <f t="shared" si="45"/>
        <v>4000</v>
      </c>
      <c r="AG361" s="90">
        <f t="shared" si="46"/>
        <v>-18343.125</v>
      </c>
      <c r="AL361" s="101"/>
    </row>
    <row r="362" spans="1:39" x14ac:dyDescent="0.25">
      <c r="A362" s="137">
        <v>5438</v>
      </c>
      <c r="C362" s="70" t="s">
        <v>373</v>
      </c>
      <c r="F362" s="89" t="s">
        <v>461</v>
      </c>
      <c r="G362" s="100" t="s">
        <v>462</v>
      </c>
      <c r="H362" s="72">
        <v>23524.375</v>
      </c>
      <c r="J362" s="139">
        <v>23895.625</v>
      </c>
      <c r="L362" s="90">
        <f t="shared" si="47"/>
        <v>371.25</v>
      </c>
      <c r="N362" s="200"/>
      <c r="P362" s="102"/>
      <c r="Q362" s="90">
        <f t="shared" si="40"/>
        <v>0</v>
      </c>
      <c r="T362" s="90">
        <f t="shared" si="41"/>
        <v>0</v>
      </c>
      <c r="W362" s="90">
        <f t="shared" si="42"/>
        <v>0</v>
      </c>
      <c r="Y362" s="90">
        <f t="shared" si="43"/>
        <v>4000</v>
      </c>
      <c r="AA362" s="90">
        <f t="shared" si="44"/>
        <v>4000</v>
      </c>
      <c r="AE362" s="90">
        <f t="shared" si="45"/>
        <v>4000</v>
      </c>
      <c r="AG362" s="90">
        <f t="shared" si="46"/>
        <v>-19524.375</v>
      </c>
      <c r="AL362" s="101"/>
    </row>
    <row r="363" spans="1:39" x14ac:dyDescent="0.25">
      <c r="A363" s="137">
        <v>5447</v>
      </c>
      <c r="C363" s="92" t="s">
        <v>374</v>
      </c>
      <c r="F363" s="89" t="s">
        <v>461</v>
      </c>
      <c r="G363" s="100" t="s">
        <v>462</v>
      </c>
      <c r="H363" s="72">
        <v>24621.25</v>
      </c>
      <c r="J363" s="139">
        <v>26156.875</v>
      </c>
      <c r="L363" s="90">
        <f t="shared" si="47"/>
        <v>1535.625</v>
      </c>
      <c r="N363" s="200"/>
      <c r="P363" s="102"/>
      <c r="Q363" s="90">
        <f t="shared" si="40"/>
        <v>0</v>
      </c>
      <c r="T363" s="90">
        <f t="shared" si="41"/>
        <v>0</v>
      </c>
      <c r="W363" s="90">
        <f t="shared" si="42"/>
        <v>0</v>
      </c>
      <c r="Y363" s="90">
        <f t="shared" si="43"/>
        <v>4000</v>
      </c>
      <c r="AA363" s="90">
        <f t="shared" si="44"/>
        <v>4000</v>
      </c>
      <c r="AE363" s="90">
        <f t="shared" si="45"/>
        <v>4000</v>
      </c>
      <c r="AG363" s="90">
        <f t="shared" si="46"/>
        <v>-20621.25</v>
      </c>
      <c r="AL363" s="101"/>
    </row>
    <row r="364" spans="1:39" x14ac:dyDescent="0.25">
      <c r="A364" s="137">
        <v>5452</v>
      </c>
      <c r="C364" s="70" t="s">
        <v>25</v>
      </c>
      <c r="F364" s="89" t="s">
        <v>461</v>
      </c>
      <c r="G364" s="100" t="s">
        <v>462</v>
      </c>
      <c r="H364" s="72">
        <v>18428.125</v>
      </c>
      <c r="J364" s="139">
        <v>14608.75</v>
      </c>
      <c r="L364" s="90">
        <f t="shared" si="47"/>
        <v>-3819.375</v>
      </c>
      <c r="N364" s="200"/>
      <c r="Q364" s="90">
        <f t="shared" si="40"/>
        <v>0</v>
      </c>
      <c r="T364" s="90">
        <f t="shared" si="41"/>
        <v>0</v>
      </c>
      <c r="W364" s="90">
        <f t="shared" si="42"/>
        <v>0</v>
      </c>
      <c r="Y364" s="90">
        <f t="shared" si="43"/>
        <v>4000</v>
      </c>
      <c r="AA364" s="90">
        <f t="shared" si="44"/>
        <v>4000</v>
      </c>
      <c r="AE364" s="90">
        <f t="shared" si="45"/>
        <v>4000</v>
      </c>
      <c r="AG364" s="90">
        <f t="shared" si="46"/>
        <v>-14428.125</v>
      </c>
      <c r="AJ364" s="92"/>
      <c r="AL364" s="101"/>
    </row>
    <row r="365" spans="1:39" x14ac:dyDescent="0.25">
      <c r="A365" s="137">
        <v>5456</v>
      </c>
      <c r="C365" s="70" t="s">
        <v>244</v>
      </c>
      <c r="F365" s="89" t="s">
        <v>461</v>
      </c>
      <c r="G365" s="100" t="s">
        <v>462</v>
      </c>
      <c r="H365" s="72">
        <v>20335</v>
      </c>
      <c r="J365" s="139">
        <v>21026.875</v>
      </c>
      <c r="L365" s="90">
        <f t="shared" si="47"/>
        <v>691.875</v>
      </c>
      <c r="N365" s="200"/>
      <c r="Q365" s="90">
        <f t="shared" si="40"/>
        <v>0</v>
      </c>
      <c r="T365" s="90">
        <f t="shared" si="41"/>
        <v>0</v>
      </c>
      <c r="W365" s="90">
        <f t="shared" si="42"/>
        <v>0</v>
      </c>
      <c r="Y365" s="90">
        <f t="shared" si="43"/>
        <v>4000</v>
      </c>
      <c r="AA365" s="90">
        <f t="shared" si="44"/>
        <v>4000</v>
      </c>
      <c r="AE365" s="90">
        <f t="shared" si="45"/>
        <v>4000</v>
      </c>
      <c r="AG365" s="90">
        <f t="shared" si="46"/>
        <v>-16335</v>
      </c>
      <c r="AJ365" s="92"/>
      <c r="AL365" s="101"/>
    </row>
    <row r="366" spans="1:39" x14ac:dyDescent="0.25">
      <c r="A366" s="137">
        <v>5458</v>
      </c>
      <c r="B366" s="92"/>
      <c r="C366" s="70" t="s">
        <v>26</v>
      </c>
      <c r="F366" s="89" t="s">
        <v>461</v>
      </c>
      <c r="G366" s="100" t="s">
        <v>462</v>
      </c>
      <c r="H366" s="72">
        <v>21820</v>
      </c>
      <c r="J366" s="139">
        <v>21212.5</v>
      </c>
      <c r="L366" s="90">
        <f t="shared" si="47"/>
        <v>-607.5</v>
      </c>
      <c r="N366" s="200"/>
      <c r="Q366" s="90">
        <f t="shared" si="40"/>
        <v>0</v>
      </c>
      <c r="T366" s="90">
        <f t="shared" si="41"/>
        <v>0</v>
      </c>
      <c r="W366" s="90">
        <f t="shared" si="42"/>
        <v>0</v>
      </c>
      <c r="Y366" s="90">
        <f t="shared" si="43"/>
        <v>4000</v>
      </c>
      <c r="AA366" s="90">
        <f t="shared" si="44"/>
        <v>4000</v>
      </c>
      <c r="AE366" s="90">
        <f t="shared" si="45"/>
        <v>4000</v>
      </c>
      <c r="AG366" s="90">
        <f t="shared" si="46"/>
        <v>-17820</v>
      </c>
      <c r="AL366" s="101"/>
      <c r="AM366" s="92"/>
    </row>
    <row r="367" spans="1:39" x14ac:dyDescent="0.25">
      <c r="A367" s="137">
        <v>5459</v>
      </c>
      <c r="C367" s="70" t="s">
        <v>178</v>
      </c>
      <c r="F367" s="89" t="s">
        <v>461</v>
      </c>
      <c r="G367" s="100" t="s">
        <v>462</v>
      </c>
      <c r="H367" s="72">
        <v>17010.625</v>
      </c>
      <c r="J367" s="139">
        <v>18045.625</v>
      </c>
      <c r="L367" s="90">
        <f t="shared" si="47"/>
        <v>1035</v>
      </c>
      <c r="N367" s="200"/>
      <c r="P367" s="102"/>
      <c r="Q367" s="90">
        <f t="shared" si="40"/>
        <v>0</v>
      </c>
      <c r="T367" s="90">
        <f t="shared" si="41"/>
        <v>0</v>
      </c>
      <c r="W367" s="90">
        <f t="shared" si="42"/>
        <v>0</v>
      </c>
      <c r="Y367" s="90">
        <f t="shared" si="43"/>
        <v>4000</v>
      </c>
      <c r="AA367" s="90">
        <f t="shared" si="44"/>
        <v>4000</v>
      </c>
      <c r="AE367" s="90">
        <f t="shared" si="45"/>
        <v>4000</v>
      </c>
      <c r="AG367" s="90">
        <f t="shared" si="46"/>
        <v>-13010.625</v>
      </c>
      <c r="AL367" s="101"/>
    </row>
    <row r="368" spans="1:39" x14ac:dyDescent="0.25">
      <c r="A368" s="137">
        <v>5468</v>
      </c>
      <c r="C368" s="70" t="s">
        <v>375</v>
      </c>
      <c r="D368" s="94" t="s">
        <v>445</v>
      </c>
      <c r="F368" s="89" t="s">
        <v>461</v>
      </c>
      <c r="G368" s="100" t="s">
        <v>462</v>
      </c>
      <c r="H368" s="72">
        <v>15154.375</v>
      </c>
      <c r="L368" s="90">
        <f t="shared" si="47"/>
        <v>-15154.375</v>
      </c>
      <c r="M368" s="90" t="s">
        <v>444</v>
      </c>
      <c r="N368" s="200"/>
      <c r="P368" s="102"/>
      <c r="Q368" s="90">
        <f t="shared" si="40"/>
        <v>0</v>
      </c>
      <c r="T368" s="90">
        <f t="shared" si="41"/>
        <v>0</v>
      </c>
      <c r="W368" s="90">
        <f t="shared" si="42"/>
        <v>0</v>
      </c>
      <c r="Y368" s="90">
        <f t="shared" si="43"/>
        <v>4000</v>
      </c>
      <c r="AA368" s="90">
        <f t="shared" si="44"/>
        <v>4000</v>
      </c>
      <c r="AE368" s="90">
        <f t="shared" si="45"/>
        <v>4000</v>
      </c>
      <c r="AG368" s="90">
        <f t="shared" si="46"/>
        <v>-11154.375</v>
      </c>
      <c r="AL368" s="101"/>
    </row>
    <row r="369" spans="1:39" x14ac:dyDescent="0.25">
      <c r="A369" s="91">
        <v>7002</v>
      </c>
      <c r="B369" s="92"/>
      <c r="C369" s="70" t="s">
        <v>173</v>
      </c>
      <c r="F369" s="89" t="s">
        <v>461</v>
      </c>
      <c r="G369" s="100" t="s">
        <v>464</v>
      </c>
      <c r="H369" s="72">
        <v>6902.5</v>
      </c>
      <c r="J369" s="139">
        <v>7105</v>
      </c>
      <c r="L369" s="90">
        <f t="shared" si="47"/>
        <v>202.5</v>
      </c>
      <c r="N369" s="200"/>
      <c r="Q369" s="90">
        <f t="shared" si="40"/>
        <v>0</v>
      </c>
      <c r="T369" s="90">
        <f t="shared" si="41"/>
        <v>0</v>
      </c>
      <c r="W369" s="90">
        <f t="shared" si="42"/>
        <v>0</v>
      </c>
      <c r="Y369" s="90">
        <f t="shared" si="43"/>
        <v>4000</v>
      </c>
      <c r="AA369" s="90">
        <f t="shared" si="44"/>
        <v>4000</v>
      </c>
      <c r="AE369" s="90">
        <f t="shared" si="45"/>
        <v>4000</v>
      </c>
      <c r="AG369" s="90">
        <f t="shared" si="46"/>
        <v>-2902.5</v>
      </c>
      <c r="AL369" s="101"/>
      <c r="AM369" s="92"/>
    </row>
    <row r="370" spans="1:39" x14ac:dyDescent="0.25">
      <c r="A370" s="91">
        <v>7021</v>
      </c>
      <c r="C370" s="70" t="s">
        <v>227</v>
      </c>
      <c r="F370" s="89" t="s">
        <v>461</v>
      </c>
      <c r="G370" s="100" t="s">
        <v>464</v>
      </c>
      <c r="H370" s="72">
        <v>7071.25</v>
      </c>
      <c r="J370" s="139">
        <v>7206.25</v>
      </c>
      <c r="L370" s="90">
        <f t="shared" si="47"/>
        <v>135</v>
      </c>
      <c r="N370" s="200"/>
      <c r="P370" s="102"/>
      <c r="Q370" s="90">
        <f t="shared" si="40"/>
        <v>0</v>
      </c>
      <c r="T370" s="90">
        <f t="shared" si="41"/>
        <v>0</v>
      </c>
      <c r="W370" s="90">
        <f t="shared" si="42"/>
        <v>0</v>
      </c>
      <c r="Y370" s="90">
        <f t="shared" si="43"/>
        <v>4000</v>
      </c>
      <c r="AA370" s="90">
        <f t="shared" si="44"/>
        <v>4000</v>
      </c>
      <c r="AE370" s="90">
        <f t="shared" si="45"/>
        <v>4000</v>
      </c>
      <c r="AG370" s="90">
        <f t="shared" si="46"/>
        <v>-3071.25</v>
      </c>
      <c r="AJ370" s="92"/>
      <c r="AL370" s="101"/>
    </row>
    <row r="371" spans="1:39" x14ac:dyDescent="0.25">
      <c r="A371" s="91">
        <v>7032</v>
      </c>
      <c r="C371" s="70" t="s">
        <v>198</v>
      </c>
      <c r="F371" s="89" t="s">
        <v>456</v>
      </c>
      <c r="G371" s="100" t="s">
        <v>464</v>
      </c>
      <c r="H371" s="72">
        <v>11290</v>
      </c>
      <c r="J371" s="139">
        <v>11323.75</v>
      </c>
      <c r="L371" s="90">
        <f t="shared" si="47"/>
        <v>33.75</v>
      </c>
      <c r="N371" s="200"/>
      <c r="P371" s="102"/>
      <c r="Q371" s="90">
        <f t="shared" si="40"/>
        <v>0</v>
      </c>
      <c r="T371" s="90">
        <f t="shared" si="41"/>
        <v>0</v>
      </c>
      <c r="W371" s="90">
        <f t="shared" si="42"/>
        <v>0</v>
      </c>
      <c r="Y371" s="90">
        <f t="shared" si="43"/>
        <v>4000</v>
      </c>
      <c r="AA371" s="90">
        <f t="shared" si="44"/>
        <v>4000</v>
      </c>
      <c r="AE371" s="90">
        <f t="shared" si="45"/>
        <v>4000</v>
      </c>
      <c r="AG371" s="90">
        <f t="shared" si="46"/>
        <v>-7290</v>
      </c>
      <c r="AL371" s="101"/>
    </row>
    <row r="372" spans="1:39" x14ac:dyDescent="0.25">
      <c r="A372" s="91">
        <v>7033</v>
      </c>
      <c r="C372" s="70" t="s">
        <v>57</v>
      </c>
      <c r="F372" s="89" t="s">
        <v>456</v>
      </c>
      <c r="G372" s="100" t="s">
        <v>464</v>
      </c>
      <c r="H372" s="72">
        <v>7442.5</v>
      </c>
      <c r="J372" s="139">
        <v>7476.25</v>
      </c>
      <c r="L372" s="90">
        <f t="shared" si="47"/>
        <v>33.75</v>
      </c>
      <c r="N372" s="200"/>
      <c r="Q372" s="90">
        <f t="shared" si="40"/>
        <v>0</v>
      </c>
      <c r="T372" s="90">
        <f t="shared" si="41"/>
        <v>0</v>
      </c>
      <c r="W372" s="90">
        <f t="shared" si="42"/>
        <v>0</v>
      </c>
      <c r="Y372" s="90">
        <f t="shared" si="43"/>
        <v>4000</v>
      </c>
      <c r="AA372" s="90">
        <f t="shared" si="44"/>
        <v>4000</v>
      </c>
      <c r="AE372" s="90">
        <f t="shared" si="45"/>
        <v>4000</v>
      </c>
      <c r="AG372" s="90">
        <f t="shared" si="46"/>
        <v>-3442.5</v>
      </c>
      <c r="AL372" s="101"/>
    </row>
    <row r="373" spans="1:39" x14ac:dyDescent="0.25">
      <c r="A373" s="91">
        <v>7034</v>
      </c>
      <c r="C373" s="70" t="s">
        <v>236</v>
      </c>
      <c r="F373" s="89" t="s">
        <v>456</v>
      </c>
      <c r="G373" s="100" t="s">
        <v>464</v>
      </c>
      <c r="H373" s="72">
        <v>5518.75</v>
      </c>
      <c r="J373" s="139">
        <v>5147.5</v>
      </c>
      <c r="L373" s="90">
        <f t="shared" si="47"/>
        <v>-371.25</v>
      </c>
      <c r="N373" s="200"/>
      <c r="Q373" s="90">
        <f t="shared" si="40"/>
        <v>0</v>
      </c>
      <c r="T373" s="90">
        <f t="shared" si="41"/>
        <v>0</v>
      </c>
      <c r="W373" s="90">
        <f t="shared" si="42"/>
        <v>0</v>
      </c>
      <c r="Y373" s="90">
        <f t="shared" si="43"/>
        <v>4000</v>
      </c>
      <c r="AA373" s="90">
        <f t="shared" si="44"/>
        <v>4000</v>
      </c>
      <c r="AE373" s="90">
        <f t="shared" si="45"/>
        <v>4000</v>
      </c>
      <c r="AG373" s="90">
        <f t="shared" si="46"/>
        <v>-1518.75</v>
      </c>
      <c r="AL373" s="101"/>
    </row>
    <row r="374" spans="1:39" x14ac:dyDescent="0.25">
      <c r="A374" s="91">
        <v>7039</v>
      </c>
      <c r="C374" s="70" t="s">
        <v>376</v>
      </c>
      <c r="F374" s="89" t="s">
        <v>456</v>
      </c>
      <c r="G374" s="100" t="s">
        <v>464</v>
      </c>
      <c r="H374" s="72">
        <v>10648.75</v>
      </c>
      <c r="J374" s="139">
        <v>11087.5</v>
      </c>
      <c r="L374" s="90">
        <f t="shared" si="47"/>
        <v>438.75</v>
      </c>
      <c r="N374" s="200"/>
      <c r="Q374" s="90">
        <f t="shared" si="40"/>
        <v>0</v>
      </c>
      <c r="T374" s="90">
        <f t="shared" si="41"/>
        <v>0</v>
      </c>
      <c r="W374" s="90">
        <f t="shared" si="42"/>
        <v>0</v>
      </c>
      <c r="Y374" s="90">
        <f t="shared" si="43"/>
        <v>4000</v>
      </c>
      <c r="AA374" s="90">
        <f t="shared" si="44"/>
        <v>4000</v>
      </c>
      <c r="AE374" s="90">
        <f t="shared" si="45"/>
        <v>4000</v>
      </c>
      <c r="AG374" s="90">
        <f t="shared" si="46"/>
        <v>-6648.75</v>
      </c>
      <c r="AL374" s="101"/>
    </row>
    <row r="375" spans="1:39" x14ac:dyDescent="0.25">
      <c r="A375" s="91">
        <v>7040</v>
      </c>
      <c r="C375" s="70" t="s">
        <v>220</v>
      </c>
      <c r="F375" s="89" t="s">
        <v>456</v>
      </c>
      <c r="G375" s="100" t="s">
        <v>464</v>
      </c>
      <c r="H375" s="72">
        <v>9265</v>
      </c>
      <c r="J375" s="139">
        <v>9449.9500000000007</v>
      </c>
      <c r="L375" s="90">
        <f t="shared" si="47"/>
        <v>184.95000000000073</v>
      </c>
      <c r="N375" s="200"/>
      <c r="P375" s="102"/>
      <c r="Q375" s="90">
        <f t="shared" si="40"/>
        <v>0</v>
      </c>
      <c r="T375" s="90">
        <f t="shared" si="41"/>
        <v>0</v>
      </c>
      <c r="W375" s="90">
        <f t="shared" si="42"/>
        <v>0</v>
      </c>
      <c r="Y375" s="90">
        <f t="shared" si="43"/>
        <v>4000</v>
      </c>
      <c r="AA375" s="90">
        <f t="shared" si="44"/>
        <v>4000</v>
      </c>
      <c r="AE375" s="90">
        <f t="shared" si="45"/>
        <v>4000</v>
      </c>
      <c r="AG375" s="90">
        <f t="shared" si="46"/>
        <v>-5265</v>
      </c>
      <c r="AL375" s="101"/>
    </row>
    <row r="376" spans="1:39" x14ac:dyDescent="0.25">
      <c r="A376" s="91">
        <v>7041</v>
      </c>
      <c r="C376" s="70" t="s">
        <v>177</v>
      </c>
      <c r="F376" s="89" t="s">
        <v>461</v>
      </c>
      <c r="G376" s="100" t="s">
        <v>464</v>
      </c>
      <c r="H376" s="72">
        <v>6362.5</v>
      </c>
      <c r="J376" s="139">
        <v>6430</v>
      </c>
      <c r="L376" s="90">
        <f t="shared" si="47"/>
        <v>67.5</v>
      </c>
      <c r="N376" s="200"/>
      <c r="Q376" s="90">
        <f t="shared" si="40"/>
        <v>0</v>
      </c>
      <c r="T376" s="90">
        <f t="shared" si="41"/>
        <v>0</v>
      </c>
      <c r="W376" s="90">
        <f t="shared" si="42"/>
        <v>0</v>
      </c>
      <c r="Y376" s="90">
        <f t="shared" si="43"/>
        <v>4000</v>
      </c>
      <c r="AA376" s="90">
        <f t="shared" si="44"/>
        <v>4000</v>
      </c>
      <c r="AE376" s="90">
        <f t="shared" si="45"/>
        <v>4000</v>
      </c>
      <c r="AG376" s="90">
        <f t="shared" si="46"/>
        <v>-2362.5</v>
      </c>
      <c r="AL376" s="101"/>
    </row>
    <row r="377" spans="1:39" x14ac:dyDescent="0.25">
      <c r="A377" s="91">
        <v>7043</v>
      </c>
      <c r="C377" s="70" t="s">
        <v>237</v>
      </c>
      <c r="D377" s="94" t="s">
        <v>428</v>
      </c>
      <c r="F377" s="89" t="s">
        <v>456</v>
      </c>
      <c r="G377" s="100" t="s">
        <v>464</v>
      </c>
      <c r="H377" s="72">
        <v>9568.75</v>
      </c>
      <c r="J377" s="139">
        <v>9940</v>
      </c>
      <c r="L377" s="90">
        <f t="shared" si="47"/>
        <v>371.25</v>
      </c>
      <c r="N377" s="200"/>
      <c r="P377" s="102"/>
      <c r="Q377" s="90">
        <f t="shared" si="40"/>
        <v>0</v>
      </c>
      <c r="T377" s="90">
        <f t="shared" si="41"/>
        <v>0</v>
      </c>
      <c r="W377" s="90">
        <f t="shared" si="42"/>
        <v>0</v>
      </c>
      <c r="Y377" s="90">
        <f t="shared" si="43"/>
        <v>4000</v>
      </c>
      <c r="AA377" s="90">
        <f t="shared" si="44"/>
        <v>4000</v>
      </c>
      <c r="AE377" s="90">
        <f t="shared" si="45"/>
        <v>4000</v>
      </c>
      <c r="AG377" s="90">
        <f t="shared" si="46"/>
        <v>-5568.75</v>
      </c>
      <c r="AL377" s="101"/>
    </row>
    <row r="378" spans="1:39" x14ac:dyDescent="0.25">
      <c r="A378" s="91">
        <v>7044</v>
      </c>
      <c r="C378" s="70" t="s">
        <v>207</v>
      </c>
      <c r="F378" s="89" t="s">
        <v>456</v>
      </c>
      <c r="G378" s="100" t="s">
        <v>464</v>
      </c>
      <c r="H378" s="72">
        <v>7678.75</v>
      </c>
      <c r="J378" s="139">
        <v>7678.75</v>
      </c>
      <c r="L378" s="90">
        <f t="shared" si="47"/>
        <v>0</v>
      </c>
      <c r="N378" s="200"/>
      <c r="P378" s="102"/>
      <c r="Q378" s="90">
        <f t="shared" si="40"/>
        <v>0</v>
      </c>
      <c r="T378" s="90">
        <f t="shared" si="41"/>
        <v>0</v>
      </c>
      <c r="W378" s="90">
        <f t="shared" si="42"/>
        <v>0</v>
      </c>
      <c r="Y378" s="90">
        <f t="shared" si="43"/>
        <v>4000</v>
      </c>
      <c r="AA378" s="90">
        <f t="shared" si="44"/>
        <v>4000</v>
      </c>
      <c r="AE378" s="90">
        <f t="shared" si="45"/>
        <v>4000</v>
      </c>
      <c r="AG378" s="90">
        <f t="shared" si="46"/>
        <v>-3678.75</v>
      </c>
      <c r="AL378" s="101"/>
    </row>
    <row r="379" spans="1:39" x14ac:dyDescent="0.25">
      <c r="A379" s="91">
        <v>7045</v>
      </c>
      <c r="C379" s="70" t="s">
        <v>209</v>
      </c>
      <c r="F379" s="89" t="s">
        <v>456</v>
      </c>
      <c r="G379" s="100" t="s">
        <v>464</v>
      </c>
      <c r="H379" s="72">
        <v>7408.75</v>
      </c>
      <c r="J379" s="139">
        <v>7476.25</v>
      </c>
      <c r="L379" s="90">
        <f t="shared" si="47"/>
        <v>67.5</v>
      </c>
      <c r="N379" s="200"/>
      <c r="Q379" s="90">
        <f t="shared" si="40"/>
        <v>0</v>
      </c>
      <c r="T379" s="90">
        <f t="shared" si="41"/>
        <v>0</v>
      </c>
      <c r="W379" s="90">
        <f t="shared" si="42"/>
        <v>0</v>
      </c>
      <c r="Y379" s="90">
        <f t="shared" si="43"/>
        <v>4000</v>
      </c>
      <c r="AA379" s="90">
        <f t="shared" si="44"/>
        <v>4000</v>
      </c>
      <c r="AE379" s="90">
        <f t="shared" si="45"/>
        <v>4000</v>
      </c>
      <c r="AG379" s="90">
        <f t="shared" si="46"/>
        <v>-3408.75</v>
      </c>
      <c r="AL379" s="101"/>
    </row>
    <row r="380" spans="1:39" x14ac:dyDescent="0.25">
      <c r="A380" s="91">
        <v>7051</v>
      </c>
      <c r="C380" s="70" t="s">
        <v>211</v>
      </c>
      <c r="F380" s="89" t="s">
        <v>456</v>
      </c>
      <c r="G380" s="100" t="s">
        <v>464</v>
      </c>
      <c r="H380" s="72">
        <v>7408.75</v>
      </c>
      <c r="J380" s="139">
        <v>7562.65</v>
      </c>
      <c r="L380" s="90">
        <f t="shared" si="47"/>
        <v>153.89999999999964</v>
      </c>
      <c r="N380" s="200"/>
      <c r="Q380" s="90">
        <f t="shared" si="40"/>
        <v>0</v>
      </c>
      <c r="T380" s="90">
        <f t="shared" si="41"/>
        <v>0</v>
      </c>
      <c r="W380" s="90">
        <f t="shared" si="42"/>
        <v>0</v>
      </c>
      <c r="Y380" s="90">
        <f t="shared" si="43"/>
        <v>4000</v>
      </c>
      <c r="AA380" s="90">
        <f t="shared" si="44"/>
        <v>4000</v>
      </c>
      <c r="AE380" s="90">
        <f t="shared" si="45"/>
        <v>4000</v>
      </c>
      <c r="AG380" s="90">
        <f t="shared" si="46"/>
        <v>-3408.75</v>
      </c>
      <c r="AL380" s="101"/>
    </row>
    <row r="381" spans="1:39" x14ac:dyDescent="0.25">
      <c r="A381" s="91">
        <v>7052</v>
      </c>
      <c r="C381" s="70" t="s">
        <v>232</v>
      </c>
      <c r="F381" s="89" t="s">
        <v>456</v>
      </c>
      <c r="G381" s="100" t="s">
        <v>464</v>
      </c>
      <c r="H381" s="72">
        <v>7105</v>
      </c>
      <c r="J381" s="139">
        <v>7273.75</v>
      </c>
      <c r="L381" s="90">
        <f t="shared" si="47"/>
        <v>168.75</v>
      </c>
      <c r="N381" s="200"/>
      <c r="P381" s="102"/>
      <c r="Q381" s="90">
        <f t="shared" si="40"/>
        <v>0</v>
      </c>
      <c r="T381" s="90">
        <f t="shared" si="41"/>
        <v>0</v>
      </c>
      <c r="W381" s="90">
        <f t="shared" si="42"/>
        <v>0</v>
      </c>
      <c r="Y381" s="90">
        <f t="shared" si="43"/>
        <v>4000</v>
      </c>
      <c r="AA381" s="90">
        <f t="shared" si="44"/>
        <v>4000</v>
      </c>
      <c r="AE381" s="90">
        <f t="shared" si="45"/>
        <v>4000</v>
      </c>
      <c r="AG381" s="90">
        <f t="shared" si="46"/>
        <v>-3105</v>
      </c>
      <c r="AL381" s="101"/>
    </row>
    <row r="382" spans="1:39" x14ac:dyDescent="0.25">
      <c r="A382" s="91">
        <v>7056</v>
      </c>
      <c r="C382" s="70" t="s">
        <v>239</v>
      </c>
      <c r="F382" s="89" t="s">
        <v>456</v>
      </c>
      <c r="G382" s="100" t="s">
        <v>464</v>
      </c>
      <c r="H382" s="72">
        <v>10918.75</v>
      </c>
      <c r="J382" s="139">
        <v>11357.5</v>
      </c>
      <c r="L382" s="90">
        <f t="shared" si="47"/>
        <v>438.75</v>
      </c>
      <c r="N382" s="200"/>
      <c r="P382" s="102"/>
      <c r="Q382" s="90">
        <f t="shared" si="40"/>
        <v>0</v>
      </c>
      <c r="T382" s="90">
        <f t="shared" si="41"/>
        <v>0</v>
      </c>
      <c r="W382" s="90">
        <f t="shared" si="42"/>
        <v>0</v>
      </c>
      <c r="Y382" s="90">
        <f t="shared" si="43"/>
        <v>4000</v>
      </c>
      <c r="AA382" s="90">
        <f t="shared" si="44"/>
        <v>4000</v>
      </c>
      <c r="AE382" s="90">
        <f t="shared" si="45"/>
        <v>4000</v>
      </c>
      <c r="AG382" s="90">
        <f t="shared" si="46"/>
        <v>-6918.75</v>
      </c>
      <c r="AL382" s="101"/>
    </row>
    <row r="383" spans="1:39" x14ac:dyDescent="0.25">
      <c r="A383" s="91">
        <v>7058</v>
      </c>
      <c r="C383" s="70" t="s">
        <v>58</v>
      </c>
      <c r="F383" s="89" t="s">
        <v>456</v>
      </c>
      <c r="G383" s="100" t="s">
        <v>464</v>
      </c>
      <c r="H383" s="72">
        <v>5991.25</v>
      </c>
      <c r="J383" s="139">
        <v>5890</v>
      </c>
      <c r="L383" s="90">
        <f t="shared" si="47"/>
        <v>-101.25</v>
      </c>
      <c r="N383" s="200"/>
      <c r="P383" s="102"/>
      <c r="Q383" s="90">
        <f t="shared" si="40"/>
        <v>0</v>
      </c>
      <c r="T383" s="90">
        <f t="shared" si="41"/>
        <v>0</v>
      </c>
      <c r="W383" s="90">
        <f t="shared" si="42"/>
        <v>0</v>
      </c>
      <c r="Y383" s="90">
        <f t="shared" si="43"/>
        <v>4000</v>
      </c>
      <c r="AA383" s="90">
        <f t="shared" si="44"/>
        <v>4000</v>
      </c>
      <c r="AE383" s="90">
        <f t="shared" si="45"/>
        <v>4000</v>
      </c>
      <c r="AG383" s="90">
        <f t="shared" si="46"/>
        <v>-1991.25</v>
      </c>
      <c r="AL383" s="101"/>
    </row>
    <row r="384" spans="1:39" x14ac:dyDescent="0.25">
      <c r="A384" s="91">
        <v>7059</v>
      </c>
      <c r="C384" s="70" t="s">
        <v>176</v>
      </c>
      <c r="D384" s="94" t="s">
        <v>427</v>
      </c>
      <c r="F384" s="89" t="s">
        <v>456</v>
      </c>
      <c r="G384" s="100" t="s">
        <v>464</v>
      </c>
      <c r="H384" s="72">
        <v>8387.5</v>
      </c>
      <c r="J384" s="139">
        <v>8793.85</v>
      </c>
      <c r="L384" s="90">
        <f t="shared" si="47"/>
        <v>406.35000000000036</v>
      </c>
      <c r="N384" s="200"/>
      <c r="P384" s="102"/>
      <c r="Q384" s="90">
        <f t="shared" si="40"/>
        <v>0</v>
      </c>
      <c r="T384" s="90">
        <f t="shared" si="41"/>
        <v>0</v>
      </c>
      <c r="W384" s="90">
        <f t="shared" si="42"/>
        <v>0</v>
      </c>
      <c r="Y384" s="90">
        <f t="shared" si="43"/>
        <v>4000</v>
      </c>
      <c r="AA384" s="90">
        <f t="shared" si="44"/>
        <v>4000</v>
      </c>
      <c r="AE384" s="90">
        <f t="shared" si="45"/>
        <v>4000</v>
      </c>
      <c r="AG384" s="90">
        <f t="shared" si="46"/>
        <v>-4387.5</v>
      </c>
      <c r="AL384" s="101"/>
    </row>
    <row r="385" spans="1:38" x14ac:dyDescent="0.25">
      <c r="A385" s="91">
        <v>7062</v>
      </c>
      <c r="C385" s="70" t="s">
        <v>199</v>
      </c>
      <c r="F385" s="89" t="s">
        <v>456</v>
      </c>
      <c r="G385" s="100" t="s">
        <v>464</v>
      </c>
      <c r="H385" s="72">
        <v>6936.25</v>
      </c>
      <c r="J385" s="139">
        <v>6970</v>
      </c>
      <c r="L385" s="90">
        <f t="shared" si="47"/>
        <v>33.75</v>
      </c>
      <c r="N385" s="200"/>
      <c r="Q385" s="90">
        <f t="shared" si="40"/>
        <v>0</v>
      </c>
      <c r="T385" s="90">
        <f t="shared" si="41"/>
        <v>0</v>
      </c>
      <c r="W385" s="90">
        <f t="shared" si="42"/>
        <v>0</v>
      </c>
      <c r="Y385" s="90">
        <f t="shared" si="43"/>
        <v>4000</v>
      </c>
      <c r="AA385" s="90">
        <f t="shared" si="44"/>
        <v>4000</v>
      </c>
      <c r="AE385" s="90">
        <f t="shared" si="45"/>
        <v>4000</v>
      </c>
      <c r="AG385" s="90">
        <f t="shared" si="46"/>
        <v>-2936.25</v>
      </c>
      <c r="AL385" s="101"/>
    </row>
    <row r="386" spans="1:38" x14ac:dyDescent="0.25">
      <c r="A386" s="91">
        <v>7063</v>
      </c>
      <c r="C386" s="70" t="s">
        <v>223</v>
      </c>
      <c r="F386" s="89" t="s">
        <v>456</v>
      </c>
      <c r="G386" s="100" t="s">
        <v>464</v>
      </c>
      <c r="H386" s="72">
        <v>10547.5</v>
      </c>
      <c r="J386" s="139">
        <v>11391.25</v>
      </c>
      <c r="L386" s="90">
        <f t="shared" si="47"/>
        <v>843.75</v>
      </c>
      <c r="N386" s="200"/>
      <c r="P386" s="102"/>
      <c r="Q386" s="90">
        <f t="shared" si="40"/>
        <v>0</v>
      </c>
      <c r="T386" s="90">
        <f t="shared" si="41"/>
        <v>0</v>
      </c>
      <c r="W386" s="90">
        <f t="shared" si="42"/>
        <v>0</v>
      </c>
      <c r="Y386" s="90">
        <f t="shared" si="43"/>
        <v>4000</v>
      </c>
      <c r="AA386" s="90">
        <f t="shared" si="44"/>
        <v>4000</v>
      </c>
      <c r="AE386" s="90">
        <f t="shared" si="45"/>
        <v>4000</v>
      </c>
      <c r="AG386" s="90">
        <f t="shared" si="46"/>
        <v>-6547.5</v>
      </c>
      <c r="AL386" s="101"/>
    </row>
    <row r="387" spans="1:38" x14ac:dyDescent="0.25">
      <c r="A387" s="91">
        <v>7067</v>
      </c>
      <c r="C387" s="70" t="s">
        <v>144</v>
      </c>
      <c r="F387" s="89" t="s">
        <v>456</v>
      </c>
      <c r="G387" s="100" t="s">
        <v>464</v>
      </c>
      <c r="H387" s="72">
        <v>5856.25</v>
      </c>
      <c r="J387" s="139">
        <v>5923.75</v>
      </c>
      <c r="L387" s="90">
        <f t="shared" si="47"/>
        <v>67.5</v>
      </c>
      <c r="N387" s="200"/>
      <c r="Q387" s="90">
        <f t="shared" si="40"/>
        <v>0</v>
      </c>
      <c r="T387" s="90">
        <f t="shared" si="41"/>
        <v>0</v>
      </c>
      <c r="W387" s="90">
        <f t="shared" si="42"/>
        <v>0</v>
      </c>
      <c r="Y387" s="90">
        <f t="shared" si="43"/>
        <v>4000</v>
      </c>
      <c r="AA387" s="90">
        <f t="shared" si="44"/>
        <v>4000</v>
      </c>
      <c r="AE387" s="90">
        <f t="shared" si="45"/>
        <v>4000</v>
      </c>
      <c r="AG387" s="90">
        <f t="shared" si="46"/>
        <v>-1856.25</v>
      </c>
      <c r="AL387" s="101"/>
    </row>
    <row r="388" spans="1:38" x14ac:dyDescent="0.25">
      <c r="A388" s="91">
        <v>7069</v>
      </c>
      <c r="C388" s="70" t="s">
        <v>377</v>
      </c>
      <c r="F388" s="89" t="s">
        <v>461</v>
      </c>
      <c r="G388" s="100" t="s">
        <v>464</v>
      </c>
      <c r="H388" s="72">
        <v>9720.625</v>
      </c>
      <c r="J388" s="139">
        <v>10029.1</v>
      </c>
      <c r="L388" s="90">
        <f t="shared" si="47"/>
        <v>308.47500000000036</v>
      </c>
      <c r="N388" s="200"/>
      <c r="P388" s="102"/>
      <c r="Q388" s="90">
        <f t="shared" si="40"/>
        <v>0</v>
      </c>
      <c r="T388" s="90">
        <f t="shared" si="41"/>
        <v>0</v>
      </c>
      <c r="W388" s="90">
        <f t="shared" si="42"/>
        <v>0</v>
      </c>
      <c r="Y388" s="90">
        <f t="shared" si="43"/>
        <v>4000</v>
      </c>
      <c r="AA388" s="90">
        <f t="shared" si="44"/>
        <v>4000</v>
      </c>
      <c r="AE388" s="90">
        <f t="shared" si="45"/>
        <v>4000</v>
      </c>
      <c r="AG388" s="90">
        <f t="shared" si="46"/>
        <v>-5720.625</v>
      </c>
      <c r="AL388" s="101"/>
    </row>
    <row r="389" spans="1:38" x14ac:dyDescent="0.25">
      <c r="A389" s="91">
        <v>7070</v>
      </c>
      <c r="C389" s="70" t="s">
        <v>79</v>
      </c>
      <c r="F389" s="89" t="s">
        <v>456</v>
      </c>
      <c r="G389" s="100" t="s">
        <v>464</v>
      </c>
      <c r="H389" s="72">
        <v>9805</v>
      </c>
      <c r="J389" s="139">
        <v>10075</v>
      </c>
      <c r="L389" s="90">
        <f t="shared" si="47"/>
        <v>270</v>
      </c>
      <c r="N389" s="200"/>
      <c r="P389" s="102"/>
      <c r="Q389" s="90">
        <f t="shared" si="40"/>
        <v>0</v>
      </c>
      <c r="T389" s="90">
        <f t="shared" si="41"/>
        <v>0</v>
      </c>
      <c r="W389" s="90">
        <f t="shared" si="42"/>
        <v>0</v>
      </c>
      <c r="Y389" s="90">
        <f t="shared" si="43"/>
        <v>4000</v>
      </c>
      <c r="AA389" s="90">
        <f t="shared" si="44"/>
        <v>4000</v>
      </c>
      <c r="AE389" s="90">
        <f t="shared" si="45"/>
        <v>4000</v>
      </c>
      <c r="AG389" s="90">
        <f t="shared" si="46"/>
        <v>-5805</v>
      </c>
      <c r="AL389" s="101"/>
    </row>
    <row r="390" spans="1:38" x14ac:dyDescent="0.25">
      <c r="A390" s="91">
        <v>7072</v>
      </c>
      <c r="C390" s="70" t="s">
        <v>208</v>
      </c>
      <c r="F390" s="89" t="s">
        <v>456</v>
      </c>
      <c r="G390" s="100" t="s">
        <v>464</v>
      </c>
      <c r="H390" s="72">
        <v>11408.125</v>
      </c>
      <c r="J390" s="139">
        <v>11543.125</v>
      </c>
      <c r="L390" s="90">
        <f t="shared" si="47"/>
        <v>135</v>
      </c>
      <c r="N390" s="200"/>
      <c r="P390" s="102"/>
      <c r="Q390" s="90">
        <f t="shared" si="40"/>
        <v>0</v>
      </c>
      <c r="T390" s="90">
        <f t="shared" si="41"/>
        <v>0</v>
      </c>
      <c r="W390" s="90">
        <f t="shared" si="42"/>
        <v>0</v>
      </c>
      <c r="Y390" s="90">
        <f t="shared" si="43"/>
        <v>4000</v>
      </c>
      <c r="AA390" s="90">
        <f t="shared" si="44"/>
        <v>4000</v>
      </c>
      <c r="AE390" s="90">
        <f t="shared" si="45"/>
        <v>4000</v>
      </c>
      <c r="AG390" s="90">
        <f t="shared" si="46"/>
        <v>-7408.125</v>
      </c>
      <c r="AL390" s="101"/>
    </row>
    <row r="391" spans="1:38" x14ac:dyDescent="0.25">
      <c r="A391" s="91">
        <v>7073</v>
      </c>
      <c r="C391" s="70" t="s">
        <v>205</v>
      </c>
      <c r="F391" s="89" t="s">
        <v>456</v>
      </c>
      <c r="G391" s="100" t="s">
        <v>464</v>
      </c>
      <c r="H391" s="72">
        <v>9973.75</v>
      </c>
      <c r="J391" s="139">
        <v>10210</v>
      </c>
      <c r="L391" s="90">
        <f t="shared" si="47"/>
        <v>236.25</v>
      </c>
      <c r="N391" s="200"/>
      <c r="Q391" s="90">
        <f t="shared" si="40"/>
        <v>0</v>
      </c>
      <c r="T391" s="90">
        <f t="shared" si="41"/>
        <v>0</v>
      </c>
      <c r="W391" s="90">
        <f t="shared" si="42"/>
        <v>0</v>
      </c>
      <c r="Y391" s="90">
        <f t="shared" si="43"/>
        <v>4000</v>
      </c>
      <c r="AA391" s="90">
        <f t="shared" si="44"/>
        <v>4000</v>
      </c>
      <c r="AE391" s="90">
        <f t="shared" si="45"/>
        <v>4000</v>
      </c>
      <c r="AG391" s="90">
        <f t="shared" si="46"/>
        <v>-5973.75</v>
      </c>
      <c r="AL391" s="101"/>
    </row>
    <row r="392" spans="1:38" x14ac:dyDescent="0.25">
      <c r="B392" s="89"/>
      <c r="C392" s="92"/>
      <c r="F392" s="89"/>
      <c r="G392" s="100"/>
      <c r="H392" s="103"/>
      <c r="AL392" s="101"/>
    </row>
    <row r="393" spans="1:38" x14ac:dyDescent="0.25">
      <c r="B393" s="92"/>
      <c r="D393" s="108"/>
      <c r="E393" s="92"/>
      <c r="F393" s="92"/>
      <c r="G393" s="100"/>
      <c r="H393" s="71"/>
      <c r="I393" s="92"/>
      <c r="J393" s="141"/>
      <c r="K393" s="93"/>
      <c r="L393" s="93"/>
      <c r="M393" s="93"/>
      <c r="N393" s="93"/>
      <c r="O393" s="92"/>
      <c r="Q393" s="93"/>
      <c r="R393" s="92"/>
      <c r="T393" s="93"/>
      <c r="U393" s="92"/>
      <c r="W393" s="93"/>
      <c r="X393" s="92"/>
      <c r="Y393" s="93"/>
      <c r="Z393" s="92"/>
      <c r="AA393" s="93"/>
      <c r="AB393" s="92"/>
      <c r="AC393" s="93"/>
      <c r="AD393" s="92"/>
      <c r="AE393" s="93"/>
      <c r="AF393" s="92"/>
      <c r="AG393" s="93"/>
      <c r="AH393" s="92"/>
      <c r="AI393" s="92"/>
      <c r="AL393" s="101"/>
    </row>
    <row r="394" spans="1:38" x14ac:dyDescent="0.25">
      <c r="B394" s="89"/>
      <c r="C394" s="92"/>
      <c r="F394" s="89"/>
      <c r="G394" s="100"/>
      <c r="H394" s="103"/>
      <c r="AL394" s="101"/>
    </row>
    <row r="395" spans="1:38" x14ac:dyDescent="0.25">
      <c r="B395" s="92"/>
      <c r="D395" s="108"/>
      <c r="E395" s="92"/>
      <c r="F395" s="92"/>
      <c r="G395" s="100"/>
      <c r="H395" s="71"/>
      <c r="I395" s="92"/>
      <c r="J395" s="141"/>
      <c r="K395" s="93"/>
      <c r="L395" s="93"/>
      <c r="M395" s="93"/>
      <c r="N395" s="93"/>
      <c r="O395" s="92"/>
      <c r="Q395" s="93"/>
      <c r="R395" s="92"/>
      <c r="T395" s="93"/>
      <c r="U395" s="92"/>
      <c r="W395" s="93"/>
      <c r="X395" s="92"/>
      <c r="Y395" s="93"/>
      <c r="Z395" s="92"/>
      <c r="AA395" s="93"/>
      <c r="AB395" s="92"/>
      <c r="AC395" s="93"/>
      <c r="AD395" s="92"/>
      <c r="AE395" s="93"/>
      <c r="AF395" s="92"/>
      <c r="AG395" s="93"/>
      <c r="AH395" s="92"/>
      <c r="AI395" s="92"/>
      <c r="AL395" s="101"/>
    </row>
    <row r="396" spans="1:38" x14ac:dyDescent="0.25">
      <c r="B396" s="89"/>
      <c r="C396" s="92"/>
      <c r="F396" s="89"/>
      <c r="G396" s="100"/>
      <c r="H396" s="103"/>
      <c r="AL396" s="101"/>
    </row>
    <row r="397" spans="1:38" x14ac:dyDescent="0.25">
      <c r="H397" s="71"/>
    </row>
    <row r="398" spans="1:38" s="112" customFormat="1" x14ac:dyDescent="0.25">
      <c r="A398" s="133"/>
      <c r="D398" s="124"/>
      <c r="G398" s="124"/>
      <c r="H398" s="112">
        <f>SUM(H20:H397)</f>
        <v>2885018.375</v>
      </c>
      <c r="J398" s="142">
        <f>SUM(J20:J391)</f>
        <v>2820910.8000000003</v>
      </c>
      <c r="Q398" s="112">
        <f>SUM(Q20:Q397)</f>
        <v>0</v>
      </c>
      <c r="T398" s="112">
        <f>SUM(T20:T397)</f>
        <v>0</v>
      </c>
      <c r="W398" s="112">
        <f>SUM(W20:W397)</f>
        <v>0</v>
      </c>
      <c r="AA398" s="112">
        <f>SUM(AA20:AA397)</f>
        <v>1484000</v>
      </c>
      <c r="AE398" s="112">
        <f>SUM(AE20:AE397)</f>
        <v>1484000</v>
      </c>
      <c r="AG398" s="112">
        <f>SUM(AG20:AG397)</f>
        <v>-1401018.375</v>
      </c>
      <c r="AK398" s="124"/>
    </row>
    <row r="399" spans="1:38" x14ac:dyDescent="0.25">
      <c r="G399" s="70"/>
      <c r="H399" s="105"/>
      <c r="AK399" s="70"/>
    </row>
    <row r="400" spans="1:38" ht="29.25" customHeight="1" x14ac:dyDescent="0.25">
      <c r="A400" s="134"/>
      <c r="G400" s="70"/>
      <c r="H400" s="111" t="s">
        <v>420</v>
      </c>
      <c r="AK400" s="70"/>
    </row>
    <row r="401" spans="1:37" x14ac:dyDescent="0.25">
      <c r="A401" s="134"/>
      <c r="G401" s="70"/>
      <c r="H401" s="71"/>
      <c r="AE401" s="106"/>
      <c r="AK401" s="70"/>
    </row>
    <row r="402" spans="1:37" x14ac:dyDescent="0.25">
      <c r="A402" s="134"/>
      <c r="G402" s="70"/>
      <c r="H402" s="71"/>
      <c r="AK402" s="70"/>
    </row>
    <row r="403" spans="1:37" x14ac:dyDescent="0.25">
      <c r="A403" s="134"/>
      <c r="G403" s="70"/>
      <c r="H403" s="71"/>
      <c r="AK403" s="70"/>
    </row>
    <row r="404" spans="1:37" x14ac:dyDescent="0.25">
      <c r="A404" s="134"/>
      <c r="G404" s="70"/>
      <c r="H404" s="71"/>
      <c r="AE404" s="107"/>
      <c r="AG404" s="107"/>
      <c r="AK404" s="70"/>
    </row>
    <row r="405" spans="1:37" x14ac:dyDescent="0.25">
      <c r="A405" s="134"/>
      <c r="G405" s="70"/>
      <c r="H405" s="71"/>
      <c r="AK405" s="70"/>
    </row>
    <row r="406" spans="1:37" x14ac:dyDescent="0.25">
      <c r="A406" s="134"/>
      <c r="G406" s="70"/>
      <c r="H406" s="71"/>
      <c r="AK406" s="70"/>
    </row>
    <row r="407" spans="1:37" x14ac:dyDescent="0.25">
      <c r="A407" s="134"/>
      <c r="G407" s="70"/>
      <c r="H407" s="71"/>
      <c r="AK407" s="70"/>
    </row>
    <row r="408" spans="1:37" x14ac:dyDescent="0.25">
      <c r="A408" s="134"/>
      <c r="G408" s="70"/>
      <c r="H408" s="71"/>
      <c r="AK408" s="70"/>
    </row>
    <row r="409" spans="1:37" x14ac:dyDescent="0.25">
      <c r="A409" s="134"/>
      <c r="G409" s="70"/>
      <c r="H409" s="71"/>
      <c r="AK409" s="70"/>
    </row>
    <row r="410" spans="1:37" x14ac:dyDescent="0.25">
      <c r="A410" s="134"/>
      <c r="G410" s="70"/>
      <c r="H410" s="71"/>
      <c r="AK410" s="70"/>
    </row>
    <row r="411" spans="1:37" x14ac:dyDescent="0.25">
      <c r="A411" s="134"/>
      <c r="H411" s="71"/>
    </row>
  </sheetData>
  <sheetProtection password="F51E" sheet="1" objects="1" scenarios="1" selectLockedCells="1" selectUnlockedCells="1"/>
  <autoFilter ref="C20:D391"/>
  <sortState ref="A20:AI390">
    <sortCondition ref="A20:A390"/>
  </sortState>
  <mergeCells count="12">
    <mergeCell ref="L16:L17"/>
    <mergeCell ref="W16:W17"/>
    <mergeCell ref="P16:P17"/>
    <mergeCell ref="Q16:Q17"/>
    <mergeCell ref="S16:S17"/>
    <mergeCell ref="T16:T17"/>
    <mergeCell ref="V16:V17"/>
    <mergeCell ref="Y16:Y17"/>
    <mergeCell ref="AA16:AA17"/>
    <mergeCell ref="AE16:AE17"/>
    <mergeCell ref="AG16:AG17"/>
    <mergeCell ref="AK16:AK17"/>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65"/>
  <sheetViews>
    <sheetView topLeftCell="A33" workbookViewId="0">
      <selection activeCell="B52" sqref="B52"/>
    </sheetView>
  </sheetViews>
  <sheetFormatPr defaultRowHeight="15" x14ac:dyDescent="0.25"/>
  <cols>
    <col min="2" max="2" width="90.7109375" bestFit="1" customWidth="1"/>
    <col min="3" max="3" width="43.42578125" bestFit="1" customWidth="1"/>
    <col min="4" max="4" width="11.7109375" bestFit="1" customWidth="1"/>
  </cols>
  <sheetData>
    <row r="2" spans="1:5" x14ac:dyDescent="0.25">
      <c r="A2" s="88">
        <v>1001</v>
      </c>
      <c r="B2" s="89" t="s">
        <v>29</v>
      </c>
      <c r="C2" s="94"/>
      <c r="D2" s="139">
        <v>4607.5</v>
      </c>
      <c r="E2" s="90"/>
    </row>
    <row r="3" spans="1:5" x14ac:dyDescent="0.25">
      <c r="A3" s="136">
        <v>1101</v>
      </c>
      <c r="B3" s="109" t="s">
        <v>399</v>
      </c>
      <c r="C3" s="94"/>
      <c r="D3" s="139">
        <v>4236.25</v>
      </c>
      <c r="E3" s="90"/>
    </row>
    <row r="4" spans="1:5" x14ac:dyDescent="0.25">
      <c r="A4" s="136">
        <v>1103</v>
      </c>
      <c r="B4" s="109" t="s">
        <v>400</v>
      </c>
      <c r="C4" s="94"/>
      <c r="D4" s="139">
        <v>4101.25</v>
      </c>
      <c r="E4" s="90"/>
    </row>
    <row r="5" spans="1:5" x14ac:dyDescent="0.25">
      <c r="A5" s="136">
        <v>1104</v>
      </c>
      <c r="B5" s="109" t="s">
        <v>401</v>
      </c>
      <c r="C5" s="94"/>
      <c r="D5" s="139">
        <v>4135</v>
      </c>
      <c r="E5" s="90"/>
    </row>
    <row r="6" spans="1:5" x14ac:dyDescent="0.25">
      <c r="A6" s="136">
        <v>1106</v>
      </c>
      <c r="B6" s="70" t="s">
        <v>402</v>
      </c>
      <c r="C6" s="138"/>
      <c r="D6" s="139">
        <v>5451.25</v>
      </c>
      <c r="E6" s="90"/>
    </row>
    <row r="7" spans="1:5" x14ac:dyDescent="0.25">
      <c r="A7" s="136">
        <v>1116</v>
      </c>
      <c r="B7" s="109" t="s">
        <v>480</v>
      </c>
      <c r="C7" s="94"/>
      <c r="D7" s="139">
        <v>4371.25</v>
      </c>
      <c r="E7" s="90"/>
    </row>
    <row r="8" spans="1:5" x14ac:dyDescent="0.25">
      <c r="A8" s="136">
        <v>1117</v>
      </c>
      <c r="B8" s="109" t="s">
        <v>405</v>
      </c>
      <c r="C8" s="94"/>
      <c r="D8" s="139">
        <v>4135</v>
      </c>
      <c r="E8" s="90"/>
    </row>
    <row r="9" spans="1:5" x14ac:dyDescent="0.25">
      <c r="A9" s="136">
        <v>1119</v>
      </c>
      <c r="B9" s="109" t="s">
        <v>403</v>
      </c>
      <c r="C9" s="94"/>
      <c r="D9" s="139">
        <v>4168.75</v>
      </c>
      <c r="E9" s="90"/>
    </row>
    <row r="10" spans="1:5" x14ac:dyDescent="0.25">
      <c r="A10" s="136">
        <v>1120</v>
      </c>
      <c r="B10" s="109" t="s">
        <v>404</v>
      </c>
      <c r="C10" s="100"/>
      <c r="D10" s="139">
        <v>4033.75</v>
      </c>
      <c r="E10" s="90"/>
    </row>
    <row r="11" spans="1:5" x14ac:dyDescent="0.25">
      <c r="A11" s="136">
        <v>1121</v>
      </c>
      <c r="B11" s="109" t="s">
        <v>406</v>
      </c>
      <c r="C11" s="94"/>
      <c r="D11" s="139">
        <v>5215</v>
      </c>
      <c r="E11" s="90"/>
    </row>
    <row r="12" spans="1:5" x14ac:dyDescent="0.25">
      <c r="A12" s="136">
        <v>1123</v>
      </c>
      <c r="B12" s="109" t="s">
        <v>407</v>
      </c>
      <c r="C12" s="94"/>
      <c r="D12" s="139">
        <v>4067.5</v>
      </c>
      <c r="E12" s="90"/>
    </row>
    <row r="13" spans="1:5" x14ac:dyDescent="0.25">
      <c r="A13" s="136">
        <v>1124</v>
      </c>
      <c r="B13" s="109" t="s">
        <v>408</v>
      </c>
      <c r="C13" s="94"/>
      <c r="D13" s="139">
        <v>4371.25</v>
      </c>
      <c r="E13" s="90"/>
    </row>
    <row r="14" spans="1:5" x14ac:dyDescent="0.25">
      <c r="A14" s="136">
        <v>1125</v>
      </c>
      <c r="B14" s="109" t="s">
        <v>409</v>
      </c>
      <c r="C14" s="94"/>
      <c r="D14" s="139">
        <v>5586.25</v>
      </c>
      <c r="E14" s="90"/>
    </row>
    <row r="15" spans="1:5" x14ac:dyDescent="0.25">
      <c r="A15" s="136">
        <v>1127</v>
      </c>
      <c r="B15" s="109" t="s">
        <v>410</v>
      </c>
      <c r="C15" s="94"/>
      <c r="D15" s="139">
        <v>4472.5</v>
      </c>
      <c r="E15" s="90"/>
    </row>
    <row r="16" spans="1:5" x14ac:dyDescent="0.25">
      <c r="A16" s="136">
        <v>1128</v>
      </c>
      <c r="B16" s="109" t="s">
        <v>411</v>
      </c>
      <c r="C16" s="94"/>
      <c r="D16" s="139">
        <v>4810</v>
      </c>
      <c r="E16" s="90"/>
    </row>
    <row r="17" spans="1:5" x14ac:dyDescent="0.25">
      <c r="A17" s="136">
        <v>1129</v>
      </c>
      <c r="B17" s="109" t="s">
        <v>412</v>
      </c>
      <c r="C17" s="94"/>
      <c r="D17" s="139">
        <v>4202.5</v>
      </c>
      <c r="E17" s="90"/>
    </row>
    <row r="18" spans="1:5" x14ac:dyDescent="0.25">
      <c r="A18" s="136">
        <v>1131</v>
      </c>
      <c r="B18" s="109" t="s">
        <v>413</v>
      </c>
      <c r="C18" s="94" t="s">
        <v>1908</v>
      </c>
      <c r="D18" s="139">
        <v>4000</v>
      </c>
      <c r="E18" s="90"/>
    </row>
    <row r="19" spans="1:5" x14ac:dyDescent="0.25">
      <c r="A19" s="91">
        <v>2000</v>
      </c>
      <c r="B19" s="92" t="s">
        <v>247</v>
      </c>
      <c r="C19" s="94"/>
      <c r="D19" s="139">
        <v>7521.25</v>
      </c>
      <c r="E19" s="90"/>
    </row>
    <row r="20" spans="1:5" x14ac:dyDescent="0.25">
      <c r="A20" s="88">
        <v>2002</v>
      </c>
      <c r="B20" s="89" t="s">
        <v>380</v>
      </c>
      <c r="C20" s="94"/>
      <c r="D20" s="139">
        <v>6475</v>
      </c>
      <c r="E20" s="90"/>
    </row>
    <row r="21" spans="1:5" x14ac:dyDescent="0.25">
      <c r="A21" s="91">
        <v>2062</v>
      </c>
      <c r="B21" s="70" t="s">
        <v>90</v>
      </c>
      <c r="C21" s="94"/>
      <c r="D21" s="139">
        <v>5608.75</v>
      </c>
      <c r="E21" s="90"/>
    </row>
    <row r="22" spans="1:5" x14ac:dyDescent="0.25">
      <c r="A22" s="91">
        <v>2065</v>
      </c>
      <c r="B22" s="70" t="s">
        <v>362</v>
      </c>
      <c r="C22" s="94"/>
      <c r="D22" s="139">
        <v>9917.5</v>
      </c>
      <c r="E22" s="90"/>
    </row>
    <row r="23" spans="1:5" x14ac:dyDescent="0.25">
      <c r="A23" s="91">
        <v>2066</v>
      </c>
      <c r="B23" s="70" t="s">
        <v>229</v>
      </c>
      <c r="C23" s="94"/>
      <c r="D23" s="139">
        <v>7645</v>
      </c>
      <c r="E23" s="90"/>
    </row>
    <row r="24" spans="1:5" x14ac:dyDescent="0.25">
      <c r="A24" s="91">
        <v>2072</v>
      </c>
      <c r="B24" s="70" t="s">
        <v>138</v>
      </c>
      <c r="C24" s="94"/>
      <c r="D24" s="139">
        <v>6340</v>
      </c>
      <c r="E24" s="90"/>
    </row>
    <row r="25" spans="1:5" x14ac:dyDescent="0.25">
      <c r="A25" s="91">
        <v>2088</v>
      </c>
      <c r="B25" s="70" t="s">
        <v>99</v>
      </c>
      <c r="C25" s="94"/>
      <c r="D25" s="139">
        <v>6306.25</v>
      </c>
      <c r="E25" s="90"/>
    </row>
    <row r="26" spans="1:5" x14ac:dyDescent="0.25">
      <c r="A26" s="91">
        <v>2089</v>
      </c>
      <c r="B26" s="70" t="s">
        <v>250</v>
      </c>
      <c r="C26" s="94"/>
      <c r="D26" s="139">
        <v>7588.75</v>
      </c>
      <c r="E26" s="90"/>
    </row>
    <row r="27" spans="1:5" x14ac:dyDescent="0.25">
      <c r="A27" s="91">
        <v>2094</v>
      </c>
      <c r="B27" s="70" t="s">
        <v>83</v>
      </c>
      <c r="C27" s="94"/>
      <c r="D27" s="139">
        <v>6463.75</v>
      </c>
      <c r="E27" s="90"/>
    </row>
    <row r="28" spans="1:5" x14ac:dyDescent="0.25">
      <c r="A28" s="91">
        <v>2095</v>
      </c>
      <c r="B28" s="70" t="s">
        <v>31</v>
      </c>
      <c r="C28" s="94"/>
      <c r="D28" s="139">
        <v>8882.5</v>
      </c>
      <c r="E28" s="90"/>
    </row>
    <row r="29" spans="1:5" x14ac:dyDescent="0.25">
      <c r="A29" s="91">
        <v>2109</v>
      </c>
      <c r="B29" s="70" t="s">
        <v>91</v>
      </c>
      <c r="C29" s="94"/>
      <c r="D29" s="139">
        <v>6340</v>
      </c>
      <c r="E29" s="90"/>
    </row>
    <row r="30" spans="1:5" x14ac:dyDescent="0.25">
      <c r="A30" s="91">
        <v>2110</v>
      </c>
      <c r="B30" s="70" t="s">
        <v>221</v>
      </c>
      <c r="C30" s="94"/>
      <c r="D30" s="139">
        <v>6216.25</v>
      </c>
      <c r="E30" s="90"/>
    </row>
    <row r="31" spans="1:5" x14ac:dyDescent="0.25">
      <c r="A31" s="91">
        <v>2116</v>
      </c>
      <c r="B31" s="70" t="s">
        <v>158</v>
      </c>
      <c r="C31" s="94"/>
      <c r="D31" s="139">
        <v>6247.75</v>
      </c>
      <c r="E31" s="90"/>
    </row>
    <row r="32" spans="1:5" x14ac:dyDescent="0.25">
      <c r="A32" s="91">
        <v>2119</v>
      </c>
      <c r="B32" s="70" t="s">
        <v>124</v>
      </c>
      <c r="C32" s="94"/>
      <c r="D32" s="139">
        <v>8061.25</v>
      </c>
      <c r="E32" s="90"/>
    </row>
    <row r="33" spans="1:5" x14ac:dyDescent="0.25">
      <c r="A33" s="91">
        <v>2120</v>
      </c>
      <c r="B33" s="70" t="s">
        <v>128</v>
      </c>
      <c r="C33" s="94"/>
      <c r="D33" s="139">
        <v>6193.75</v>
      </c>
      <c r="E33" s="90"/>
    </row>
    <row r="34" spans="1:5" x14ac:dyDescent="0.25">
      <c r="A34" s="91">
        <v>2127</v>
      </c>
      <c r="B34" s="70" t="s">
        <v>127</v>
      </c>
      <c r="C34" s="94"/>
      <c r="D34" s="139">
        <v>10446.25</v>
      </c>
      <c r="E34" s="90"/>
    </row>
    <row r="35" spans="1:5" x14ac:dyDescent="0.25">
      <c r="A35" s="91">
        <v>2128</v>
      </c>
      <c r="B35" s="70" t="s">
        <v>47</v>
      </c>
      <c r="C35" s="94"/>
      <c r="D35" s="139">
        <v>6272.5</v>
      </c>
      <c r="E35" s="90"/>
    </row>
    <row r="36" spans="1:5" x14ac:dyDescent="0.25">
      <c r="A36" s="91">
        <v>2130</v>
      </c>
      <c r="B36" s="70" t="s">
        <v>62</v>
      </c>
      <c r="C36" s="94"/>
      <c r="D36" s="139">
        <v>6092.5</v>
      </c>
      <c r="E36" s="90"/>
    </row>
    <row r="37" spans="1:5" x14ac:dyDescent="0.25">
      <c r="A37" s="91">
        <v>2132</v>
      </c>
      <c r="B37" s="70" t="s">
        <v>135</v>
      </c>
      <c r="C37" s="94"/>
      <c r="D37" s="139">
        <v>6002.5</v>
      </c>
      <c r="E37" s="90"/>
    </row>
    <row r="38" spans="1:5" x14ac:dyDescent="0.25">
      <c r="A38" s="91">
        <v>2133</v>
      </c>
      <c r="B38" s="70" t="s">
        <v>150</v>
      </c>
      <c r="C38" s="94"/>
      <c r="D38" s="139">
        <v>4753.75</v>
      </c>
      <c r="E38" s="90"/>
    </row>
    <row r="39" spans="1:5" x14ac:dyDescent="0.25">
      <c r="A39" s="91">
        <v>2134</v>
      </c>
      <c r="B39" s="70" t="s">
        <v>179</v>
      </c>
      <c r="C39" s="94"/>
      <c r="D39" s="139">
        <v>5282.5</v>
      </c>
      <c r="E39" s="90"/>
    </row>
    <row r="40" spans="1:5" x14ac:dyDescent="0.25">
      <c r="A40" s="91">
        <v>2135</v>
      </c>
      <c r="B40" s="70" t="s">
        <v>219</v>
      </c>
      <c r="C40" s="94"/>
      <c r="D40" s="139">
        <v>6475</v>
      </c>
      <c r="E40" s="90"/>
    </row>
    <row r="41" spans="1:5" x14ac:dyDescent="0.25">
      <c r="A41" s="91">
        <v>2136</v>
      </c>
      <c r="B41" s="70" t="s">
        <v>181</v>
      </c>
      <c r="C41" s="94"/>
      <c r="D41" s="139">
        <v>6317.5</v>
      </c>
      <c r="E41" s="90"/>
    </row>
    <row r="42" spans="1:5" x14ac:dyDescent="0.25">
      <c r="A42" s="91">
        <v>2137</v>
      </c>
      <c r="B42" s="70" t="s">
        <v>157</v>
      </c>
      <c r="C42" s="94"/>
      <c r="D42" s="139">
        <v>5642.5</v>
      </c>
      <c r="E42" s="90"/>
    </row>
    <row r="43" spans="1:5" x14ac:dyDescent="0.25">
      <c r="A43" s="91">
        <v>2138</v>
      </c>
      <c r="B43" s="70" t="s">
        <v>234</v>
      </c>
      <c r="C43" s="94"/>
      <c r="D43" s="139">
        <v>7926.25</v>
      </c>
      <c r="E43" s="90"/>
    </row>
    <row r="44" spans="1:5" x14ac:dyDescent="0.25">
      <c r="A44" s="91">
        <v>2139</v>
      </c>
      <c r="B44" s="70" t="s">
        <v>240</v>
      </c>
      <c r="C44" s="94"/>
      <c r="D44" s="139">
        <v>9591.25</v>
      </c>
      <c r="E44" s="90"/>
    </row>
    <row r="45" spans="1:5" x14ac:dyDescent="0.25">
      <c r="A45" s="91">
        <v>2142</v>
      </c>
      <c r="B45" s="70" t="s">
        <v>81</v>
      </c>
      <c r="C45" s="94"/>
      <c r="D45" s="139">
        <v>5743.75</v>
      </c>
      <c r="E45" s="90"/>
    </row>
    <row r="46" spans="1:5" x14ac:dyDescent="0.25">
      <c r="A46" s="91">
        <v>2147</v>
      </c>
      <c r="B46" s="70" t="s">
        <v>195</v>
      </c>
      <c r="C46" s="94"/>
      <c r="D46" s="139">
        <v>5608.75</v>
      </c>
      <c r="E46" s="90"/>
    </row>
    <row r="47" spans="1:5" x14ac:dyDescent="0.25">
      <c r="A47" s="91">
        <v>2148</v>
      </c>
      <c r="B47" s="70" t="s">
        <v>97</v>
      </c>
      <c r="C47" s="94"/>
      <c r="D47" s="139">
        <v>5113.75</v>
      </c>
      <c r="E47" s="90"/>
    </row>
    <row r="48" spans="1:5" x14ac:dyDescent="0.25">
      <c r="A48" s="91">
        <v>2155</v>
      </c>
      <c r="B48" s="70" t="s">
        <v>251</v>
      </c>
      <c r="C48" s="94"/>
      <c r="D48" s="139">
        <v>7543.75</v>
      </c>
      <c r="E48" s="90"/>
    </row>
    <row r="49" spans="1:5" x14ac:dyDescent="0.25">
      <c r="A49" s="91">
        <v>2156</v>
      </c>
      <c r="B49" s="70" t="s">
        <v>214</v>
      </c>
      <c r="C49" s="94"/>
      <c r="D49" s="139">
        <v>8601.25</v>
      </c>
      <c r="E49" s="90"/>
    </row>
    <row r="50" spans="1:5" x14ac:dyDescent="0.25">
      <c r="A50" s="91">
        <v>2161</v>
      </c>
      <c r="B50" s="70" t="s">
        <v>139</v>
      </c>
      <c r="C50" s="94"/>
      <c r="D50" s="139">
        <v>6385</v>
      </c>
      <c r="E50" s="90"/>
    </row>
    <row r="51" spans="1:5" x14ac:dyDescent="0.25">
      <c r="A51" s="91">
        <v>2163</v>
      </c>
      <c r="B51" s="70" t="s">
        <v>76</v>
      </c>
      <c r="C51" s="94"/>
      <c r="D51" s="139">
        <v>6317.5</v>
      </c>
      <c r="E51" s="90"/>
    </row>
    <row r="52" spans="1:5" x14ac:dyDescent="0.25">
      <c r="A52" s="91">
        <v>2164</v>
      </c>
      <c r="B52" s="70" t="s">
        <v>111</v>
      </c>
      <c r="C52" s="94"/>
      <c r="D52" s="139">
        <v>6058.75</v>
      </c>
      <c r="E52" s="90"/>
    </row>
    <row r="53" spans="1:5" x14ac:dyDescent="0.25">
      <c r="A53" s="91">
        <v>2165</v>
      </c>
      <c r="B53" s="70" t="s">
        <v>122</v>
      </c>
      <c r="C53" s="94"/>
      <c r="D53" s="139">
        <v>6272.5</v>
      </c>
      <c r="E53" s="90"/>
    </row>
    <row r="54" spans="1:5" x14ac:dyDescent="0.25">
      <c r="A54" s="91">
        <v>2166</v>
      </c>
      <c r="B54" s="70" t="s">
        <v>145</v>
      </c>
      <c r="C54" s="94"/>
      <c r="D54" s="139">
        <v>5203.75</v>
      </c>
      <c r="E54" s="90"/>
    </row>
    <row r="55" spans="1:5" x14ac:dyDescent="0.25">
      <c r="A55" s="91">
        <v>2167</v>
      </c>
      <c r="B55" s="70" t="s">
        <v>169</v>
      </c>
      <c r="C55" s="94"/>
      <c r="D55" s="139">
        <v>6272.5</v>
      </c>
      <c r="E55" s="90"/>
    </row>
    <row r="56" spans="1:5" x14ac:dyDescent="0.25">
      <c r="A56" s="91">
        <v>2168</v>
      </c>
      <c r="B56" s="70" t="s">
        <v>226</v>
      </c>
      <c r="C56" s="94"/>
      <c r="D56" s="139">
        <v>6317.5</v>
      </c>
      <c r="E56" s="90"/>
    </row>
    <row r="57" spans="1:5" x14ac:dyDescent="0.25">
      <c r="A57" s="91">
        <v>2169</v>
      </c>
      <c r="B57" s="70" t="s">
        <v>65</v>
      </c>
      <c r="C57" s="94"/>
      <c r="D57" s="139">
        <v>4720</v>
      </c>
      <c r="E57" s="90"/>
    </row>
    <row r="58" spans="1:5" x14ac:dyDescent="0.25">
      <c r="A58" s="91">
        <v>2170</v>
      </c>
      <c r="B58" s="70" t="s">
        <v>67</v>
      </c>
      <c r="C58" s="94" t="s">
        <v>429</v>
      </c>
      <c r="D58" s="139"/>
      <c r="E58" s="90"/>
    </row>
    <row r="59" spans="1:5" x14ac:dyDescent="0.25">
      <c r="A59" s="91">
        <v>2171</v>
      </c>
      <c r="B59" s="70" t="s">
        <v>154</v>
      </c>
      <c r="C59" s="94"/>
      <c r="D59" s="139">
        <v>8725</v>
      </c>
      <c r="E59" s="90"/>
    </row>
    <row r="60" spans="1:5" x14ac:dyDescent="0.25">
      <c r="A60" s="91">
        <v>2172</v>
      </c>
      <c r="B60" s="70" t="s">
        <v>105</v>
      </c>
      <c r="C60" s="94"/>
      <c r="D60" s="139">
        <v>8758.75</v>
      </c>
      <c r="E60" s="90"/>
    </row>
    <row r="61" spans="1:5" x14ac:dyDescent="0.25">
      <c r="A61" s="91">
        <v>2175</v>
      </c>
      <c r="B61" s="70" t="s">
        <v>200</v>
      </c>
      <c r="C61" s="94"/>
      <c r="D61" s="139">
        <v>6981.25</v>
      </c>
      <c r="E61" s="90"/>
    </row>
    <row r="62" spans="1:5" x14ac:dyDescent="0.25">
      <c r="A62" s="91">
        <v>2176</v>
      </c>
      <c r="B62" s="70" t="s">
        <v>165</v>
      </c>
      <c r="C62" s="94"/>
      <c r="D62" s="139">
        <v>7330</v>
      </c>
      <c r="E62" s="90"/>
    </row>
    <row r="63" spans="1:5" x14ac:dyDescent="0.25">
      <c r="A63" s="91">
        <v>2183</v>
      </c>
      <c r="B63" s="70" t="s">
        <v>164</v>
      </c>
      <c r="C63" s="94"/>
      <c r="D63" s="139">
        <v>6745</v>
      </c>
      <c r="E63" s="90"/>
    </row>
    <row r="64" spans="1:5" x14ac:dyDescent="0.25">
      <c r="A64" s="91">
        <v>2185</v>
      </c>
      <c r="B64" s="70" t="s">
        <v>163</v>
      </c>
      <c r="C64" s="94"/>
      <c r="D64" s="139">
        <v>6396.25</v>
      </c>
      <c r="E64" s="90"/>
    </row>
    <row r="65" spans="1:5" x14ac:dyDescent="0.25">
      <c r="A65" s="91">
        <v>2187</v>
      </c>
      <c r="B65" s="70" t="s">
        <v>100</v>
      </c>
      <c r="C65" s="94"/>
      <c r="D65" s="139">
        <v>6317.5</v>
      </c>
      <c r="E65" s="90"/>
    </row>
    <row r="66" spans="1:5" x14ac:dyDescent="0.25">
      <c r="A66" s="91">
        <v>2188</v>
      </c>
      <c r="B66" s="70" t="s">
        <v>108</v>
      </c>
      <c r="C66" s="94"/>
      <c r="D66" s="139">
        <v>5035</v>
      </c>
      <c r="E66" s="90"/>
    </row>
    <row r="67" spans="1:5" x14ac:dyDescent="0.25">
      <c r="A67" s="91">
        <v>2189</v>
      </c>
      <c r="B67" s="70" t="s">
        <v>159</v>
      </c>
      <c r="C67" s="94"/>
      <c r="D67" s="139">
        <v>6148.75</v>
      </c>
      <c r="E67" s="90"/>
    </row>
    <row r="68" spans="1:5" x14ac:dyDescent="0.25">
      <c r="A68" s="91">
        <v>2190</v>
      </c>
      <c r="B68" s="70" t="s">
        <v>148</v>
      </c>
      <c r="C68" s="94"/>
      <c r="D68" s="139">
        <v>4630</v>
      </c>
      <c r="E68" s="90"/>
    </row>
    <row r="69" spans="1:5" x14ac:dyDescent="0.25">
      <c r="A69" s="91">
        <v>2191</v>
      </c>
      <c r="B69" s="70" t="s">
        <v>147</v>
      </c>
      <c r="C69" s="94"/>
      <c r="D69" s="139">
        <v>10772.05</v>
      </c>
      <c r="E69" s="90"/>
    </row>
    <row r="70" spans="1:5" x14ac:dyDescent="0.25">
      <c r="A70" s="91">
        <v>2192</v>
      </c>
      <c r="B70" s="70" t="s">
        <v>48</v>
      </c>
      <c r="C70" s="94"/>
      <c r="D70" s="139">
        <v>8871.25</v>
      </c>
      <c r="E70" s="90"/>
    </row>
    <row r="71" spans="1:5" x14ac:dyDescent="0.25">
      <c r="A71" s="91">
        <v>2193</v>
      </c>
      <c r="B71" s="70" t="s">
        <v>69</v>
      </c>
      <c r="C71" s="94"/>
      <c r="D71" s="139">
        <v>6340</v>
      </c>
      <c r="E71" s="90"/>
    </row>
    <row r="72" spans="1:5" x14ac:dyDescent="0.25">
      <c r="A72" s="137">
        <v>2226</v>
      </c>
      <c r="B72" s="70" t="s">
        <v>61</v>
      </c>
      <c r="C72" s="94"/>
      <c r="D72" s="139">
        <v>5113.75</v>
      </c>
      <c r="E72" s="90"/>
    </row>
    <row r="73" spans="1:5" x14ac:dyDescent="0.25">
      <c r="A73" s="137">
        <v>2227</v>
      </c>
      <c r="B73" s="70" t="s">
        <v>224</v>
      </c>
      <c r="C73" s="94"/>
      <c r="D73" s="139">
        <v>5856.25</v>
      </c>
      <c r="E73" s="90"/>
    </row>
    <row r="74" spans="1:5" x14ac:dyDescent="0.25">
      <c r="A74" s="137">
        <v>2228</v>
      </c>
      <c r="B74" s="70" t="s">
        <v>103</v>
      </c>
      <c r="C74" s="94"/>
      <c r="D74" s="139">
        <v>8567.5</v>
      </c>
      <c r="E74" s="90"/>
    </row>
    <row r="75" spans="1:5" x14ac:dyDescent="0.25">
      <c r="A75" s="91">
        <v>2231</v>
      </c>
      <c r="B75" s="70" t="s">
        <v>252</v>
      </c>
      <c r="C75" s="94"/>
      <c r="D75" s="139">
        <v>5518.75</v>
      </c>
      <c r="E75" s="90"/>
    </row>
    <row r="76" spans="1:5" x14ac:dyDescent="0.25">
      <c r="A76" s="137">
        <v>2235</v>
      </c>
      <c r="B76" s="70" t="s">
        <v>39</v>
      </c>
      <c r="C76" s="94"/>
      <c r="D76" s="139">
        <v>9816.25</v>
      </c>
      <c r="E76" s="90"/>
    </row>
    <row r="77" spans="1:5" x14ac:dyDescent="0.25">
      <c r="A77" s="137">
        <v>2237</v>
      </c>
      <c r="B77" s="70" t="s">
        <v>253</v>
      </c>
      <c r="C77" s="94"/>
      <c r="D77" s="139">
        <v>8731.75</v>
      </c>
      <c r="E77" s="90"/>
    </row>
    <row r="78" spans="1:5" x14ac:dyDescent="0.25">
      <c r="A78" s="137">
        <v>2239</v>
      </c>
      <c r="B78" s="70" t="s">
        <v>80</v>
      </c>
      <c r="C78" s="94"/>
      <c r="D78" s="139">
        <v>5113.75</v>
      </c>
      <c r="E78" s="90"/>
    </row>
    <row r="79" spans="1:5" x14ac:dyDescent="0.25">
      <c r="A79" s="137">
        <v>2245</v>
      </c>
      <c r="B79" s="70" t="s">
        <v>254</v>
      </c>
      <c r="C79" s="94"/>
      <c r="D79" s="139">
        <v>6679.75</v>
      </c>
      <c r="E79" s="90"/>
    </row>
    <row r="80" spans="1:5" x14ac:dyDescent="0.25">
      <c r="A80" s="137">
        <v>2252</v>
      </c>
      <c r="B80" s="70" t="s">
        <v>86</v>
      </c>
      <c r="C80" s="94"/>
      <c r="D80" s="139">
        <v>5676.25</v>
      </c>
      <c r="E80" s="90"/>
    </row>
    <row r="81" spans="1:5" x14ac:dyDescent="0.25">
      <c r="A81" s="137">
        <v>2254</v>
      </c>
      <c r="B81" s="70" t="s">
        <v>129</v>
      </c>
      <c r="C81" s="94"/>
      <c r="D81" s="139">
        <v>6295</v>
      </c>
      <c r="E81" s="90"/>
    </row>
    <row r="82" spans="1:5" x14ac:dyDescent="0.25">
      <c r="A82" s="137">
        <v>2258</v>
      </c>
      <c r="B82" s="70" t="s">
        <v>120</v>
      </c>
      <c r="C82" s="94"/>
      <c r="D82" s="139">
        <v>8972.5</v>
      </c>
      <c r="E82" s="90"/>
    </row>
    <row r="83" spans="1:5" x14ac:dyDescent="0.25">
      <c r="A83" s="137">
        <v>2259</v>
      </c>
      <c r="B83" s="70" t="s">
        <v>132</v>
      </c>
      <c r="C83" s="94"/>
      <c r="D83" s="139">
        <v>7498.75</v>
      </c>
      <c r="E83" s="90"/>
    </row>
    <row r="84" spans="1:5" x14ac:dyDescent="0.25">
      <c r="A84" s="137">
        <v>2263</v>
      </c>
      <c r="B84" s="70" t="s">
        <v>34</v>
      </c>
      <c r="C84" s="94"/>
      <c r="D84" s="139">
        <v>8389.75</v>
      </c>
      <c r="E84" s="90"/>
    </row>
    <row r="85" spans="1:5" x14ac:dyDescent="0.25">
      <c r="A85" s="137">
        <v>2265</v>
      </c>
      <c r="B85" s="70" t="s">
        <v>107</v>
      </c>
      <c r="C85" s="94"/>
      <c r="D85" s="139">
        <v>4787.5</v>
      </c>
      <c r="E85" s="90"/>
    </row>
    <row r="86" spans="1:5" x14ac:dyDescent="0.25">
      <c r="A86" s="137">
        <v>2268</v>
      </c>
      <c r="B86" s="70" t="s">
        <v>110</v>
      </c>
      <c r="C86" s="94"/>
      <c r="D86" s="139">
        <v>5991.25</v>
      </c>
      <c r="E86" s="90"/>
    </row>
    <row r="87" spans="1:5" x14ac:dyDescent="0.25">
      <c r="A87" s="137">
        <v>2269</v>
      </c>
      <c r="B87" s="70" t="s">
        <v>28</v>
      </c>
      <c r="C87" s="94"/>
      <c r="D87" s="139">
        <v>6722.5</v>
      </c>
      <c r="E87" s="90"/>
    </row>
    <row r="88" spans="1:5" x14ac:dyDescent="0.25">
      <c r="A88" s="91">
        <v>2270</v>
      </c>
      <c r="B88" s="70" t="s">
        <v>74</v>
      </c>
      <c r="C88" s="94"/>
      <c r="D88" s="139">
        <v>5890</v>
      </c>
      <c r="E88" s="90"/>
    </row>
    <row r="89" spans="1:5" x14ac:dyDescent="0.25">
      <c r="A89" s="137">
        <v>2272</v>
      </c>
      <c r="B89" s="70" t="s">
        <v>222</v>
      </c>
      <c r="C89" s="94"/>
      <c r="D89" s="139">
        <v>8761</v>
      </c>
      <c r="E89" s="90"/>
    </row>
    <row r="90" spans="1:5" x14ac:dyDescent="0.25">
      <c r="A90" s="137">
        <v>2275</v>
      </c>
      <c r="B90" s="70" t="s">
        <v>82</v>
      </c>
      <c r="C90" s="94"/>
      <c r="D90" s="139">
        <v>6328.75</v>
      </c>
      <c r="E90" s="90"/>
    </row>
    <row r="91" spans="1:5" x14ac:dyDescent="0.25">
      <c r="A91" s="137">
        <v>2276</v>
      </c>
      <c r="B91" s="70" t="s">
        <v>203</v>
      </c>
      <c r="C91" s="94"/>
      <c r="D91" s="139">
        <v>7993.75</v>
      </c>
      <c r="E91" s="90"/>
    </row>
    <row r="92" spans="1:5" x14ac:dyDescent="0.25">
      <c r="A92" s="137">
        <v>2278</v>
      </c>
      <c r="B92" s="70" t="s">
        <v>109</v>
      </c>
      <c r="C92" s="94"/>
      <c r="D92" s="139">
        <v>5237.5</v>
      </c>
      <c r="E92" s="90"/>
    </row>
    <row r="93" spans="1:5" x14ac:dyDescent="0.25">
      <c r="A93" s="137">
        <v>2279</v>
      </c>
      <c r="B93" s="70" t="s">
        <v>73</v>
      </c>
      <c r="C93" s="94"/>
      <c r="D93" s="139">
        <v>4922.5</v>
      </c>
      <c r="E93" s="90"/>
    </row>
    <row r="94" spans="1:5" x14ac:dyDescent="0.25">
      <c r="A94" s="137">
        <v>2280</v>
      </c>
      <c r="B94" s="70" t="s">
        <v>196</v>
      </c>
      <c r="C94" s="94"/>
      <c r="D94" s="139">
        <v>6171</v>
      </c>
      <c r="E94" s="90"/>
    </row>
    <row r="95" spans="1:5" x14ac:dyDescent="0.25">
      <c r="A95" s="137">
        <v>2282</v>
      </c>
      <c r="B95" s="70" t="s">
        <v>116</v>
      </c>
      <c r="C95" s="94"/>
      <c r="D95" s="139">
        <v>9433.75</v>
      </c>
      <c r="E95" s="90"/>
    </row>
    <row r="96" spans="1:5" x14ac:dyDescent="0.25">
      <c r="A96" s="137">
        <v>2285</v>
      </c>
      <c r="B96" s="70" t="s">
        <v>186</v>
      </c>
      <c r="C96" s="94"/>
      <c r="D96" s="139">
        <v>6385</v>
      </c>
      <c r="E96" s="90"/>
    </row>
    <row r="97" spans="1:5" x14ac:dyDescent="0.25">
      <c r="A97" s="137">
        <v>2287</v>
      </c>
      <c r="B97" s="70" t="s">
        <v>149</v>
      </c>
      <c r="C97" s="94"/>
      <c r="D97" s="139">
        <v>4821.25</v>
      </c>
      <c r="E97" s="90"/>
    </row>
    <row r="98" spans="1:5" x14ac:dyDescent="0.25">
      <c r="A98" s="137">
        <v>2289</v>
      </c>
      <c r="B98" s="70" t="s">
        <v>121</v>
      </c>
      <c r="C98" s="94"/>
      <c r="D98" s="139">
        <v>5563.75</v>
      </c>
      <c r="E98" s="90"/>
    </row>
    <row r="99" spans="1:5" x14ac:dyDescent="0.25">
      <c r="A99" s="91">
        <v>2290</v>
      </c>
      <c r="B99" s="70" t="s">
        <v>70</v>
      </c>
      <c r="C99" s="94"/>
      <c r="D99" s="139">
        <v>5777.5</v>
      </c>
      <c r="E99" s="90"/>
    </row>
    <row r="100" spans="1:5" x14ac:dyDescent="0.25">
      <c r="A100" s="137">
        <v>2296</v>
      </c>
      <c r="B100" s="70" t="s">
        <v>201</v>
      </c>
      <c r="C100" s="94"/>
      <c r="D100" s="139">
        <v>6115</v>
      </c>
      <c r="E100" s="90"/>
    </row>
    <row r="101" spans="1:5" x14ac:dyDescent="0.25">
      <c r="A101" s="137">
        <v>2298</v>
      </c>
      <c r="B101" s="70" t="s">
        <v>133</v>
      </c>
      <c r="C101" s="94"/>
      <c r="D101" s="139">
        <v>7532.5</v>
      </c>
      <c r="E101" s="90"/>
    </row>
    <row r="102" spans="1:5" x14ac:dyDescent="0.25">
      <c r="A102" s="91">
        <v>2300</v>
      </c>
      <c r="B102" s="70" t="s">
        <v>156</v>
      </c>
      <c r="C102" s="94"/>
      <c r="D102" s="139">
        <v>5248.75</v>
      </c>
      <c r="E102" s="90"/>
    </row>
    <row r="103" spans="1:5" x14ac:dyDescent="0.25">
      <c r="A103" s="91">
        <v>2309</v>
      </c>
      <c r="B103" s="70" t="s">
        <v>190</v>
      </c>
      <c r="C103" s="94"/>
      <c r="D103" s="139">
        <v>8230</v>
      </c>
      <c r="E103" s="90"/>
    </row>
    <row r="104" spans="1:5" x14ac:dyDescent="0.25">
      <c r="A104" s="91">
        <v>2312</v>
      </c>
      <c r="B104" s="70" t="s">
        <v>104</v>
      </c>
      <c r="C104" s="94"/>
      <c r="D104" s="139">
        <v>8657.5</v>
      </c>
      <c r="E104" s="90"/>
    </row>
    <row r="105" spans="1:5" x14ac:dyDescent="0.25">
      <c r="A105" s="91">
        <v>2313</v>
      </c>
      <c r="B105" s="70" t="s">
        <v>60</v>
      </c>
      <c r="C105" s="94"/>
      <c r="D105" s="139">
        <v>6351.25</v>
      </c>
      <c r="E105" s="90"/>
    </row>
    <row r="106" spans="1:5" x14ac:dyDescent="0.25">
      <c r="A106" s="91">
        <v>2318</v>
      </c>
      <c r="B106" s="70" t="s">
        <v>185</v>
      </c>
      <c r="C106" s="94"/>
      <c r="D106" s="139">
        <v>4888.75</v>
      </c>
      <c r="E106" s="90"/>
    </row>
    <row r="107" spans="1:5" x14ac:dyDescent="0.25">
      <c r="A107" s="91">
        <v>2320</v>
      </c>
      <c r="B107" s="70" t="s">
        <v>119</v>
      </c>
      <c r="C107" s="94"/>
      <c r="D107" s="139">
        <v>4877.5</v>
      </c>
      <c r="E107" s="90"/>
    </row>
    <row r="108" spans="1:5" x14ac:dyDescent="0.25">
      <c r="A108" s="91">
        <v>2321</v>
      </c>
      <c r="B108" s="70" t="s">
        <v>168</v>
      </c>
      <c r="C108" s="94"/>
      <c r="D108" s="139">
        <v>4877.5</v>
      </c>
      <c r="E108" s="90"/>
    </row>
    <row r="109" spans="1:5" x14ac:dyDescent="0.25">
      <c r="A109" s="137">
        <v>2322</v>
      </c>
      <c r="B109" s="70" t="s">
        <v>180</v>
      </c>
      <c r="C109" s="94"/>
      <c r="D109" s="139">
        <v>5383.75</v>
      </c>
      <c r="E109" s="90"/>
    </row>
    <row r="110" spans="1:5" x14ac:dyDescent="0.25">
      <c r="A110" s="137">
        <v>2326</v>
      </c>
      <c r="B110" s="70" t="s">
        <v>59</v>
      </c>
      <c r="C110" s="94"/>
      <c r="D110" s="139">
        <v>6418.75</v>
      </c>
      <c r="E110" s="90"/>
    </row>
    <row r="111" spans="1:5" x14ac:dyDescent="0.25">
      <c r="A111" s="137">
        <v>2327</v>
      </c>
      <c r="B111" s="70" t="s">
        <v>161</v>
      </c>
      <c r="C111" s="94"/>
      <c r="D111" s="139">
        <v>4652.5</v>
      </c>
      <c r="E111" s="90"/>
    </row>
    <row r="112" spans="1:5" x14ac:dyDescent="0.25">
      <c r="A112" s="137">
        <v>2328</v>
      </c>
      <c r="B112" s="70" t="s">
        <v>143</v>
      </c>
      <c r="C112" s="94"/>
      <c r="D112" s="139">
        <v>7037.5</v>
      </c>
      <c r="E112" s="90"/>
    </row>
    <row r="113" spans="1:5" x14ac:dyDescent="0.25">
      <c r="A113" s="137">
        <v>2329</v>
      </c>
      <c r="B113" s="70" t="s">
        <v>255</v>
      </c>
      <c r="C113" s="94"/>
      <c r="D113" s="139">
        <v>7645</v>
      </c>
      <c r="E113" s="90"/>
    </row>
    <row r="114" spans="1:5" x14ac:dyDescent="0.25">
      <c r="A114" s="137">
        <v>2337</v>
      </c>
      <c r="B114" s="70" t="s">
        <v>142</v>
      </c>
      <c r="C114" s="94"/>
      <c r="D114" s="139">
        <v>7048.75</v>
      </c>
      <c r="E114" s="90"/>
    </row>
    <row r="115" spans="1:5" x14ac:dyDescent="0.25">
      <c r="A115" s="91">
        <v>2340</v>
      </c>
      <c r="B115" s="70" t="s">
        <v>85</v>
      </c>
      <c r="C115" s="94"/>
      <c r="D115" s="139">
        <v>7071.25</v>
      </c>
      <c r="E115" s="90"/>
    </row>
    <row r="116" spans="1:5" x14ac:dyDescent="0.25">
      <c r="A116" s="137">
        <v>2345</v>
      </c>
      <c r="B116" s="70" t="s">
        <v>136</v>
      </c>
      <c r="C116" s="94"/>
      <c r="D116" s="139">
        <v>6036.25</v>
      </c>
      <c r="E116" s="90"/>
    </row>
    <row r="117" spans="1:5" x14ac:dyDescent="0.25">
      <c r="A117" s="91">
        <v>2431</v>
      </c>
      <c r="B117" s="70" t="s">
        <v>188</v>
      </c>
      <c r="C117" s="94"/>
      <c r="D117" s="139">
        <v>9332.5</v>
      </c>
      <c r="E117" s="90"/>
    </row>
    <row r="118" spans="1:5" x14ac:dyDescent="0.25">
      <c r="A118" s="137">
        <v>2434</v>
      </c>
      <c r="B118" s="70" t="s">
        <v>106</v>
      </c>
      <c r="C118" s="94"/>
      <c r="D118" s="139">
        <v>8986</v>
      </c>
      <c r="E118" s="90"/>
    </row>
    <row r="119" spans="1:5" x14ac:dyDescent="0.25">
      <c r="A119" s="137">
        <v>2444</v>
      </c>
      <c r="B119" s="70" t="s">
        <v>118</v>
      </c>
      <c r="C119" s="94"/>
      <c r="D119" s="139">
        <v>9557.5</v>
      </c>
      <c r="E119" s="90"/>
    </row>
    <row r="120" spans="1:5" x14ac:dyDescent="0.25">
      <c r="A120" s="137">
        <v>2453</v>
      </c>
      <c r="B120" s="70" t="s">
        <v>160</v>
      </c>
      <c r="C120" s="94"/>
      <c r="D120" s="139">
        <v>8297.5</v>
      </c>
      <c r="E120" s="90"/>
    </row>
    <row r="121" spans="1:5" x14ac:dyDescent="0.25">
      <c r="A121" s="137">
        <v>2454</v>
      </c>
      <c r="B121" s="70" t="s">
        <v>64</v>
      </c>
      <c r="C121" s="94"/>
      <c r="D121" s="139">
        <v>5383.75</v>
      </c>
      <c r="E121" s="90"/>
    </row>
    <row r="122" spans="1:5" x14ac:dyDescent="0.25">
      <c r="A122" s="137">
        <v>2458</v>
      </c>
      <c r="B122" s="70" t="s">
        <v>140</v>
      </c>
      <c r="C122" s="94"/>
      <c r="D122" s="139">
        <v>6913.75</v>
      </c>
      <c r="E122" s="90"/>
    </row>
    <row r="123" spans="1:5" x14ac:dyDescent="0.25">
      <c r="A123" s="137">
        <v>2459</v>
      </c>
      <c r="B123" s="70" t="s">
        <v>256</v>
      </c>
      <c r="C123" s="94"/>
      <c r="D123" s="139">
        <v>7037.5</v>
      </c>
      <c r="E123" s="90"/>
    </row>
    <row r="124" spans="1:5" x14ac:dyDescent="0.25">
      <c r="A124" s="137">
        <v>2462</v>
      </c>
      <c r="B124" s="70" t="s">
        <v>102</v>
      </c>
      <c r="C124" s="94"/>
      <c r="D124" s="139">
        <v>8061.25</v>
      </c>
      <c r="E124" s="90"/>
    </row>
    <row r="125" spans="1:5" x14ac:dyDescent="0.25">
      <c r="A125" s="137">
        <v>2463</v>
      </c>
      <c r="B125" s="70" t="s">
        <v>153</v>
      </c>
      <c r="C125" s="94"/>
      <c r="D125" s="139">
        <v>8410</v>
      </c>
      <c r="E125" s="90"/>
    </row>
    <row r="126" spans="1:5" x14ac:dyDescent="0.25">
      <c r="A126" s="137">
        <v>2465</v>
      </c>
      <c r="B126" s="70" t="s">
        <v>225</v>
      </c>
      <c r="C126" s="94"/>
      <c r="D126" s="139">
        <v>9580</v>
      </c>
      <c r="E126" s="90"/>
    </row>
    <row r="127" spans="1:5" x14ac:dyDescent="0.25">
      <c r="A127" s="91">
        <v>2471</v>
      </c>
      <c r="B127" s="70" t="s">
        <v>146</v>
      </c>
      <c r="C127" s="94"/>
      <c r="D127" s="139">
        <v>8839.2999999999993</v>
      </c>
      <c r="E127" s="90"/>
    </row>
    <row r="128" spans="1:5" x14ac:dyDescent="0.25">
      <c r="A128" s="137">
        <v>2474</v>
      </c>
      <c r="B128" s="70" t="s">
        <v>212</v>
      </c>
      <c r="C128" s="94"/>
      <c r="D128" s="139">
        <v>6677.5</v>
      </c>
      <c r="E128" s="90"/>
    </row>
    <row r="129" spans="1:5" x14ac:dyDescent="0.25">
      <c r="A129" s="137">
        <v>2482</v>
      </c>
      <c r="B129" s="70" t="s">
        <v>197</v>
      </c>
      <c r="C129" s="94"/>
      <c r="D129" s="139">
        <v>7150</v>
      </c>
      <c r="E129" s="90"/>
    </row>
    <row r="130" spans="1:5" x14ac:dyDescent="0.25">
      <c r="A130" s="137">
        <v>2484</v>
      </c>
      <c r="B130" s="70" t="s">
        <v>130</v>
      </c>
      <c r="C130" s="94"/>
      <c r="D130" s="139">
        <v>7037.5</v>
      </c>
      <c r="E130" s="90"/>
    </row>
    <row r="131" spans="1:5" x14ac:dyDescent="0.25">
      <c r="A131" s="91">
        <v>2490</v>
      </c>
      <c r="B131" s="70" t="s">
        <v>187</v>
      </c>
      <c r="C131" s="94"/>
      <c r="D131" s="139">
        <v>7865.5</v>
      </c>
      <c r="E131" s="90"/>
    </row>
    <row r="132" spans="1:5" x14ac:dyDescent="0.25">
      <c r="A132" s="91">
        <v>2491</v>
      </c>
      <c r="B132" s="70" t="s">
        <v>84</v>
      </c>
      <c r="C132" s="94" t="s">
        <v>430</v>
      </c>
      <c r="D132" s="139"/>
      <c r="E132" s="90"/>
    </row>
    <row r="133" spans="1:5" x14ac:dyDescent="0.25">
      <c r="A133" s="91">
        <v>2509</v>
      </c>
      <c r="B133" s="70" t="s">
        <v>112</v>
      </c>
      <c r="C133" s="94"/>
      <c r="D133" s="139">
        <v>6351.25</v>
      </c>
      <c r="E133" s="90"/>
    </row>
    <row r="134" spans="1:5" x14ac:dyDescent="0.25">
      <c r="A134" s="91">
        <v>2510</v>
      </c>
      <c r="B134" s="70" t="s">
        <v>230</v>
      </c>
      <c r="C134" s="94"/>
      <c r="D134" s="139">
        <v>8387.5</v>
      </c>
      <c r="E134" s="90"/>
    </row>
    <row r="135" spans="1:5" x14ac:dyDescent="0.25">
      <c r="A135" s="91">
        <v>2513</v>
      </c>
      <c r="B135" s="70" t="s">
        <v>257</v>
      </c>
      <c r="C135" s="94"/>
      <c r="D135" s="139">
        <v>7510.9</v>
      </c>
      <c r="E135" s="90"/>
    </row>
    <row r="136" spans="1:5" x14ac:dyDescent="0.25">
      <c r="A136" s="91">
        <v>2514</v>
      </c>
      <c r="B136" s="70" t="s">
        <v>98</v>
      </c>
      <c r="C136" s="94"/>
      <c r="D136" s="139">
        <v>5923.75</v>
      </c>
      <c r="E136" s="90"/>
    </row>
    <row r="137" spans="1:5" x14ac:dyDescent="0.25">
      <c r="A137" s="91">
        <v>2519</v>
      </c>
      <c r="B137" s="70" t="s">
        <v>206</v>
      </c>
      <c r="C137" s="94"/>
      <c r="D137" s="139">
        <v>6047.5</v>
      </c>
      <c r="E137" s="90"/>
    </row>
    <row r="138" spans="1:5" x14ac:dyDescent="0.25">
      <c r="A138" s="91">
        <v>2520</v>
      </c>
      <c r="B138" s="70" t="s">
        <v>470</v>
      </c>
      <c r="C138" s="94" t="s">
        <v>430</v>
      </c>
      <c r="D138" s="139">
        <v>15290</v>
      </c>
      <c r="E138" s="90"/>
    </row>
    <row r="139" spans="1:5" x14ac:dyDescent="0.25">
      <c r="A139" s="137">
        <v>2523</v>
      </c>
      <c r="B139" s="70" t="s">
        <v>210</v>
      </c>
      <c r="C139" s="94"/>
      <c r="D139" s="139">
        <v>9850</v>
      </c>
      <c r="E139" s="90"/>
    </row>
    <row r="140" spans="1:5" x14ac:dyDescent="0.25">
      <c r="A140" s="137">
        <v>2524</v>
      </c>
      <c r="B140" s="70" t="s">
        <v>162</v>
      </c>
      <c r="C140" s="94"/>
      <c r="D140" s="139">
        <v>5170</v>
      </c>
      <c r="E140" s="90"/>
    </row>
    <row r="141" spans="1:5" x14ac:dyDescent="0.25">
      <c r="A141" s="137">
        <v>2525</v>
      </c>
      <c r="B141" s="70" t="s">
        <v>182</v>
      </c>
      <c r="C141" s="94"/>
      <c r="D141" s="139">
        <v>8511.25</v>
      </c>
      <c r="E141" s="90"/>
    </row>
    <row r="142" spans="1:5" x14ac:dyDescent="0.25">
      <c r="A142" s="91">
        <v>2530</v>
      </c>
      <c r="B142" s="70" t="s">
        <v>89</v>
      </c>
      <c r="C142" s="94"/>
      <c r="D142" s="139">
        <v>10772.5</v>
      </c>
      <c r="E142" s="90"/>
    </row>
    <row r="143" spans="1:5" x14ac:dyDescent="0.25">
      <c r="A143" s="91">
        <v>2531</v>
      </c>
      <c r="B143" s="70" t="s">
        <v>38</v>
      </c>
      <c r="C143" s="94"/>
      <c r="D143" s="139">
        <v>6434.5</v>
      </c>
      <c r="E143" s="90"/>
    </row>
    <row r="144" spans="1:5" x14ac:dyDescent="0.25">
      <c r="A144" s="137">
        <v>2532</v>
      </c>
      <c r="B144" s="70" t="s">
        <v>170</v>
      </c>
      <c r="C144" s="94"/>
      <c r="D144" s="139">
        <v>6182.5</v>
      </c>
      <c r="E144" s="90"/>
    </row>
    <row r="145" spans="1:5" x14ac:dyDescent="0.25">
      <c r="A145" s="137">
        <v>2534</v>
      </c>
      <c r="B145" s="70" t="s">
        <v>215</v>
      </c>
      <c r="C145" s="94"/>
      <c r="D145" s="139">
        <v>5181.25</v>
      </c>
      <c r="E145" s="90"/>
    </row>
    <row r="146" spans="1:5" x14ac:dyDescent="0.25">
      <c r="A146" s="137">
        <v>2044</v>
      </c>
      <c r="B146" s="70" t="s">
        <v>1898</v>
      </c>
      <c r="C146" s="94" t="s">
        <v>429</v>
      </c>
      <c r="D146" s="139">
        <v>15166.25</v>
      </c>
      <c r="E146" s="90"/>
    </row>
    <row r="147" spans="1:5" x14ac:dyDescent="0.25">
      <c r="A147" s="137">
        <v>2539</v>
      </c>
      <c r="B147" s="70" t="s">
        <v>77</v>
      </c>
      <c r="C147" s="94"/>
      <c r="D147" s="139">
        <v>6418.75</v>
      </c>
      <c r="E147" s="90"/>
    </row>
    <row r="148" spans="1:5" x14ac:dyDescent="0.25">
      <c r="A148" s="137">
        <v>2545</v>
      </c>
      <c r="B148" s="70" t="s">
        <v>126</v>
      </c>
      <c r="C148" s="94"/>
      <c r="D148" s="139">
        <v>8713.75</v>
      </c>
      <c r="E148" s="90"/>
    </row>
    <row r="149" spans="1:5" x14ac:dyDescent="0.25">
      <c r="A149" s="137">
        <v>2548</v>
      </c>
      <c r="B149" s="70" t="s">
        <v>166</v>
      </c>
      <c r="C149" s="94"/>
      <c r="D149" s="139">
        <v>8511.25</v>
      </c>
      <c r="E149" s="90"/>
    </row>
    <row r="150" spans="1:5" x14ac:dyDescent="0.25">
      <c r="A150" s="137">
        <v>2552</v>
      </c>
      <c r="B150" s="70" t="s">
        <v>174</v>
      </c>
      <c r="C150" s="94"/>
      <c r="D150" s="139">
        <v>8736.25</v>
      </c>
      <c r="E150" s="90"/>
    </row>
    <row r="151" spans="1:5" x14ac:dyDescent="0.25">
      <c r="A151" s="137">
        <v>2559</v>
      </c>
      <c r="B151" s="70" t="s">
        <v>151</v>
      </c>
      <c r="C151" s="94"/>
      <c r="D151" s="139">
        <v>6261.25</v>
      </c>
      <c r="E151" s="90"/>
    </row>
    <row r="152" spans="1:5" x14ac:dyDescent="0.25">
      <c r="A152" s="137">
        <v>2562</v>
      </c>
      <c r="B152" s="70" t="s">
        <v>66</v>
      </c>
      <c r="C152" s="94"/>
      <c r="D152" s="139">
        <v>6373.75</v>
      </c>
      <c r="E152" s="90"/>
    </row>
    <row r="153" spans="1:5" x14ac:dyDescent="0.25">
      <c r="A153" s="137">
        <v>2569</v>
      </c>
      <c r="B153" s="70" t="s">
        <v>92</v>
      </c>
      <c r="C153" s="94"/>
      <c r="D153" s="139">
        <v>8578.75</v>
      </c>
      <c r="E153" s="90"/>
    </row>
    <row r="154" spans="1:5" x14ac:dyDescent="0.25">
      <c r="A154" s="137">
        <v>2574</v>
      </c>
      <c r="B154" s="70" t="s">
        <v>101</v>
      </c>
      <c r="C154" s="94"/>
      <c r="D154" s="139">
        <v>6970</v>
      </c>
      <c r="E154" s="90"/>
    </row>
    <row r="155" spans="1:5" x14ac:dyDescent="0.25">
      <c r="A155" s="137">
        <v>2578</v>
      </c>
      <c r="B155" s="70" t="s">
        <v>204</v>
      </c>
      <c r="C155" s="94"/>
      <c r="D155" s="139">
        <v>5507.5</v>
      </c>
      <c r="E155" s="90"/>
    </row>
    <row r="156" spans="1:5" x14ac:dyDescent="0.25">
      <c r="A156" s="137">
        <v>2586</v>
      </c>
      <c r="B156" s="70" t="s">
        <v>75</v>
      </c>
      <c r="C156" s="94"/>
      <c r="D156" s="139">
        <v>6295</v>
      </c>
      <c r="E156" s="90"/>
    </row>
    <row r="157" spans="1:5" x14ac:dyDescent="0.25">
      <c r="A157" s="137">
        <v>2596</v>
      </c>
      <c r="B157" s="70" t="s">
        <v>88</v>
      </c>
      <c r="C157" s="94"/>
      <c r="D157" s="139">
        <v>8725</v>
      </c>
      <c r="E157" s="90"/>
    </row>
    <row r="158" spans="1:5" x14ac:dyDescent="0.25">
      <c r="A158" s="91">
        <v>2603</v>
      </c>
      <c r="B158" s="70" t="s">
        <v>245</v>
      </c>
      <c r="C158" s="94"/>
      <c r="D158" s="139">
        <v>8972.5</v>
      </c>
      <c r="E158" s="90"/>
    </row>
    <row r="159" spans="1:5" x14ac:dyDescent="0.25">
      <c r="A159" s="91">
        <v>2607</v>
      </c>
      <c r="B159" s="70" t="s">
        <v>192</v>
      </c>
      <c r="C159" s="94"/>
      <c r="D159" s="139">
        <v>5487.25</v>
      </c>
      <c r="E159" s="90"/>
    </row>
    <row r="160" spans="1:5" x14ac:dyDescent="0.25">
      <c r="A160" s="91">
        <v>2611</v>
      </c>
      <c r="B160" s="70" t="s">
        <v>141</v>
      </c>
      <c r="C160" s="94"/>
      <c r="D160" s="139">
        <v>7026.25</v>
      </c>
      <c r="E160" s="90"/>
    </row>
    <row r="161" spans="1:5" x14ac:dyDescent="0.25">
      <c r="A161" s="91">
        <v>2615</v>
      </c>
      <c r="B161" s="70" t="s">
        <v>96</v>
      </c>
      <c r="C161" s="94"/>
      <c r="D161" s="139">
        <v>6306.25</v>
      </c>
      <c r="E161" s="90"/>
    </row>
    <row r="162" spans="1:5" x14ac:dyDescent="0.25">
      <c r="A162" s="137">
        <v>2622</v>
      </c>
      <c r="B162" s="70" t="s">
        <v>63</v>
      </c>
      <c r="C162" s="94"/>
      <c r="D162" s="139">
        <v>5750.05</v>
      </c>
      <c r="E162" s="90"/>
    </row>
    <row r="163" spans="1:5" x14ac:dyDescent="0.25">
      <c r="A163" s="137">
        <v>2625</v>
      </c>
      <c r="B163" s="70" t="s">
        <v>134</v>
      </c>
      <c r="C163" s="94"/>
      <c r="D163" s="139">
        <v>8713.75</v>
      </c>
      <c r="E163" s="90"/>
    </row>
    <row r="164" spans="1:5" x14ac:dyDescent="0.25">
      <c r="A164" s="137">
        <v>2626</v>
      </c>
      <c r="B164" s="70" t="s">
        <v>68</v>
      </c>
      <c r="C164" s="94"/>
      <c r="D164" s="139">
        <v>5732.5</v>
      </c>
      <c r="E164" s="90"/>
    </row>
    <row r="165" spans="1:5" x14ac:dyDescent="0.25">
      <c r="A165" s="137">
        <v>2627</v>
      </c>
      <c r="B165" s="70" t="s">
        <v>37</v>
      </c>
      <c r="C165" s="94"/>
      <c r="D165" s="139">
        <v>6238.75</v>
      </c>
      <c r="E165" s="90"/>
    </row>
    <row r="166" spans="1:5" x14ac:dyDescent="0.25">
      <c r="A166" s="137">
        <v>2629</v>
      </c>
      <c r="B166" s="70" t="s">
        <v>258</v>
      </c>
      <c r="C166" s="94"/>
      <c r="D166" s="139">
        <v>6227.5</v>
      </c>
      <c r="E166" s="90"/>
    </row>
    <row r="167" spans="1:5" x14ac:dyDescent="0.25">
      <c r="A167" s="137">
        <v>2632</v>
      </c>
      <c r="B167" s="70" t="s">
        <v>228</v>
      </c>
      <c r="C167" s="94"/>
      <c r="D167" s="139">
        <v>9366.25</v>
      </c>
      <c r="E167" s="90"/>
    </row>
    <row r="168" spans="1:5" x14ac:dyDescent="0.25">
      <c r="A168" s="137">
        <v>2636</v>
      </c>
      <c r="B168" s="70" t="s">
        <v>71</v>
      </c>
      <c r="C168" s="94"/>
      <c r="D168" s="139">
        <v>8054.5</v>
      </c>
      <c r="E168" s="90"/>
    </row>
    <row r="169" spans="1:5" x14ac:dyDescent="0.25">
      <c r="A169" s="137">
        <v>2643</v>
      </c>
      <c r="B169" s="70" t="s">
        <v>94</v>
      </c>
      <c r="C169" s="94"/>
      <c r="D169" s="139">
        <v>11290</v>
      </c>
      <c r="E169" s="90"/>
    </row>
    <row r="170" spans="1:5" x14ac:dyDescent="0.25">
      <c r="A170" s="137">
        <v>2645</v>
      </c>
      <c r="B170" s="70" t="s">
        <v>42</v>
      </c>
      <c r="C170" s="94"/>
      <c r="D170" s="139">
        <v>6497.5</v>
      </c>
      <c r="E170" s="90"/>
    </row>
    <row r="171" spans="1:5" x14ac:dyDescent="0.25">
      <c r="A171" s="137">
        <v>2648</v>
      </c>
      <c r="B171" s="70" t="s">
        <v>137</v>
      </c>
      <c r="C171" s="94"/>
      <c r="D171" s="139">
        <v>6171.25</v>
      </c>
      <c r="E171" s="90"/>
    </row>
    <row r="172" spans="1:5" x14ac:dyDescent="0.25">
      <c r="A172" s="91">
        <v>2650</v>
      </c>
      <c r="B172" s="70" t="s">
        <v>54</v>
      </c>
      <c r="C172" s="94"/>
      <c r="D172" s="139">
        <v>5957.5</v>
      </c>
      <c r="E172" s="90"/>
    </row>
    <row r="173" spans="1:5" x14ac:dyDescent="0.25">
      <c r="A173" s="91">
        <v>2651</v>
      </c>
      <c r="B173" s="70" t="s">
        <v>155</v>
      </c>
      <c r="C173" s="94"/>
      <c r="D173" s="139">
        <v>5462.5</v>
      </c>
      <c r="E173" s="90"/>
    </row>
    <row r="174" spans="1:5" x14ac:dyDescent="0.25">
      <c r="A174" s="137">
        <v>2653</v>
      </c>
      <c r="B174" s="70" t="s">
        <v>51</v>
      </c>
      <c r="C174" s="94"/>
      <c r="D174" s="139">
        <v>8638.6</v>
      </c>
      <c r="E174" s="90"/>
    </row>
    <row r="175" spans="1:5" x14ac:dyDescent="0.25">
      <c r="A175" s="137">
        <v>2657</v>
      </c>
      <c r="B175" s="70" t="s">
        <v>30</v>
      </c>
      <c r="C175" s="94"/>
      <c r="D175" s="139">
        <v>9841</v>
      </c>
      <c r="E175" s="90"/>
    </row>
    <row r="176" spans="1:5" x14ac:dyDescent="0.25">
      <c r="A176" s="137">
        <v>2658</v>
      </c>
      <c r="B176" s="70" t="s">
        <v>259</v>
      </c>
      <c r="C176" s="94"/>
      <c r="D176" s="139">
        <v>6614.5</v>
      </c>
      <c r="E176" s="90"/>
    </row>
    <row r="177" spans="1:5" x14ac:dyDescent="0.25">
      <c r="A177" s="137">
        <v>2659</v>
      </c>
      <c r="B177" s="70" t="s">
        <v>218</v>
      </c>
      <c r="C177" s="94"/>
      <c r="D177" s="139">
        <v>7892.5</v>
      </c>
      <c r="E177" s="90"/>
    </row>
    <row r="178" spans="1:5" x14ac:dyDescent="0.25">
      <c r="A178" s="91">
        <v>2661</v>
      </c>
      <c r="B178" s="70" t="s">
        <v>44</v>
      </c>
      <c r="C178" s="94"/>
      <c r="D178" s="139">
        <v>8680</v>
      </c>
      <c r="E178" s="90"/>
    </row>
    <row r="179" spans="1:5" x14ac:dyDescent="0.25">
      <c r="A179" s="137">
        <v>2662</v>
      </c>
      <c r="B179" s="70" t="s">
        <v>193</v>
      </c>
      <c r="C179" s="94"/>
      <c r="D179" s="139">
        <v>5604.25</v>
      </c>
      <c r="E179" s="90"/>
    </row>
    <row r="180" spans="1:5" x14ac:dyDescent="0.25">
      <c r="A180" s="137">
        <v>2666</v>
      </c>
      <c r="B180" s="70" t="s">
        <v>40</v>
      </c>
      <c r="C180" s="94"/>
      <c r="D180" s="139">
        <v>8860</v>
      </c>
      <c r="E180" s="90"/>
    </row>
    <row r="181" spans="1:5" x14ac:dyDescent="0.25">
      <c r="A181" s="137">
        <v>2667</v>
      </c>
      <c r="B181" s="70" t="s">
        <v>55</v>
      </c>
      <c r="C181" s="94"/>
      <c r="D181" s="139">
        <v>6013.75</v>
      </c>
      <c r="E181" s="90"/>
    </row>
    <row r="182" spans="1:5" x14ac:dyDescent="0.25">
      <c r="A182" s="137">
        <v>2672</v>
      </c>
      <c r="B182" s="70" t="s">
        <v>115</v>
      </c>
      <c r="C182" s="94"/>
      <c r="D182" s="139">
        <v>7937.5</v>
      </c>
      <c r="E182" s="90"/>
    </row>
    <row r="183" spans="1:5" x14ac:dyDescent="0.25">
      <c r="A183" s="137">
        <v>2674</v>
      </c>
      <c r="B183" s="70" t="s">
        <v>189</v>
      </c>
      <c r="C183" s="94"/>
      <c r="D183" s="139">
        <v>7953.25</v>
      </c>
      <c r="E183" s="90"/>
    </row>
    <row r="184" spans="1:5" x14ac:dyDescent="0.25">
      <c r="A184" s="137">
        <v>2676</v>
      </c>
      <c r="B184" s="70" t="s">
        <v>93</v>
      </c>
      <c r="C184" s="94"/>
      <c r="D184" s="139">
        <v>9535</v>
      </c>
      <c r="E184" s="90"/>
    </row>
    <row r="185" spans="1:5" x14ac:dyDescent="0.25">
      <c r="A185" s="137">
        <v>2677</v>
      </c>
      <c r="B185" s="70" t="s">
        <v>217</v>
      </c>
      <c r="C185" s="94"/>
      <c r="D185" s="139">
        <v>6767.5</v>
      </c>
      <c r="E185" s="90"/>
    </row>
    <row r="186" spans="1:5" x14ac:dyDescent="0.25">
      <c r="A186" s="91">
        <v>2680</v>
      </c>
      <c r="B186" s="70" t="s">
        <v>125</v>
      </c>
      <c r="C186" s="94"/>
      <c r="D186" s="139">
        <v>9040</v>
      </c>
      <c r="E186" s="90"/>
    </row>
    <row r="187" spans="1:5" x14ac:dyDescent="0.25">
      <c r="A187" s="137">
        <v>2682</v>
      </c>
      <c r="B187" s="70" t="s">
        <v>53</v>
      </c>
      <c r="C187" s="94"/>
      <c r="D187" s="139">
        <v>7375</v>
      </c>
      <c r="E187" s="90"/>
    </row>
    <row r="188" spans="1:5" x14ac:dyDescent="0.25">
      <c r="A188" s="137">
        <v>2689</v>
      </c>
      <c r="B188" s="70" t="s">
        <v>359</v>
      </c>
      <c r="C188" s="94"/>
      <c r="D188" s="139">
        <v>6340</v>
      </c>
      <c r="E188" s="90"/>
    </row>
    <row r="189" spans="1:5" x14ac:dyDescent="0.25">
      <c r="A189" s="91">
        <v>2691</v>
      </c>
      <c r="B189" s="70" t="s">
        <v>360</v>
      </c>
      <c r="C189" s="94"/>
      <c r="D189" s="139">
        <v>7543.75</v>
      </c>
      <c r="E189" s="90"/>
    </row>
    <row r="190" spans="1:5" x14ac:dyDescent="0.25">
      <c r="A190" s="137">
        <v>2692</v>
      </c>
      <c r="B190" s="70" t="s">
        <v>361</v>
      </c>
      <c r="C190" s="94"/>
      <c r="D190" s="139">
        <v>8725</v>
      </c>
      <c r="E190" s="90"/>
    </row>
    <row r="191" spans="1:5" x14ac:dyDescent="0.25">
      <c r="A191" s="91">
        <v>3010</v>
      </c>
      <c r="B191" s="70" t="s">
        <v>260</v>
      </c>
      <c r="C191" s="94"/>
      <c r="D191" s="139">
        <v>5226.25</v>
      </c>
      <c r="E191" s="90"/>
    </row>
    <row r="192" spans="1:5" x14ac:dyDescent="0.25">
      <c r="A192" s="91">
        <v>3015</v>
      </c>
      <c r="B192" s="70" t="s">
        <v>261</v>
      </c>
      <c r="C192" s="94"/>
      <c r="D192" s="139">
        <v>5181.25</v>
      </c>
      <c r="E192" s="90"/>
    </row>
    <row r="193" spans="1:5" x14ac:dyDescent="0.25">
      <c r="A193" s="91">
        <v>3020</v>
      </c>
      <c r="B193" s="70" t="s">
        <v>264</v>
      </c>
      <c r="C193" s="94"/>
      <c r="D193" s="139">
        <v>5102.5</v>
      </c>
      <c r="E193" s="90"/>
    </row>
    <row r="194" spans="1:5" x14ac:dyDescent="0.25">
      <c r="A194" s="91">
        <v>3021</v>
      </c>
      <c r="B194" s="70" t="s">
        <v>265</v>
      </c>
      <c r="C194" s="94"/>
      <c r="D194" s="139">
        <v>8837.5</v>
      </c>
      <c r="E194" s="90"/>
    </row>
    <row r="195" spans="1:5" x14ac:dyDescent="0.25">
      <c r="A195" s="91">
        <v>3022</v>
      </c>
      <c r="B195" s="70" t="s">
        <v>266</v>
      </c>
      <c r="C195" s="94"/>
      <c r="D195" s="139">
        <v>5743.75</v>
      </c>
      <c r="E195" s="90"/>
    </row>
    <row r="196" spans="1:5" x14ac:dyDescent="0.25">
      <c r="A196" s="91">
        <v>3023</v>
      </c>
      <c r="B196" s="70" t="s">
        <v>267</v>
      </c>
      <c r="C196" s="94"/>
      <c r="D196" s="139">
        <v>6328.75</v>
      </c>
      <c r="E196" s="90"/>
    </row>
    <row r="197" spans="1:5" x14ac:dyDescent="0.25">
      <c r="A197" s="91">
        <v>3027</v>
      </c>
      <c r="B197" s="70" t="s">
        <v>268</v>
      </c>
      <c r="C197" s="94"/>
      <c r="D197" s="139">
        <v>5777.5</v>
      </c>
      <c r="E197" s="90"/>
    </row>
    <row r="198" spans="1:5" x14ac:dyDescent="0.25">
      <c r="A198" s="91">
        <v>3029</v>
      </c>
      <c r="B198" s="70" t="s">
        <v>269</v>
      </c>
      <c r="C198" s="94"/>
      <c r="D198" s="139">
        <v>6351.25</v>
      </c>
      <c r="E198" s="90"/>
    </row>
    <row r="199" spans="1:5" x14ac:dyDescent="0.25">
      <c r="A199" s="91">
        <v>3032</v>
      </c>
      <c r="B199" s="70" t="s">
        <v>270</v>
      </c>
      <c r="C199" s="94"/>
      <c r="D199" s="139">
        <v>6126.25</v>
      </c>
      <c r="E199" s="90"/>
    </row>
    <row r="200" spans="1:5" x14ac:dyDescent="0.25">
      <c r="A200" s="91">
        <v>3033</v>
      </c>
      <c r="B200" s="70" t="s">
        <v>271</v>
      </c>
      <c r="C200" s="94"/>
      <c r="D200" s="139">
        <v>6238.75</v>
      </c>
      <c r="E200" s="90"/>
    </row>
    <row r="201" spans="1:5" x14ac:dyDescent="0.25">
      <c r="A201" s="91">
        <v>3034</v>
      </c>
      <c r="B201" s="70" t="s">
        <v>272</v>
      </c>
      <c r="C201" s="94"/>
      <c r="D201" s="139">
        <v>5811.25</v>
      </c>
      <c r="E201" s="90"/>
    </row>
    <row r="202" spans="1:5" x14ac:dyDescent="0.25">
      <c r="A202" s="91">
        <v>3035</v>
      </c>
      <c r="B202" s="70" t="s">
        <v>273</v>
      </c>
      <c r="C202" s="94"/>
      <c r="D202" s="139">
        <v>5890</v>
      </c>
      <c r="E202" s="90"/>
    </row>
    <row r="203" spans="1:5" x14ac:dyDescent="0.25">
      <c r="A203" s="91">
        <v>3037</v>
      </c>
      <c r="B203" s="70" t="s">
        <v>274</v>
      </c>
      <c r="C203" s="94"/>
      <c r="D203" s="139">
        <v>6351.25</v>
      </c>
      <c r="E203" s="90"/>
    </row>
    <row r="204" spans="1:5" x14ac:dyDescent="0.25">
      <c r="A204" s="91">
        <v>3043</v>
      </c>
      <c r="B204" s="70" t="s">
        <v>275</v>
      </c>
      <c r="C204" s="94"/>
      <c r="D204" s="139">
        <v>4967.5</v>
      </c>
      <c r="E204" s="90"/>
    </row>
    <row r="205" spans="1:5" x14ac:dyDescent="0.25">
      <c r="A205" s="91">
        <v>3049</v>
      </c>
      <c r="B205" s="70" t="s">
        <v>276</v>
      </c>
      <c r="C205" s="94"/>
      <c r="D205" s="139">
        <v>7307.5</v>
      </c>
      <c r="E205" s="90"/>
    </row>
    <row r="206" spans="1:5" x14ac:dyDescent="0.25">
      <c r="A206" s="91">
        <v>3050</v>
      </c>
      <c r="B206" s="70" t="s">
        <v>277</v>
      </c>
      <c r="C206" s="94"/>
      <c r="D206" s="139">
        <v>11290</v>
      </c>
      <c r="E206" s="90"/>
    </row>
    <row r="207" spans="1:5" x14ac:dyDescent="0.25">
      <c r="A207" s="91">
        <v>3052</v>
      </c>
      <c r="B207" s="70" t="s">
        <v>278</v>
      </c>
      <c r="C207" s="94"/>
      <c r="D207" s="139">
        <v>6261.25</v>
      </c>
      <c r="E207" s="90"/>
    </row>
    <row r="208" spans="1:5" x14ac:dyDescent="0.25">
      <c r="A208" s="91">
        <v>3053</v>
      </c>
      <c r="B208" s="70" t="s">
        <v>279</v>
      </c>
      <c r="C208" s="94"/>
      <c r="D208" s="139">
        <v>5552.5</v>
      </c>
      <c r="E208" s="90"/>
    </row>
    <row r="209" spans="1:5" x14ac:dyDescent="0.25">
      <c r="A209" s="91">
        <v>3054</v>
      </c>
      <c r="B209" s="70" t="s">
        <v>280</v>
      </c>
      <c r="C209" s="94"/>
      <c r="D209" s="139">
        <v>5541.25</v>
      </c>
      <c r="E209" s="90"/>
    </row>
    <row r="210" spans="1:5" x14ac:dyDescent="0.25">
      <c r="A210" s="91">
        <v>3055</v>
      </c>
      <c r="B210" s="70" t="s">
        <v>281</v>
      </c>
      <c r="C210" s="94"/>
      <c r="D210" s="139">
        <v>7093.75</v>
      </c>
      <c r="E210" s="90"/>
    </row>
    <row r="211" spans="1:5" x14ac:dyDescent="0.25">
      <c r="A211" s="91">
        <v>3057</v>
      </c>
      <c r="B211" s="70" t="s">
        <v>279</v>
      </c>
      <c r="C211" s="94"/>
      <c r="D211" s="139">
        <v>5485</v>
      </c>
      <c r="E211" s="90"/>
    </row>
    <row r="212" spans="1:5" x14ac:dyDescent="0.25">
      <c r="A212" s="91">
        <v>3059</v>
      </c>
      <c r="B212" s="70" t="s">
        <v>282</v>
      </c>
      <c r="C212" s="94"/>
      <c r="D212" s="139">
        <v>5496.25</v>
      </c>
      <c r="E212" s="90"/>
    </row>
    <row r="213" spans="1:5" x14ac:dyDescent="0.25">
      <c r="A213" s="91">
        <v>3061</v>
      </c>
      <c r="B213" s="70" t="s">
        <v>283</v>
      </c>
      <c r="C213" s="100"/>
      <c r="D213" s="139">
        <v>5338.75</v>
      </c>
      <c r="E213" s="90"/>
    </row>
    <row r="214" spans="1:5" x14ac:dyDescent="0.25">
      <c r="A214" s="91">
        <v>3062</v>
      </c>
      <c r="B214" s="70" t="s">
        <v>284</v>
      </c>
      <c r="C214" s="94"/>
      <c r="D214" s="139">
        <v>5417.5</v>
      </c>
      <c r="E214" s="90"/>
    </row>
    <row r="215" spans="1:5" x14ac:dyDescent="0.25">
      <c r="A215" s="91">
        <v>3067</v>
      </c>
      <c r="B215" s="70" t="s">
        <v>285</v>
      </c>
      <c r="C215" s="94"/>
      <c r="D215" s="139">
        <v>5743.75</v>
      </c>
      <c r="E215" s="90"/>
    </row>
    <row r="216" spans="1:5" x14ac:dyDescent="0.25">
      <c r="A216" s="91">
        <v>3069</v>
      </c>
      <c r="B216" s="70" t="s">
        <v>286</v>
      </c>
      <c r="C216" s="94"/>
      <c r="D216" s="139">
        <v>4843.75</v>
      </c>
      <c r="E216" s="90"/>
    </row>
    <row r="217" spans="1:5" x14ac:dyDescent="0.25">
      <c r="A217" s="91">
        <v>3072</v>
      </c>
      <c r="B217" s="70" t="s">
        <v>287</v>
      </c>
      <c r="C217" s="94"/>
      <c r="D217" s="139">
        <v>5845</v>
      </c>
      <c r="E217" s="90"/>
    </row>
    <row r="218" spans="1:5" x14ac:dyDescent="0.25">
      <c r="A218" s="91">
        <v>3073</v>
      </c>
      <c r="B218" s="70" t="s">
        <v>288</v>
      </c>
      <c r="C218" s="94"/>
      <c r="D218" s="139">
        <v>5350</v>
      </c>
      <c r="E218" s="90"/>
    </row>
    <row r="219" spans="1:5" x14ac:dyDescent="0.25">
      <c r="A219" s="91">
        <v>3079</v>
      </c>
      <c r="B219" s="70" t="s">
        <v>289</v>
      </c>
      <c r="C219" s="94"/>
      <c r="D219" s="139">
        <v>4630</v>
      </c>
      <c r="E219" s="90"/>
    </row>
    <row r="220" spans="1:5" x14ac:dyDescent="0.25">
      <c r="A220" s="91">
        <v>3081</v>
      </c>
      <c r="B220" s="70" t="s">
        <v>290</v>
      </c>
      <c r="C220" s="94"/>
      <c r="D220" s="139">
        <v>7048.75</v>
      </c>
      <c r="E220" s="90"/>
    </row>
    <row r="221" spans="1:5" x14ac:dyDescent="0.25">
      <c r="A221" s="91">
        <v>3082</v>
      </c>
      <c r="B221" s="70" t="s">
        <v>291</v>
      </c>
      <c r="C221" s="94"/>
      <c r="D221" s="139">
        <v>4855</v>
      </c>
      <c r="E221" s="90"/>
    </row>
    <row r="222" spans="1:5" x14ac:dyDescent="0.25">
      <c r="A222" s="91">
        <v>3083</v>
      </c>
      <c r="B222" s="70" t="s">
        <v>292</v>
      </c>
      <c r="C222" s="94"/>
      <c r="D222" s="139">
        <v>4528.75</v>
      </c>
      <c r="E222" s="90"/>
    </row>
    <row r="223" spans="1:5" x14ac:dyDescent="0.25">
      <c r="A223" s="91">
        <v>3088</v>
      </c>
      <c r="B223" s="70" t="s">
        <v>293</v>
      </c>
      <c r="C223" s="94"/>
      <c r="D223" s="139">
        <v>5710</v>
      </c>
      <c r="E223" s="90"/>
    </row>
    <row r="224" spans="1:5" x14ac:dyDescent="0.25">
      <c r="A224" s="91">
        <v>3089</v>
      </c>
      <c r="B224" s="70" t="s">
        <v>294</v>
      </c>
      <c r="C224" s="94"/>
      <c r="D224" s="139">
        <v>6193.75</v>
      </c>
      <c r="E224" s="90"/>
    </row>
    <row r="225" spans="1:5" x14ac:dyDescent="0.25">
      <c r="A225" s="91">
        <v>3090</v>
      </c>
      <c r="B225" s="70" t="s">
        <v>295</v>
      </c>
      <c r="C225" s="94"/>
      <c r="D225" s="139">
        <v>5361.25</v>
      </c>
      <c r="E225" s="90"/>
    </row>
    <row r="226" spans="1:5" x14ac:dyDescent="0.25">
      <c r="A226" s="91">
        <v>3091</v>
      </c>
      <c r="B226" s="70" t="s">
        <v>296</v>
      </c>
      <c r="C226" s="94"/>
      <c r="D226" s="139">
        <v>4843.75</v>
      </c>
      <c r="E226" s="90"/>
    </row>
    <row r="227" spans="1:5" x14ac:dyDescent="0.25">
      <c r="A227" s="91">
        <v>3092</v>
      </c>
      <c r="B227" s="70" t="s">
        <v>297</v>
      </c>
      <c r="C227" s="94"/>
      <c r="D227" s="139">
        <v>5766.25</v>
      </c>
      <c r="E227" s="90"/>
    </row>
    <row r="228" spans="1:5" x14ac:dyDescent="0.25">
      <c r="A228" s="91">
        <v>3106</v>
      </c>
      <c r="B228" s="70" t="s">
        <v>298</v>
      </c>
      <c r="C228" s="94"/>
      <c r="D228" s="139">
        <v>9022</v>
      </c>
      <c r="E228" s="90"/>
    </row>
    <row r="229" spans="1:5" x14ac:dyDescent="0.25">
      <c r="A229" s="91">
        <v>3108</v>
      </c>
      <c r="B229" s="70" t="s">
        <v>299</v>
      </c>
      <c r="C229" s="94"/>
      <c r="D229" s="139">
        <v>6441.25</v>
      </c>
      <c r="E229" s="90"/>
    </row>
    <row r="230" spans="1:5" x14ac:dyDescent="0.25">
      <c r="A230" s="91">
        <v>3109</v>
      </c>
      <c r="B230" s="70" t="s">
        <v>300</v>
      </c>
      <c r="C230" s="94"/>
      <c r="D230" s="139">
        <v>6171.25</v>
      </c>
      <c r="E230" s="90"/>
    </row>
    <row r="231" spans="1:5" x14ac:dyDescent="0.25">
      <c r="A231" s="91">
        <v>3111</v>
      </c>
      <c r="B231" s="70" t="s">
        <v>301</v>
      </c>
      <c r="C231" s="94"/>
      <c r="D231" s="139">
        <v>5890</v>
      </c>
      <c r="E231" s="90"/>
    </row>
    <row r="232" spans="1:5" x14ac:dyDescent="0.25">
      <c r="A232" s="91">
        <v>3117</v>
      </c>
      <c r="B232" s="70" t="s">
        <v>302</v>
      </c>
      <c r="C232" s="94"/>
      <c r="D232" s="139">
        <v>6081.25</v>
      </c>
      <c r="E232" s="90"/>
    </row>
    <row r="233" spans="1:5" x14ac:dyDescent="0.25">
      <c r="A233" s="91">
        <v>3120</v>
      </c>
      <c r="B233" s="70" t="s">
        <v>304</v>
      </c>
      <c r="C233" s="94"/>
      <c r="D233" s="139">
        <v>6272.5</v>
      </c>
      <c r="E233" s="90"/>
    </row>
    <row r="234" spans="1:5" x14ac:dyDescent="0.25">
      <c r="A234" s="91">
        <v>3122</v>
      </c>
      <c r="B234" s="70" t="s">
        <v>305</v>
      </c>
      <c r="C234" s="94"/>
      <c r="D234" s="139">
        <v>8522.5</v>
      </c>
      <c r="E234" s="90"/>
    </row>
    <row r="235" spans="1:5" x14ac:dyDescent="0.25">
      <c r="A235" s="91">
        <v>3123</v>
      </c>
      <c r="B235" s="70" t="s">
        <v>306</v>
      </c>
      <c r="C235" s="94"/>
      <c r="D235" s="139">
        <v>4900</v>
      </c>
      <c r="E235" s="90"/>
    </row>
    <row r="236" spans="1:5" x14ac:dyDescent="0.25">
      <c r="A236" s="137">
        <v>3124</v>
      </c>
      <c r="B236" s="70" t="s">
        <v>307</v>
      </c>
      <c r="C236" s="94" t="s">
        <v>445</v>
      </c>
      <c r="D236" s="139"/>
      <c r="E236" s="90"/>
    </row>
    <row r="237" spans="1:5" x14ac:dyDescent="0.25">
      <c r="A237" s="91">
        <v>3126</v>
      </c>
      <c r="B237" s="70" t="s">
        <v>308</v>
      </c>
      <c r="C237" s="94"/>
      <c r="D237" s="139">
        <v>4945</v>
      </c>
      <c r="E237" s="90"/>
    </row>
    <row r="238" spans="1:5" x14ac:dyDescent="0.25">
      <c r="A238" s="91">
        <v>3129</v>
      </c>
      <c r="B238" s="70" t="s">
        <v>309</v>
      </c>
      <c r="C238" s="94"/>
      <c r="D238" s="139">
        <v>6189.25</v>
      </c>
      <c r="E238" s="90"/>
    </row>
    <row r="239" spans="1:5" x14ac:dyDescent="0.25">
      <c r="A239" s="91">
        <v>3130</v>
      </c>
      <c r="B239" s="70" t="s">
        <v>310</v>
      </c>
      <c r="C239" s="94"/>
      <c r="D239" s="139">
        <v>5282.5</v>
      </c>
      <c r="E239" s="90"/>
    </row>
    <row r="240" spans="1:5" x14ac:dyDescent="0.25">
      <c r="A240" s="91">
        <v>3134</v>
      </c>
      <c r="B240" s="70" t="s">
        <v>312</v>
      </c>
      <c r="C240" s="94"/>
      <c r="D240" s="139">
        <v>5406.25</v>
      </c>
      <c r="E240" s="90"/>
    </row>
    <row r="241" spans="1:5" x14ac:dyDescent="0.25">
      <c r="A241" s="91">
        <v>3136</v>
      </c>
      <c r="B241" s="70" t="s">
        <v>313</v>
      </c>
      <c r="C241" s="100"/>
      <c r="D241" s="139">
        <v>5125</v>
      </c>
      <c r="E241" s="90"/>
    </row>
    <row r="242" spans="1:5" x14ac:dyDescent="0.25">
      <c r="A242" s="91">
        <v>3137</v>
      </c>
      <c r="B242" s="70" t="s">
        <v>314</v>
      </c>
      <c r="C242" s="94"/>
      <c r="D242" s="139">
        <v>5080</v>
      </c>
      <c r="E242" s="90"/>
    </row>
    <row r="243" spans="1:5" x14ac:dyDescent="0.25">
      <c r="A243" s="91">
        <v>3138</v>
      </c>
      <c r="B243" s="70" t="s">
        <v>315</v>
      </c>
      <c r="C243" s="94"/>
      <c r="D243" s="139">
        <v>5158.75</v>
      </c>
      <c r="E243" s="90"/>
    </row>
    <row r="244" spans="1:5" x14ac:dyDescent="0.25">
      <c r="A244" s="91">
        <v>3139</v>
      </c>
      <c r="B244" s="70" t="s">
        <v>316</v>
      </c>
      <c r="C244" s="94"/>
      <c r="D244" s="139">
        <v>5226.25</v>
      </c>
      <c r="E244" s="90"/>
    </row>
    <row r="245" spans="1:5" x14ac:dyDescent="0.25">
      <c r="A245" s="91">
        <v>3140</v>
      </c>
      <c r="B245" s="70" t="s">
        <v>317</v>
      </c>
      <c r="C245" s="94"/>
      <c r="D245" s="139">
        <v>8713.75</v>
      </c>
      <c r="E245" s="90"/>
    </row>
    <row r="246" spans="1:5" x14ac:dyDescent="0.25">
      <c r="A246" s="91">
        <v>3143</v>
      </c>
      <c r="B246" s="70" t="s">
        <v>318</v>
      </c>
      <c r="C246" s="94"/>
      <c r="D246" s="139">
        <v>6002.5</v>
      </c>
      <c r="E246" s="90"/>
    </row>
    <row r="247" spans="1:5" x14ac:dyDescent="0.25">
      <c r="A247" s="91">
        <v>3144</v>
      </c>
      <c r="B247" s="70" t="s">
        <v>319</v>
      </c>
      <c r="C247" s="94"/>
      <c r="D247" s="139">
        <v>6621.25</v>
      </c>
      <c r="E247" s="90"/>
    </row>
    <row r="248" spans="1:5" x14ac:dyDescent="0.25">
      <c r="A248" s="91">
        <v>3145</v>
      </c>
      <c r="B248" s="70" t="s">
        <v>320</v>
      </c>
      <c r="C248" s="94"/>
      <c r="D248" s="139">
        <v>5575</v>
      </c>
      <c r="E248" s="90"/>
    </row>
    <row r="249" spans="1:5" x14ac:dyDescent="0.25">
      <c r="A249" s="91">
        <v>3146</v>
      </c>
      <c r="B249" s="70" t="s">
        <v>321</v>
      </c>
      <c r="C249" s="94"/>
      <c r="D249" s="139">
        <v>5068.75</v>
      </c>
      <c r="E249" s="90"/>
    </row>
    <row r="250" spans="1:5" x14ac:dyDescent="0.25">
      <c r="A250" s="91">
        <v>3149</v>
      </c>
      <c r="B250" s="70" t="s">
        <v>322</v>
      </c>
      <c r="C250" s="94"/>
      <c r="D250" s="139">
        <v>6351.25</v>
      </c>
      <c r="E250" s="90"/>
    </row>
    <row r="251" spans="1:5" x14ac:dyDescent="0.25">
      <c r="A251" s="91">
        <v>3150</v>
      </c>
      <c r="B251" s="70" t="s">
        <v>323</v>
      </c>
      <c r="C251" s="94"/>
      <c r="D251" s="139">
        <v>5080</v>
      </c>
      <c r="E251" s="90"/>
    </row>
    <row r="252" spans="1:5" x14ac:dyDescent="0.25">
      <c r="A252" s="91">
        <v>3153</v>
      </c>
      <c r="B252" s="70" t="s">
        <v>324</v>
      </c>
      <c r="C252" s="94"/>
      <c r="D252" s="139">
        <v>5192.5</v>
      </c>
      <c r="E252" s="90"/>
    </row>
    <row r="253" spans="1:5" x14ac:dyDescent="0.25">
      <c r="A253" s="91">
        <v>3154</v>
      </c>
      <c r="B253" s="70" t="s">
        <v>325</v>
      </c>
      <c r="C253" s="94"/>
      <c r="D253" s="139">
        <v>6250</v>
      </c>
      <c r="E253" s="90"/>
    </row>
    <row r="254" spans="1:5" x14ac:dyDescent="0.25">
      <c r="A254" s="91">
        <v>3155</v>
      </c>
      <c r="B254" s="70" t="s">
        <v>326</v>
      </c>
      <c r="C254" s="94"/>
      <c r="D254" s="139">
        <v>6407.5</v>
      </c>
      <c r="E254" s="90"/>
    </row>
    <row r="255" spans="1:5" x14ac:dyDescent="0.25">
      <c r="A255" s="91">
        <v>3158</v>
      </c>
      <c r="B255" s="70" t="s">
        <v>327</v>
      </c>
      <c r="C255" s="94"/>
      <c r="D255" s="139">
        <v>5125</v>
      </c>
      <c r="E255" s="90"/>
    </row>
    <row r="256" spans="1:5" x14ac:dyDescent="0.25">
      <c r="A256" s="91">
        <v>3159</v>
      </c>
      <c r="B256" s="70" t="s">
        <v>328</v>
      </c>
      <c r="C256" s="94"/>
      <c r="D256" s="139">
        <v>5080</v>
      </c>
      <c r="E256" s="90"/>
    </row>
    <row r="257" spans="1:5" x14ac:dyDescent="0.25">
      <c r="A257" s="91">
        <v>3160</v>
      </c>
      <c r="B257" s="70" t="s">
        <v>329</v>
      </c>
      <c r="C257" s="94"/>
      <c r="D257" s="139">
        <v>5057.5</v>
      </c>
      <c r="E257" s="90"/>
    </row>
    <row r="258" spans="1:5" x14ac:dyDescent="0.25">
      <c r="A258" s="91">
        <v>3163</v>
      </c>
      <c r="B258" s="70" t="s">
        <v>330</v>
      </c>
      <c r="C258" s="94"/>
      <c r="D258" s="139">
        <v>8365</v>
      </c>
      <c r="E258" s="90"/>
    </row>
    <row r="259" spans="1:5" x14ac:dyDescent="0.25">
      <c r="A259" s="91">
        <v>3167</v>
      </c>
      <c r="B259" s="70" t="s">
        <v>331</v>
      </c>
      <c r="C259" s="94"/>
      <c r="D259" s="139">
        <v>6396.25</v>
      </c>
      <c r="E259" s="90"/>
    </row>
    <row r="260" spans="1:5" x14ac:dyDescent="0.25">
      <c r="A260" s="91">
        <v>3168</v>
      </c>
      <c r="B260" s="70" t="s">
        <v>332</v>
      </c>
      <c r="C260" s="94"/>
      <c r="D260" s="139">
        <v>4933.75</v>
      </c>
      <c r="E260" s="90"/>
    </row>
    <row r="261" spans="1:5" x14ac:dyDescent="0.25">
      <c r="A261" s="91">
        <v>3169</v>
      </c>
      <c r="B261" s="70" t="s">
        <v>333</v>
      </c>
      <c r="C261" s="94"/>
      <c r="D261" s="139">
        <v>5653.75</v>
      </c>
      <c r="E261" s="90"/>
    </row>
    <row r="262" spans="1:5" x14ac:dyDescent="0.25">
      <c r="A262" s="91">
        <v>3171</v>
      </c>
      <c r="B262" s="70" t="s">
        <v>334</v>
      </c>
      <c r="C262" s="94"/>
      <c r="D262" s="139">
        <v>4776.25</v>
      </c>
      <c r="E262" s="90"/>
    </row>
    <row r="263" spans="1:5" x14ac:dyDescent="0.25">
      <c r="A263" s="91">
        <v>3172</v>
      </c>
      <c r="B263" s="70" t="s">
        <v>335</v>
      </c>
      <c r="C263" s="94"/>
      <c r="D263" s="139">
        <v>5271.25</v>
      </c>
      <c r="E263" s="90"/>
    </row>
    <row r="264" spans="1:5" x14ac:dyDescent="0.25">
      <c r="A264" s="91">
        <v>3173</v>
      </c>
      <c r="B264" s="70" t="s">
        <v>336</v>
      </c>
      <c r="C264" s="94"/>
      <c r="D264" s="139">
        <v>6385</v>
      </c>
      <c r="E264" s="90"/>
    </row>
    <row r="265" spans="1:5" x14ac:dyDescent="0.25">
      <c r="A265" s="91">
        <v>3175</v>
      </c>
      <c r="B265" s="70" t="s">
        <v>337</v>
      </c>
      <c r="C265" s="94"/>
      <c r="D265" s="139">
        <v>6238.75</v>
      </c>
      <c r="E265" s="90"/>
    </row>
    <row r="266" spans="1:5" x14ac:dyDescent="0.25">
      <c r="A266" s="91">
        <v>3178</v>
      </c>
      <c r="B266" s="70" t="s">
        <v>338</v>
      </c>
      <c r="C266" s="94"/>
      <c r="D266" s="139">
        <v>8556.25</v>
      </c>
      <c r="E266" s="90"/>
    </row>
    <row r="267" spans="1:5" x14ac:dyDescent="0.25">
      <c r="A267" s="91">
        <v>3179</v>
      </c>
      <c r="B267" s="70" t="s">
        <v>339</v>
      </c>
      <c r="C267" s="94"/>
      <c r="D267" s="139">
        <v>8918.5</v>
      </c>
      <c r="E267" s="90"/>
    </row>
    <row r="268" spans="1:5" x14ac:dyDescent="0.25">
      <c r="A268" s="91">
        <v>3181</v>
      </c>
      <c r="B268" s="70" t="s">
        <v>340</v>
      </c>
      <c r="C268" s="94"/>
      <c r="D268" s="139">
        <v>8297.5</v>
      </c>
      <c r="E268" s="90"/>
    </row>
    <row r="269" spans="1:5" x14ac:dyDescent="0.25">
      <c r="A269" s="91">
        <v>3182</v>
      </c>
      <c r="B269" s="70" t="s">
        <v>341</v>
      </c>
      <c r="C269" s="94"/>
      <c r="D269" s="139">
        <v>8601.25</v>
      </c>
      <c r="E269" s="90"/>
    </row>
    <row r="270" spans="1:5" x14ac:dyDescent="0.25">
      <c r="A270" s="91">
        <v>3183</v>
      </c>
      <c r="B270" s="70" t="s">
        <v>342</v>
      </c>
      <c r="C270" s="94"/>
      <c r="D270" s="139">
        <v>5181.25</v>
      </c>
      <c r="E270" s="90"/>
    </row>
    <row r="271" spans="1:5" x14ac:dyDescent="0.25">
      <c r="A271" s="91">
        <v>3186</v>
      </c>
      <c r="B271" s="70" t="s">
        <v>343</v>
      </c>
      <c r="C271" s="94"/>
      <c r="D271" s="139">
        <v>6295</v>
      </c>
      <c r="E271" s="90"/>
    </row>
    <row r="272" spans="1:5" x14ac:dyDescent="0.25">
      <c r="A272" s="91">
        <v>3198</v>
      </c>
      <c r="B272" s="70" t="s">
        <v>344</v>
      </c>
      <c r="C272" s="94"/>
      <c r="D272" s="139">
        <v>5091.25</v>
      </c>
      <c r="E272" s="90"/>
    </row>
    <row r="273" spans="1:5" x14ac:dyDescent="0.25">
      <c r="A273" s="91">
        <v>3199</v>
      </c>
      <c r="B273" s="70" t="s">
        <v>345</v>
      </c>
      <c r="C273" s="94"/>
      <c r="D273" s="139">
        <v>6070</v>
      </c>
      <c r="E273" s="90"/>
    </row>
    <row r="274" spans="1:5" x14ac:dyDescent="0.25">
      <c r="A274" s="91">
        <v>3200</v>
      </c>
      <c r="B274" s="70" t="s">
        <v>346</v>
      </c>
      <c r="C274" s="94"/>
      <c r="D274" s="139">
        <v>5147.5</v>
      </c>
      <c r="E274" s="90"/>
    </row>
    <row r="275" spans="1:5" x14ac:dyDescent="0.25">
      <c r="A275" s="91">
        <v>3201</v>
      </c>
      <c r="B275" s="70" t="s">
        <v>347</v>
      </c>
      <c r="C275" s="94"/>
      <c r="D275" s="139">
        <v>4945</v>
      </c>
      <c r="E275" s="90"/>
    </row>
    <row r="276" spans="1:5" x14ac:dyDescent="0.25">
      <c r="A276" s="137">
        <v>3282</v>
      </c>
      <c r="B276" s="92" t="s">
        <v>348</v>
      </c>
      <c r="C276" s="94"/>
      <c r="D276" s="139">
        <v>6452.5</v>
      </c>
      <c r="E276" s="90"/>
    </row>
    <row r="277" spans="1:5" x14ac:dyDescent="0.25">
      <c r="A277" s="137">
        <v>3284</v>
      </c>
      <c r="B277" s="70" t="s">
        <v>349</v>
      </c>
      <c r="C277" s="94"/>
      <c r="D277" s="139">
        <v>8770</v>
      </c>
      <c r="E277" s="90"/>
    </row>
    <row r="278" spans="1:5" x14ac:dyDescent="0.25">
      <c r="A278" s="137">
        <v>3289</v>
      </c>
      <c r="B278" s="70" t="s">
        <v>350</v>
      </c>
      <c r="C278" s="94"/>
      <c r="D278" s="139">
        <v>6340</v>
      </c>
      <c r="E278" s="90"/>
    </row>
    <row r="279" spans="1:5" x14ac:dyDescent="0.25">
      <c r="A279" s="137">
        <v>3294</v>
      </c>
      <c r="B279" s="70" t="s">
        <v>351</v>
      </c>
      <c r="C279" s="94"/>
      <c r="D279" s="139">
        <v>8511.25</v>
      </c>
      <c r="E279" s="90"/>
    </row>
    <row r="280" spans="1:5" x14ac:dyDescent="0.25">
      <c r="A280" s="137">
        <v>3295</v>
      </c>
      <c r="B280" s="70" t="s">
        <v>352</v>
      </c>
      <c r="C280" s="94"/>
      <c r="D280" s="139">
        <v>7289.95</v>
      </c>
      <c r="E280" s="90"/>
    </row>
    <row r="281" spans="1:5" x14ac:dyDescent="0.25">
      <c r="A281" s="137">
        <v>3296</v>
      </c>
      <c r="B281" s="70" t="s">
        <v>353</v>
      </c>
      <c r="C281" s="94"/>
      <c r="D281" s="139">
        <v>7048.75</v>
      </c>
      <c r="E281" s="90"/>
    </row>
    <row r="282" spans="1:5" x14ac:dyDescent="0.25">
      <c r="A282" s="137">
        <v>3297</v>
      </c>
      <c r="B282" s="70" t="s">
        <v>354</v>
      </c>
      <c r="C282" s="94"/>
      <c r="D282" s="139">
        <v>8871.25</v>
      </c>
      <c r="E282" s="90"/>
    </row>
    <row r="283" spans="1:5" x14ac:dyDescent="0.25">
      <c r="A283" s="137">
        <v>3298</v>
      </c>
      <c r="B283" s="70" t="s">
        <v>357</v>
      </c>
      <c r="C283" s="94" t="s">
        <v>445</v>
      </c>
      <c r="D283" s="139"/>
      <c r="E283" s="90"/>
    </row>
    <row r="284" spans="1:5" x14ac:dyDescent="0.25">
      <c r="A284" s="137">
        <v>3893</v>
      </c>
      <c r="B284" s="70" t="s">
        <v>152</v>
      </c>
      <c r="C284" s="94"/>
      <c r="D284" s="139">
        <v>6340</v>
      </c>
      <c r="E284" s="90"/>
    </row>
    <row r="285" spans="1:5" x14ac:dyDescent="0.25">
      <c r="A285" s="137">
        <v>3896</v>
      </c>
      <c r="B285" s="70" t="s">
        <v>363</v>
      </c>
      <c r="C285" s="94"/>
      <c r="D285" s="139">
        <v>6058.75</v>
      </c>
      <c r="E285" s="90"/>
    </row>
    <row r="286" spans="1:5" x14ac:dyDescent="0.25">
      <c r="A286" s="137">
        <v>3898</v>
      </c>
      <c r="B286" s="70" t="s">
        <v>41</v>
      </c>
      <c r="C286" s="94"/>
      <c r="D286" s="139">
        <v>7780</v>
      </c>
      <c r="E286" s="90"/>
    </row>
    <row r="287" spans="1:5" x14ac:dyDescent="0.25">
      <c r="A287" s="91">
        <v>3902</v>
      </c>
      <c r="B287" s="70" t="s">
        <v>358</v>
      </c>
      <c r="C287" s="94"/>
      <c r="D287" s="139">
        <v>8668.75</v>
      </c>
      <c r="E287" s="90"/>
    </row>
    <row r="288" spans="1:5" x14ac:dyDescent="0.25">
      <c r="A288" s="91">
        <v>3904</v>
      </c>
      <c r="B288" s="70" t="s">
        <v>33</v>
      </c>
      <c r="C288" s="94"/>
      <c r="D288" s="139">
        <v>8029.3</v>
      </c>
      <c r="E288" s="90"/>
    </row>
    <row r="289" spans="1:5" x14ac:dyDescent="0.25">
      <c r="A289" s="91">
        <v>3905</v>
      </c>
      <c r="B289" s="70" t="s">
        <v>364</v>
      </c>
      <c r="C289" s="94"/>
      <c r="D289" s="139">
        <v>8986</v>
      </c>
      <c r="E289" s="90"/>
    </row>
    <row r="290" spans="1:5" x14ac:dyDescent="0.25">
      <c r="A290" s="91">
        <v>3906</v>
      </c>
      <c r="B290" s="70" t="s">
        <v>56</v>
      </c>
      <c r="C290" s="94"/>
      <c r="D290" s="139">
        <v>8353.75</v>
      </c>
      <c r="E290" s="90"/>
    </row>
    <row r="291" spans="1:5" x14ac:dyDescent="0.25">
      <c r="A291" s="91">
        <v>3907</v>
      </c>
      <c r="B291" s="92" t="s">
        <v>43</v>
      </c>
      <c r="C291" s="94"/>
      <c r="D291" s="139">
        <v>8410</v>
      </c>
      <c r="E291" s="90"/>
    </row>
    <row r="292" spans="1:5" x14ac:dyDescent="0.25">
      <c r="A292" s="91">
        <v>3909</v>
      </c>
      <c r="B292" s="70" t="s">
        <v>167</v>
      </c>
      <c r="C292" s="94"/>
      <c r="D292" s="139">
        <v>8949.5499999999993</v>
      </c>
      <c r="E292" s="90"/>
    </row>
    <row r="293" spans="1:5" x14ac:dyDescent="0.25">
      <c r="A293" s="91">
        <v>3910</v>
      </c>
      <c r="B293" s="70" t="s">
        <v>213</v>
      </c>
      <c r="C293" s="94"/>
      <c r="D293" s="139">
        <v>8826.25</v>
      </c>
      <c r="E293" s="90"/>
    </row>
    <row r="294" spans="1:5" x14ac:dyDescent="0.25">
      <c r="A294" s="91">
        <v>3911</v>
      </c>
      <c r="B294" s="70" t="s">
        <v>233</v>
      </c>
      <c r="C294" s="94"/>
      <c r="D294" s="139">
        <v>6553.75</v>
      </c>
      <c r="E294" s="90"/>
    </row>
    <row r="295" spans="1:5" x14ac:dyDescent="0.25">
      <c r="A295" s="91">
        <v>3914</v>
      </c>
      <c r="B295" s="70" t="s">
        <v>172</v>
      </c>
      <c r="C295" s="94"/>
      <c r="D295" s="139">
        <v>10540.75</v>
      </c>
      <c r="E295" s="90"/>
    </row>
    <row r="296" spans="1:5" x14ac:dyDescent="0.25">
      <c r="A296" s="91">
        <v>3915</v>
      </c>
      <c r="B296" s="70" t="s">
        <v>235</v>
      </c>
      <c r="C296" s="94"/>
      <c r="D296" s="139">
        <v>10304.5</v>
      </c>
      <c r="E296" s="90"/>
    </row>
    <row r="297" spans="1:5" x14ac:dyDescent="0.25">
      <c r="A297" s="91">
        <v>3916</v>
      </c>
      <c r="B297" s="70" t="s">
        <v>113</v>
      </c>
      <c r="C297" s="94"/>
      <c r="D297" s="139">
        <v>7071.25</v>
      </c>
      <c r="E297" s="90"/>
    </row>
    <row r="298" spans="1:5" x14ac:dyDescent="0.25">
      <c r="A298" s="91">
        <v>3917</v>
      </c>
      <c r="B298" s="70" t="s">
        <v>365</v>
      </c>
      <c r="C298" s="94"/>
      <c r="D298" s="139">
        <v>9857.2000000000007</v>
      </c>
      <c r="E298" s="90"/>
    </row>
    <row r="299" spans="1:5" x14ac:dyDescent="0.25">
      <c r="A299" s="91">
        <v>3918</v>
      </c>
      <c r="B299" s="70" t="s">
        <v>366</v>
      </c>
      <c r="C299" s="94"/>
      <c r="D299" s="139">
        <v>9934.5999999999985</v>
      </c>
      <c r="E299" s="90"/>
    </row>
    <row r="300" spans="1:5" x14ac:dyDescent="0.25">
      <c r="A300" s="91">
        <v>3919</v>
      </c>
      <c r="B300" s="70" t="s">
        <v>367</v>
      </c>
      <c r="C300" s="94"/>
      <c r="D300" s="139">
        <v>6961</v>
      </c>
      <c r="E300" s="90"/>
    </row>
    <row r="301" spans="1:5" x14ac:dyDescent="0.25">
      <c r="A301" s="91">
        <v>3920</v>
      </c>
      <c r="B301" s="70" t="s">
        <v>447</v>
      </c>
      <c r="C301" s="94"/>
      <c r="D301" s="139">
        <v>5102.5</v>
      </c>
      <c r="E301" s="90"/>
    </row>
    <row r="302" spans="1:5" x14ac:dyDescent="0.25">
      <c r="A302" s="91">
        <v>4026</v>
      </c>
      <c r="B302" s="70" t="s">
        <v>52</v>
      </c>
      <c r="C302" s="94"/>
      <c r="D302" s="139">
        <v>17893.75</v>
      </c>
      <c r="E302" s="90"/>
    </row>
    <row r="303" spans="1:5" x14ac:dyDescent="0.25">
      <c r="A303" s="91">
        <v>4040</v>
      </c>
      <c r="B303" s="70" t="s">
        <v>27</v>
      </c>
      <c r="C303" s="94"/>
      <c r="D303" s="139">
        <v>21015.625</v>
      </c>
      <c r="E303" s="90"/>
    </row>
    <row r="304" spans="1:5" x14ac:dyDescent="0.25">
      <c r="A304" s="91">
        <v>4043</v>
      </c>
      <c r="B304" s="70" t="s">
        <v>194</v>
      </c>
      <c r="C304" s="94"/>
      <c r="D304" s="139">
        <v>22675</v>
      </c>
      <c r="E304" s="90"/>
    </row>
    <row r="305" spans="1:5" x14ac:dyDescent="0.25">
      <c r="A305" s="91">
        <v>4045</v>
      </c>
      <c r="B305" s="70" t="s">
        <v>241</v>
      </c>
      <c r="C305" s="94"/>
      <c r="D305" s="139">
        <v>28114.375</v>
      </c>
      <c r="E305" s="90"/>
    </row>
    <row r="306" spans="1:5" x14ac:dyDescent="0.25">
      <c r="A306" s="91">
        <v>4059</v>
      </c>
      <c r="B306" s="70" t="s">
        <v>368</v>
      </c>
      <c r="C306" s="94"/>
      <c r="D306" s="139">
        <v>15711.25</v>
      </c>
      <c r="E306" s="90"/>
    </row>
    <row r="307" spans="1:5" x14ac:dyDescent="0.25">
      <c r="A307" s="91">
        <v>4065</v>
      </c>
      <c r="B307" s="70" t="s">
        <v>184</v>
      </c>
      <c r="C307" s="94"/>
      <c r="D307" s="139">
        <v>19592.5</v>
      </c>
      <c r="E307" s="90"/>
    </row>
    <row r="308" spans="1:5" x14ac:dyDescent="0.25">
      <c r="A308" s="91">
        <v>4091</v>
      </c>
      <c r="B308" s="70" t="s">
        <v>369</v>
      </c>
      <c r="C308" s="94"/>
      <c r="D308" s="139">
        <v>17792.5</v>
      </c>
      <c r="E308" s="90"/>
    </row>
    <row r="309" spans="1:5" x14ac:dyDescent="0.25">
      <c r="A309" s="91">
        <v>4109</v>
      </c>
      <c r="B309" s="70" t="s">
        <v>243</v>
      </c>
      <c r="C309" s="94"/>
      <c r="D309" s="139">
        <v>19373.125</v>
      </c>
      <c r="E309" s="90"/>
    </row>
    <row r="310" spans="1:5" x14ac:dyDescent="0.25">
      <c r="A310" s="137">
        <v>4207</v>
      </c>
      <c r="B310" s="109" t="s">
        <v>414</v>
      </c>
      <c r="C310" s="138" t="s">
        <v>446</v>
      </c>
      <c r="D310" s="139">
        <v>0</v>
      </c>
      <c r="E310" s="90" t="s">
        <v>444</v>
      </c>
    </row>
    <row r="311" spans="1:5" x14ac:dyDescent="0.25">
      <c r="A311" s="137">
        <v>4246</v>
      </c>
      <c r="B311" s="70" t="s">
        <v>370</v>
      </c>
      <c r="C311" s="94"/>
      <c r="D311" s="139">
        <v>26275</v>
      </c>
      <c r="E311" s="90"/>
    </row>
    <row r="312" spans="1:5" x14ac:dyDescent="0.25">
      <c r="A312" s="137">
        <v>4522</v>
      </c>
      <c r="B312" s="70" t="s">
        <v>72</v>
      </c>
      <c r="C312" s="94"/>
      <c r="D312" s="139">
        <v>26961.25</v>
      </c>
      <c r="E312" s="90"/>
    </row>
    <row r="313" spans="1:5" x14ac:dyDescent="0.25">
      <c r="A313" s="137">
        <v>4523</v>
      </c>
      <c r="B313" s="70" t="s">
        <v>242</v>
      </c>
      <c r="C313" s="94"/>
      <c r="D313" s="139">
        <v>27163.75</v>
      </c>
      <c r="E313" s="90"/>
    </row>
    <row r="314" spans="1:5" x14ac:dyDescent="0.25">
      <c r="A314" s="137">
        <v>4534</v>
      </c>
      <c r="B314" s="70" t="s">
        <v>238</v>
      </c>
      <c r="C314" s="94"/>
      <c r="D314" s="139">
        <v>24131.875</v>
      </c>
      <c r="E314" s="90"/>
    </row>
    <row r="315" spans="1:5" x14ac:dyDescent="0.25">
      <c r="A315" s="91">
        <v>5201</v>
      </c>
      <c r="B315" s="70" t="s">
        <v>46</v>
      </c>
      <c r="C315" s="94"/>
      <c r="D315" s="139">
        <v>7521.25</v>
      </c>
      <c r="E315" s="90"/>
    </row>
    <row r="316" spans="1:5" x14ac:dyDescent="0.25">
      <c r="A316" s="91">
        <v>5203</v>
      </c>
      <c r="B316" s="70" t="s">
        <v>171</v>
      </c>
      <c r="C316" s="94"/>
      <c r="D316" s="139">
        <v>8646.25</v>
      </c>
      <c r="E316" s="90"/>
    </row>
    <row r="317" spans="1:5" x14ac:dyDescent="0.25">
      <c r="A317" s="91">
        <v>5206</v>
      </c>
      <c r="B317" s="70" t="s">
        <v>191</v>
      </c>
      <c r="C317" s="94"/>
      <c r="D317" s="139">
        <v>9343.75</v>
      </c>
      <c r="E317" s="90"/>
    </row>
    <row r="318" spans="1:5" x14ac:dyDescent="0.25">
      <c r="A318" s="91">
        <v>5212</v>
      </c>
      <c r="B318" s="70" t="s">
        <v>175</v>
      </c>
      <c r="C318" s="94"/>
      <c r="D318" s="139">
        <v>6025</v>
      </c>
      <c r="E318" s="90"/>
    </row>
    <row r="319" spans="1:5" x14ac:dyDescent="0.25">
      <c r="A319" s="91">
        <v>5215</v>
      </c>
      <c r="B319" s="70" t="s">
        <v>355</v>
      </c>
      <c r="C319" s="94"/>
      <c r="D319" s="139">
        <v>7386.25</v>
      </c>
      <c r="E319" s="90"/>
    </row>
    <row r="320" spans="1:5" x14ac:dyDescent="0.25">
      <c r="A320" s="91">
        <v>5218</v>
      </c>
      <c r="B320" s="70" t="s">
        <v>49</v>
      </c>
      <c r="C320" s="94"/>
      <c r="D320" s="139">
        <v>8230</v>
      </c>
      <c r="E320" s="90"/>
    </row>
    <row r="321" spans="1:5" x14ac:dyDescent="0.25">
      <c r="A321" s="91">
        <v>5220</v>
      </c>
      <c r="B321" s="70" t="s">
        <v>131</v>
      </c>
      <c r="C321" s="94"/>
      <c r="D321" s="139">
        <v>8983.75</v>
      </c>
      <c r="E321" s="90"/>
    </row>
    <row r="322" spans="1:5" x14ac:dyDescent="0.25">
      <c r="A322" s="91">
        <v>5221</v>
      </c>
      <c r="B322" s="70" t="s">
        <v>231</v>
      </c>
      <c r="C322" s="94"/>
      <c r="D322" s="139">
        <v>8871.25</v>
      </c>
      <c r="E322" s="90"/>
    </row>
    <row r="323" spans="1:5" x14ac:dyDescent="0.25">
      <c r="A323" s="137">
        <v>5223</v>
      </c>
      <c r="B323" s="70" t="s">
        <v>356</v>
      </c>
      <c r="C323" s="94"/>
      <c r="D323" s="139">
        <v>6396.25</v>
      </c>
      <c r="E323" s="90"/>
    </row>
    <row r="324" spans="1:5" x14ac:dyDescent="0.25">
      <c r="A324" s="137">
        <v>5225</v>
      </c>
      <c r="B324" s="70" t="s">
        <v>50</v>
      </c>
      <c r="C324" s="94"/>
      <c r="D324" s="139">
        <v>5462.5</v>
      </c>
      <c r="E324" s="90"/>
    </row>
    <row r="325" spans="1:5" x14ac:dyDescent="0.25">
      <c r="A325" s="137">
        <v>5226</v>
      </c>
      <c r="B325" s="70" t="s">
        <v>183</v>
      </c>
      <c r="C325" s="94"/>
      <c r="D325" s="139">
        <v>9310</v>
      </c>
      <c r="E325" s="90"/>
    </row>
    <row r="326" spans="1:5" x14ac:dyDescent="0.25">
      <c r="A326" s="137">
        <v>5229</v>
      </c>
      <c r="B326" s="70" t="s">
        <v>117</v>
      </c>
      <c r="C326" s="94"/>
      <c r="D326" s="139">
        <v>9647.5</v>
      </c>
      <c r="E326" s="90"/>
    </row>
    <row r="327" spans="1:5" x14ac:dyDescent="0.25">
      <c r="A327" s="91">
        <v>5407</v>
      </c>
      <c r="B327" s="70" t="s">
        <v>32</v>
      </c>
      <c r="C327" s="94"/>
      <c r="D327" s="139">
        <v>16217.5</v>
      </c>
      <c r="E327" s="90"/>
    </row>
    <row r="328" spans="1:5" x14ac:dyDescent="0.25">
      <c r="A328" s="91">
        <v>5410</v>
      </c>
      <c r="B328" s="70" t="s">
        <v>36</v>
      </c>
      <c r="C328" s="94"/>
      <c r="D328" s="139">
        <v>20481.25</v>
      </c>
      <c r="E328" s="90"/>
    </row>
    <row r="329" spans="1:5" x14ac:dyDescent="0.25">
      <c r="A329" s="91">
        <v>5411</v>
      </c>
      <c r="B329" s="70" t="s">
        <v>95</v>
      </c>
      <c r="C329" s="94"/>
      <c r="D329" s="139">
        <v>23378.125</v>
      </c>
      <c r="E329" s="90"/>
    </row>
    <row r="330" spans="1:5" x14ac:dyDescent="0.25">
      <c r="A330" s="91">
        <v>5412</v>
      </c>
      <c r="B330" s="70" t="s">
        <v>216</v>
      </c>
      <c r="C330" s="94"/>
      <c r="D330" s="139">
        <v>25819.375</v>
      </c>
      <c r="E330" s="90"/>
    </row>
    <row r="331" spans="1:5" x14ac:dyDescent="0.25">
      <c r="A331" s="137">
        <v>5425</v>
      </c>
      <c r="B331" s="70" t="s">
        <v>371</v>
      </c>
      <c r="C331" s="94"/>
      <c r="D331" s="139">
        <v>13905.625</v>
      </c>
      <c r="E331" s="90"/>
    </row>
    <row r="332" spans="1:5" x14ac:dyDescent="0.25">
      <c r="A332" s="137">
        <v>5426</v>
      </c>
      <c r="B332" s="70" t="s">
        <v>372</v>
      </c>
      <c r="C332" s="94"/>
      <c r="D332" s="139">
        <v>19013.125</v>
      </c>
      <c r="E332" s="90"/>
    </row>
    <row r="333" spans="1:5" x14ac:dyDescent="0.25">
      <c r="A333" s="91">
        <v>5431</v>
      </c>
      <c r="B333" s="70" t="s">
        <v>246</v>
      </c>
      <c r="C333" s="94"/>
      <c r="D333" s="139">
        <v>21983.125</v>
      </c>
      <c r="E333" s="90"/>
    </row>
    <row r="334" spans="1:5" x14ac:dyDescent="0.25">
      <c r="A334" s="137">
        <v>5438</v>
      </c>
      <c r="B334" s="70" t="s">
        <v>373</v>
      </c>
      <c r="C334" s="94"/>
      <c r="D334" s="139">
        <v>23895.625</v>
      </c>
      <c r="E334" s="90"/>
    </row>
    <row r="335" spans="1:5" x14ac:dyDescent="0.25">
      <c r="A335" s="137">
        <v>5447</v>
      </c>
      <c r="B335" s="92" t="s">
        <v>374</v>
      </c>
      <c r="C335" s="94"/>
      <c r="D335" s="139">
        <v>26156.875</v>
      </c>
      <c r="E335" s="90"/>
    </row>
    <row r="336" spans="1:5" x14ac:dyDescent="0.25">
      <c r="A336" s="137">
        <v>5452</v>
      </c>
      <c r="B336" s="70" t="s">
        <v>25</v>
      </c>
      <c r="C336" s="94"/>
      <c r="D336" s="139">
        <v>14608.75</v>
      </c>
      <c r="E336" s="90"/>
    </row>
    <row r="337" spans="1:5" x14ac:dyDescent="0.25">
      <c r="A337" s="137">
        <v>5456</v>
      </c>
      <c r="B337" s="70" t="s">
        <v>244</v>
      </c>
      <c r="C337" s="94"/>
      <c r="D337" s="139">
        <v>21026.875</v>
      </c>
      <c r="E337" s="90"/>
    </row>
    <row r="338" spans="1:5" x14ac:dyDescent="0.25">
      <c r="A338" s="137">
        <v>5458</v>
      </c>
      <c r="B338" s="70" t="s">
        <v>26</v>
      </c>
      <c r="C338" s="94"/>
      <c r="D338" s="139">
        <v>21212.5</v>
      </c>
      <c r="E338" s="90"/>
    </row>
    <row r="339" spans="1:5" x14ac:dyDescent="0.25">
      <c r="A339" s="137">
        <v>5459</v>
      </c>
      <c r="B339" s="70" t="s">
        <v>178</v>
      </c>
      <c r="C339" s="94"/>
      <c r="D339" s="139">
        <v>18045.625</v>
      </c>
      <c r="E339" s="90"/>
    </row>
    <row r="340" spans="1:5" x14ac:dyDescent="0.25">
      <c r="A340" s="137">
        <v>5468</v>
      </c>
      <c r="B340" s="70" t="s">
        <v>375</v>
      </c>
      <c r="C340" s="94" t="s">
        <v>445</v>
      </c>
      <c r="D340" s="139"/>
      <c r="E340" s="90"/>
    </row>
    <row r="341" spans="1:5" x14ac:dyDescent="0.25">
      <c r="A341" s="91">
        <v>7002</v>
      </c>
      <c r="B341" s="70" t="s">
        <v>173</v>
      </c>
      <c r="C341" s="94"/>
      <c r="D341" s="139">
        <v>7105</v>
      </c>
      <c r="E341" s="90"/>
    </row>
    <row r="342" spans="1:5" x14ac:dyDescent="0.25">
      <c r="A342" s="91">
        <v>7021</v>
      </c>
      <c r="B342" s="70" t="s">
        <v>227</v>
      </c>
      <c r="C342" s="94"/>
      <c r="D342" s="139">
        <v>7206.25</v>
      </c>
      <c r="E342" s="90"/>
    </row>
    <row r="343" spans="1:5" x14ac:dyDescent="0.25">
      <c r="A343" s="91">
        <v>7032</v>
      </c>
      <c r="B343" s="70" t="s">
        <v>198</v>
      </c>
      <c r="C343" s="94"/>
      <c r="D343" s="139">
        <v>11323.75</v>
      </c>
      <c r="E343" s="90"/>
    </row>
    <row r="344" spans="1:5" x14ac:dyDescent="0.25">
      <c r="A344" s="91">
        <v>7033</v>
      </c>
      <c r="B344" s="70" t="s">
        <v>57</v>
      </c>
      <c r="C344" s="94"/>
      <c r="D344" s="139">
        <v>7476.25</v>
      </c>
      <c r="E344" s="90"/>
    </row>
    <row r="345" spans="1:5" x14ac:dyDescent="0.25">
      <c r="A345" s="91">
        <v>7034</v>
      </c>
      <c r="B345" s="70" t="s">
        <v>236</v>
      </c>
      <c r="C345" s="94"/>
      <c r="D345" s="139">
        <v>5147.5</v>
      </c>
      <c r="E345" s="90"/>
    </row>
    <row r="346" spans="1:5" x14ac:dyDescent="0.25">
      <c r="A346" s="91">
        <v>7039</v>
      </c>
      <c r="B346" s="70" t="s">
        <v>376</v>
      </c>
      <c r="C346" s="94"/>
      <c r="D346" s="139">
        <v>11087.5</v>
      </c>
      <c r="E346" s="90"/>
    </row>
    <row r="347" spans="1:5" x14ac:dyDescent="0.25">
      <c r="A347" s="91">
        <v>7040</v>
      </c>
      <c r="B347" s="70" t="s">
        <v>220</v>
      </c>
      <c r="C347" s="94"/>
      <c r="D347" s="139">
        <v>9449.9500000000007</v>
      </c>
      <c r="E347" s="90"/>
    </row>
    <row r="348" spans="1:5" x14ac:dyDescent="0.25">
      <c r="A348" s="91">
        <v>7041</v>
      </c>
      <c r="B348" s="70" t="s">
        <v>177</v>
      </c>
      <c r="C348" s="94"/>
      <c r="D348" s="139">
        <v>6430</v>
      </c>
      <c r="E348" s="90"/>
    </row>
    <row r="349" spans="1:5" ht="30" customHeight="1" x14ac:dyDescent="0.25">
      <c r="A349" s="91">
        <v>7043</v>
      </c>
      <c r="B349" s="70" t="s">
        <v>237</v>
      </c>
      <c r="C349" s="168" t="s">
        <v>455</v>
      </c>
      <c r="D349" s="139">
        <v>9940</v>
      </c>
      <c r="E349" s="90"/>
    </row>
    <row r="350" spans="1:5" x14ac:dyDescent="0.25">
      <c r="A350" s="91">
        <v>7044</v>
      </c>
      <c r="B350" s="70" t="s">
        <v>207</v>
      </c>
      <c r="C350" s="94"/>
      <c r="D350" s="139">
        <v>7678.75</v>
      </c>
      <c r="E350" s="90"/>
    </row>
    <row r="351" spans="1:5" x14ac:dyDescent="0.25">
      <c r="A351" s="91">
        <v>7045</v>
      </c>
      <c r="B351" s="70" t="s">
        <v>209</v>
      </c>
      <c r="C351" s="94"/>
      <c r="D351" s="139">
        <v>7476.25</v>
      </c>
      <c r="E351" s="90"/>
    </row>
    <row r="352" spans="1:5" x14ac:dyDescent="0.25">
      <c r="A352" s="91">
        <v>7051</v>
      </c>
      <c r="B352" s="70" t="s">
        <v>211</v>
      </c>
      <c r="C352" s="94"/>
      <c r="D352" s="139">
        <v>7562.65</v>
      </c>
      <c r="E352" s="90"/>
    </row>
    <row r="353" spans="1:5" x14ac:dyDescent="0.25">
      <c r="A353" s="91">
        <v>7052</v>
      </c>
      <c r="B353" s="70" t="s">
        <v>232</v>
      </c>
      <c r="C353" s="94"/>
      <c r="D353" s="139">
        <v>7273.75</v>
      </c>
      <c r="E353" s="90"/>
    </row>
    <row r="354" spans="1:5" x14ac:dyDescent="0.25">
      <c r="A354" s="91">
        <v>7056</v>
      </c>
      <c r="B354" s="70" t="s">
        <v>239</v>
      </c>
      <c r="C354" s="94"/>
      <c r="D354" s="139">
        <v>11357.5</v>
      </c>
      <c r="E354" s="90"/>
    </row>
    <row r="355" spans="1:5" x14ac:dyDescent="0.25">
      <c r="A355" s="91">
        <v>7058</v>
      </c>
      <c r="B355" s="70" t="s">
        <v>58</v>
      </c>
      <c r="C355" s="94"/>
      <c r="D355" s="139">
        <v>5890</v>
      </c>
      <c r="E355" s="90"/>
    </row>
    <row r="356" spans="1:5" x14ac:dyDescent="0.25">
      <c r="A356" s="91">
        <v>7059</v>
      </c>
      <c r="B356" s="70" t="s">
        <v>176</v>
      </c>
      <c r="C356" s="94" t="s">
        <v>427</v>
      </c>
      <c r="D356" s="139">
        <v>8793.85</v>
      </c>
      <c r="E356" s="90"/>
    </row>
    <row r="357" spans="1:5" x14ac:dyDescent="0.25">
      <c r="A357" s="91">
        <v>7062</v>
      </c>
      <c r="B357" s="70" t="s">
        <v>199</v>
      </c>
      <c r="C357" s="94"/>
      <c r="D357" s="139">
        <v>6970</v>
      </c>
      <c r="E357" s="90"/>
    </row>
    <row r="358" spans="1:5" x14ac:dyDescent="0.25">
      <c r="A358" s="91">
        <v>7063</v>
      </c>
      <c r="B358" s="70" t="s">
        <v>223</v>
      </c>
      <c r="C358" s="94"/>
      <c r="D358" s="139">
        <v>11391.25</v>
      </c>
      <c r="E358" s="90"/>
    </row>
    <row r="359" spans="1:5" x14ac:dyDescent="0.25">
      <c r="A359" s="91">
        <v>7067</v>
      </c>
      <c r="B359" s="70" t="s">
        <v>144</v>
      </c>
      <c r="C359" s="94"/>
      <c r="D359" s="139">
        <v>5923.75</v>
      </c>
      <c r="E359" s="90"/>
    </row>
    <row r="360" spans="1:5" x14ac:dyDescent="0.25">
      <c r="A360" s="91">
        <v>7069</v>
      </c>
      <c r="B360" s="70" t="s">
        <v>377</v>
      </c>
      <c r="C360" s="94"/>
      <c r="D360" s="139">
        <v>10029.1</v>
      </c>
      <c r="E360" s="90"/>
    </row>
    <row r="361" spans="1:5" x14ac:dyDescent="0.25">
      <c r="A361" s="91">
        <v>7070</v>
      </c>
      <c r="B361" s="70" t="s">
        <v>79</v>
      </c>
      <c r="C361" s="94"/>
      <c r="D361" s="139">
        <v>10075</v>
      </c>
      <c r="E361" s="90"/>
    </row>
    <row r="362" spans="1:5" x14ac:dyDescent="0.25">
      <c r="A362" s="91">
        <v>7072</v>
      </c>
      <c r="B362" s="70" t="s">
        <v>208</v>
      </c>
      <c r="C362" s="94"/>
      <c r="D362" s="139">
        <v>11543.125</v>
      </c>
      <c r="E362" s="90"/>
    </row>
    <row r="363" spans="1:5" x14ac:dyDescent="0.25">
      <c r="A363" s="91">
        <v>7073</v>
      </c>
      <c r="B363" s="70" t="s">
        <v>205</v>
      </c>
      <c r="C363" s="94"/>
      <c r="D363" s="139">
        <v>10210</v>
      </c>
      <c r="E363" s="90"/>
    </row>
    <row r="365" spans="1:5" x14ac:dyDescent="0.25">
      <c r="D365" s="167">
        <v>2820910.8000000003</v>
      </c>
    </row>
  </sheetData>
  <sheetProtection password="F51E" sheet="1" objects="1" scenarios="1" selectLockedCells="1" selectUnlockedCell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1"/>
  <sheetViews>
    <sheetView workbookViewId="0">
      <selection activeCell="E23" sqref="E23"/>
    </sheetView>
  </sheetViews>
  <sheetFormatPr defaultRowHeight="12.75" x14ac:dyDescent="0.2"/>
  <cols>
    <col min="1" max="1" width="7.5703125" style="192" bestFit="1" customWidth="1"/>
    <col min="2" max="2" width="11.5703125" style="192" bestFit="1" customWidth="1"/>
    <col min="3" max="3" width="78.7109375" style="172" bestFit="1" customWidth="1"/>
    <col min="4" max="4" width="95.140625" style="172" hidden="1" customWidth="1"/>
    <col min="5" max="5" width="85.140625" style="172" bestFit="1" customWidth="1"/>
    <col min="6" max="256" width="9.140625" style="172"/>
    <col min="257" max="257" width="7.5703125" style="172" bestFit="1" customWidth="1"/>
    <col min="258" max="258" width="11.5703125" style="172" bestFit="1" customWidth="1"/>
    <col min="259" max="259" width="78.7109375" style="172" bestFit="1" customWidth="1"/>
    <col min="260" max="260" width="95.140625" style="172" bestFit="1" customWidth="1"/>
    <col min="261" max="512" width="9.140625" style="172"/>
    <col min="513" max="513" width="7.5703125" style="172" bestFit="1" customWidth="1"/>
    <col min="514" max="514" width="11.5703125" style="172" bestFit="1" customWidth="1"/>
    <col min="515" max="515" width="78.7109375" style="172" bestFit="1" customWidth="1"/>
    <col min="516" max="516" width="95.140625" style="172" bestFit="1" customWidth="1"/>
    <col min="517" max="768" width="9.140625" style="172"/>
    <col min="769" max="769" width="7.5703125" style="172" bestFit="1" customWidth="1"/>
    <col min="770" max="770" width="11.5703125" style="172" bestFit="1" customWidth="1"/>
    <col min="771" max="771" width="78.7109375" style="172" bestFit="1" customWidth="1"/>
    <col min="772" max="772" width="95.140625" style="172" bestFit="1" customWidth="1"/>
    <col min="773" max="1024" width="9.140625" style="172"/>
    <col min="1025" max="1025" width="7.5703125" style="172" bestFit="1" customWidth="1"/>
    <col min="1026" max="1026" width="11.5703125" style="172" bestFit="1" customWidth="1"/>
    <col min="1027" max="1027" width="78.7109375" style="172" bestFit="1" customWidth="1"/>
    <col min="1028" max="1028" width="95.140625" style="172" bestFit="1" customWidth="1"/>
    <col min="1029" max="1280" width="9.140625" style="172"/>
    <col min="1281" max="1281" width="7.5703125" style="172" bestFit="1" customWidth="1"/>
    <col min="1282" max="1282" width="11.5703125" style="172" bestFit="1" customWidth="1"/>
    <col min="1283" max="1283" width="78.7109375" style="172" bestFit="1" customWidth="1"/>
    <col min="1284" max="1284" width="95.140625" style="172" bestFit="1" customWidth="1"/>
    <col min="1285" max="1536" width="9.140625" style="172"/>
    <col min="1537" max="1537" width="7.5703125" style="172" bestFit="1" customWidth="1"/>
    <col min="1538" max="1538" width="11.5703125" style="172" bestFit="1" customWidth="1"/>
    <col min="1539" max="1539" width="78.7109375" style="172" bestFit="1" customWidth="1"/>
    <col min="1540" max="1540" width="95.140625" style="172" bestFit="1" customWidth="1"/>
    <col min="1541" max="1792" width="9.140625" style="172"/>
    <col min="1793" max="1793" width="7.5703125" style="172" bestFit="1" customWidth="1"/>
    <col min="1794" max="1794" width="11.5703125" style="172" bestFit="1" customWidth="1"/>
    <col min="1795" max="1795" width="78.7109375" style="172" bestFit="1" customWidth="1"/>
    <col min="1796" max="1796" width="95.140625" style="172" bestFit="1" customWidth="1"/>
    <col min="1797" max="2048" width="9.140625" style="172"/>
    <col min="2049" max="2049" width="7.5703125" style="172" bestFit="1" customWidth="1"/>
    <col min="2050" max="2050" width="11.5703125" style="172" bestFit="1" customWidth="1"/>
    <col min="2051" max="2051" width="78.7109375" style="172" bestFit="1" customWidth="1"/>
    <col min="2052" max="2052" width="95.140625" style="172" bestFit="1" customWidth="1"/>
    <col min="2053" max="2304" width="9.140625" style="172"/>
    <col min="2305" max="2305" width="7.5703125" style="172" bestFit="1" customWidth="1"/>
    <col min="2306" max="2306" width="11.5703125" style="172" bestFit="1" customWidth="1"/>
    <col min="2307" max="2307" width="78.7109375" style="172" bestFit="1" customWidth="1"/>
    <col min="2308" max="2308" width="95.140625" style="172" bestFit="1" customWidth="1"/>
    <col min="2309" max="2560" width="9.140625" style="172"/>
    <col min="2561" max="2561" width="7.5703125" style="172" bestFit="1" customWidth="1"/>
    <col min="2562" max="2562" width="11.5703125" style="172" bestFit="1" customWidth="1"/>
    <col min="2563" max="2563" width="78.7109375" style="172" bestFit="1" customWidth="1"/>
    <col min="2564" max="2564" width="95.140625" style="172" bestFit="1" customWidth="1"/>
    <col min="2565" max="2816" width="9.140625" style="172"/>
    <col min="2817" max="2817" width="7.5703125" style="172" bestFit="1" customWidth="1"/>
    <col min="2818" max="2818" width="11.5703125" style="172" bestFit="1" customWidth="1"/>
    <col min="2819" max="2819" width="78.7109375" style="172" bestFit="1" customWidth="1"/>
    <col min="2820" max="2820" width="95.140625" style="172" bestFit="1" customWidth="1"/>
    <col min="2821" max="3072" width="9.140625" style="172"/>
    <col min="3073" max="3073" width="7.5703125" style="172" bestFit="1" customWidth="1"/>
    <col min="3074" max="3074" width="11.5703125" style="172" bestFit="1" customWidth="1"/>
    <col min="3075" max="3075" width="78.7109375" style="172" bestFit="1" customWidth="1"/>
    <col min="3076" max="3076" width="95.140625" style="172" bestFit="1" customWidth="1"/>
    <col min="3077" max="3328" width="9.140625" style="172"/>
    <col min="3329" max="3329" width="7.5703125" style="172" bestFit="1" customWidth="1"/>
    <col min="3330" max="3330" width="11.5703125" style="172" bestFit="1" customWidth="1"/>
    <col min="3331" max="3331" width="78.7109375" style="172" bestFit="1" customWidth="1"/>
    <col min="3332" max="3332" width="95.140625" style="172" bestFit="1" customWidth="1"/>
    <col min="3333" max="3584" width="9.140625" style="172"/>
    <col min="3585" max="3585" width="7.5703125" style="172" bestFit="1" customWidth="1"/>
    <col min="3586" max="3586" width="11.5703125" style="172" bestFit="1" customWidth="1"/>
    <col min="3587" max="3587" width="78.7109375" style="172" bestFit="1" customWidth="1"/>
    <col min="3588" max="3588" width="95.140625" style="172" bestFit="1" customWidth="1"/>
    <col min="3589" max="3840" width="9.140625" style="172"/>
    <col min="3841" max="3841" width="7.5703125" style="172" bestFit="1" customWidth="1"/>
    <col min="3842" max="3842" width="11.5703125" style="172" bestFit="1" customWidth="1"/>
    <col min="3843" max="3843" width="78.7109375" style="172" bestFit="1" customWidth="1"/>
    <col min="3844" max="3844" width="95.140625" style="172" bestFit="1" customWidth="1"/>
    <col min="3845" max="4096" width="9.140625" style="172"/>
    <col min="4097" max="4097" width="7.5703125" style="172" bestFit="1" customWidth="1"/>
    <col min="4098" max="4098" width="11.5703125" style="172" bestFit="1" customWidth="1"/>
    <col min="4099" max="4099" width="78.7109375" style="172" bestFit="1" customWidth="1"/>
    <col min="4100" max="4100" width="95.140625" style="172" bestFit="1" customWidth="1"/>
    <col min="4101" max="4352" width="9.140625" style="172"/>
    <col min="4353" max="4353" width="7.5703125" style="172" bestFit="1" customWidth="1"/>
    <col min="4354" max="4354" width="11.5703125" style="172" bestFit="1" customWidth="1"/>
    <col min="4355" max="4355" width="78.7109375" style="172" bestFit="1" customWidth="1"/>
    <col min="4356" max="4356" width="95.140625" style="172" bestFit="1" customWidth="1"/>
    <col min="4357" max="4608" width="9.140625" style="172"/>
    <col min="4609" max="4609" width="7.5703125" style="172" bestFit="1" customWidth="1"/>
    <col min="4610" max="4610" width="11.5703125" style="172" bestFit="1" customWidth="1"/>
    <col min="4611" max="4611" width="78.7109375" style="172" bestFit="1" customWidth="1"/>
    <col min="4612" max="4612" width="95.140625" style="172" bestFit="1" customWidth="1"/>
    <col min="4613" max="4864" width="9.140625" style="172"/>
    <col min="4865" max="4865" width="7.5703125" style="172" bestFit="1" customWidth="1"/>
    <col min="4866" max="4866" width="11.5703125" style="172" bestFit="1" customWidth="1"/>
    <col min="4867" max="4867" width="78.7109375" style="172" bestFit="1" customWidth="1"/>
    <col min="4868" max="4868" width="95.140625" style="172" bestFit="1" customWidth="1"/>
    <col min="4869" max="5120" width="9.140625" style="172"/>
    <col min="5121" max="5121" width="7.5703125" style="172" bestFit="1" customWidth="1"/>
    <col min="5122" max="5122" width="11.5703125" style="172" bestFit="1" customWidth="1"/>
    <col min="5123" max="5123" width="78.7109375" style="172" bestFit="1" customWidth="1"/>
    <col min="5124" max="5124" width="95.140625" style="172" bestFit="1" customWidth="1"/>
    <col min="5125" max="5376" width="9.140625" style="172"/>
    <col min="5377" max="5377" width="7.5703125" style="172" bestFit="1" customWidth="1"/>
    <col min="5378" max="5378" width="11.5703125" style="172" bestFit="1" customWidth="1"/>
    <col min="5379" max="5379" width="78.7109375" style="172" bestFit="1" customWidth="1"/>
    <col min="5380" max="5380" width="95.140625" style="172" bestFit="1" customWidth="1"/>
    <col min="5381" max="5632" width="9.140625" style="172"/>
    <col min="5633" max="5633" width="7.5703125" style="172" bestFit="1" customWidth="1"/>
    <col min="5634" max="5634" width="11.5703125" style="172" bestFit="1" customWidth="1"/>
    <col min="5635" max="5635" width="78.7109375" style="172" bestFit="1" customWidth="1"/>
    <col min="5636" max="5636" width="95.140625" style="172" bestFit="1" customWidth="1"/>
    <col min="5637" max="5888" width="9.140625" style="172"/>
    <col min="5889" max="5889" width="7.5703125" style="172" bestFit="1" customWidth="1"/>
    <col min="5890" max="5890" width="11.5703125" style="172" bestFit="1" customWidth="1"/>
    <col min="5891" max="5891" width="78.7109375" style="172" bestFit="1" customWidth="1"/>
    <col min="5892" max="5892" width="95.140625" style="172" bestFit="1" customWidth="1"/>
    <col min="5893" max="6144" width="9.140625" style="172"/>
    <col min="6145" max="6145" width="7.5703125" style="172" bestFit="1" customWidth="1"/>
    <col min="6146" max="6146" width="11.5703125" style="172" bestFit="1" customWidth="1"/>
    <col min="6147" max="6147" width="78.7109375" style="172" bestFit="1" customWidth="1"/>
    <col min="6148" max="6148" width="95.140625" style="172" bestFit="1" customWidth="1"/>
    <col min="6149" max="6400" width="9.140625" style="172"/>
    <col min="6401" max="6401" width="7.5703125" style="172" bestFit="1" customWidth="1"/>
    <col min="6402" max="6402" width="11.5703125" style="172" bestFit="1" customWidth="1"/>
    <col min="6403" max="6403" width="78.7109375" style="172" bestFit="1" customWidth="1"/>
    <col min="6404" max="6404" width="95.140625" style="172" bestFit="1" customWidth="1"/>
    <col min="6405" max="6656" width="9.140625" style="172"/>
    <col min="6657" max="6657" width="7.5703125" style="172" bestFit="1" customWidth="1"/>
    <col min="6658" max="6658" width="11.5703125" style="172" bestFit="1" customWidth="1"/>
    <col min="6659" max="6659" width="78.7109375" style="172" bestFit="1" customWidth="1"/>
    <col min="6660" max="6660" width="95.140625" style="172" bestFit="1" customWidth="1"/>
    <col min="6661" max="6912" width="9.140625" style="172"/>
    <col min="6913" max="6913" width="7.5703125" style="172" bestFit="1" customWidth="1"/>
    <col min="6914" max="6914" width="11.5703125" style="172" bestFit="1" customWidth="1"/>
    <col min="6915" max="6915" width="78.7109375" style="172" bestFit="1" customWidth="1"/>
    <col min="6916" max="6916" width="95.140625" style="172" bestFit="1" customWidth="1"/>
    <col min="6917" max="7168" width="9.140625" style="172"/>
    <col min="7169" max="7169" width="7.5703125" style="172" bestFit="1" customWidth="1"/>
    <col min="7170" max="7170" width="11.5703125" style="172" bestFit="1" customWidth="1"/>
    <col min="7171" max="7171" width="78.7109375" style="172" bestFit="1" customWidth="1"/>
    <col min="7172" max="7172" width="95.140625" style="172" bestFit="1" customWidth="1"/>
    <col min="7173" max="7424" width="9.140625" style="172"/>
    <col min="7425" max="7425" width="7.5703125" style="172" bestFit="1" customWidth="1"/>
    <col min="7426" max="7426" width="11.5703125" style="172" bestFit="1" customWidth="1"/>
    <col min="7427" max="7427" width="78.7109375" style="172" bestFit="1" customWidth="1"/>
    <col min="7428" max="7428" width="95.140625" style="172" bestFit="1" customWidth="1"/>
    <col min="7429" max="7680" width="9.140625" style="172"/>
    <col min="7681" max="7681" width="7.5703125" style="172" bestFit="1" customWidth="1"/>
    <col min="7682" max="7682" width="11.5703125" style="172" bestFit="1" customWidth="1"/>
    <col min="7683" max="7683" width="78.7109375" style="172" bestFit="1" customWidth="1"/>
    <col min="7684" max="7684" width="95.140625" style="172" bestFit="1" customWidth="1"/>
    <col min="7685" max="7936" width="9.140625" style="172"/>
    <col min="7937" max="7937" width="7.5703125" style="172" bestFit="1" customWidth="1"/>
    <col min="7938" max="7938" width="11.5703125" style="172" bestFit="1" customWidth="1"/>
    <col min="7939" max="7939" width="78.7109375" style="172" bestFit="1" customWidth="1"/>
    <col min="7940" max="7940" width="95.140625" style="172" bestFit="1" customWidth="1"/>
    <col min="7941" max="8192" width="9.140625" style="172"/>
    <col min="8193" max="8193" width="7.5703125" style="172" bestFit="1" customWidth="1"/>
    <col min="8194" max="8194" width="11.5703125" style="172" bestFit="1" customWidth="1"/>
    <col min="8195" max="8195" width="78.7109375" style="172" bestFit="1" customWidth="1"/>
    <col min="8196" max="8196" width="95.140625" style="172" bestFit="1" customWidth="1"/>
    <col min="8197" max="8448" width="9.140625" style="172"/>
    <col min="8449" max="8449" width="7.5703125" style="172" bestFit="1" customWidth="1"/>
    <col min="8450" max="8450" width="11.5703125" style="172" bestFit="1" customWidth="1"/>
    <col min="8451" max="8451" width="78.7109375" style="172" bestFit="1" customWidth="1"/>
    <col min="8452" max="8452" width="95.140625" style="172" bestFit="1" customWidth="1"/>
    <col min="8453" max="8704" width="9.140625" style="172"/>
    <col min="8705" max="8705" width="7.5703125" style="172" bestFit="1" customWidth="1"/>
    <col min="8706" max="8706" width="11.5703125" style="172" bestFit="1" customWidth="1"/>
    <col min="8707" max="8707" width="78.7109375" style="172" bestFit="1" customWidth="1"/>
    <col min="8708" max="8708" width="95.140625" style="172" bestFit="1" customWidth="1"/>
    <col min="8709" max="8960" width="9.140625" style="172"/>
    <col min="8961" max="8961" width="7.5703125" style="172" bestFit="1" customWidth="1"/>
    <col min="8962" max="8962" width="11.5703125" style="172" bestFit="1" customWidth="1"/>
    <col min="8963" max="8963" width="78.7109375" style="172" bestFit="1" customWidth="1"/>
    <col min="8964" max="8964" width="95.140625" style="172" bestFit="1" customWidth="1"/>
    <col min="8965" max="9216" width="9.140625" style="172"/>
    <col min="9217" max="9217" width="7.5703125" style="172" bestFit="1" customWidth="1"/>
    <col min="9218" max="9218" width="11.5703125" style="172" bestFit="1" customWidth="1"/>
    <col min="9219" max="9219" width="78.7109375" style="172" bestFit="1" customWidth="1"/>
    <col min="9220" max="9220" width="95.140625" style="172" bestFit="1" customWidth="1"/>
    <col min="9221" max="9472" width="9.140625" style="172"/>
    <col min="9473" max="9473" width="7.5703125" style="172" bestFit="1" customWidth="1"/>
    <col min="9474" max="9474" width="11.5703125" style="172" bestFit="1" customWidth="1"/>
    <col min="9475" max="9475" width="78.7109375" style="172" bestFit="1" customWidth="1"/>
    <col min="9476" max="9476" width="95.140625" style="172" bestFit="1" customWidth="1"/>
    <col min="9477" max="9728" width="9.140625" style="172"/>
    <col min="9729" max="9729" width="7.5703125" style="172" bestFit="1" customWidth="1"/>
    <col min="9730" max="9730" width="11.5703125" style="172" bestFit="1" customWidth="1"/>
    <col min="9731" max="9731" width="78.7109375" style="172" bestFit="1" customWidth="1"/>
    <col min="9732" max="9732" width="95.140625" style="172" bestFit="1" customWidth="1"/>
    <col min="9733" max="9984" width="9.140625" style="172"/>
    <col min="9985" max="9985" width="7.5703125" style="172" bestFit="1" customWidth="1"/>
    <col min="9986" max="9986" width="11.5703125" style="172" bestFit="1" customWidth="1"/>
    <col min="9987" max="9987" width="78.7109375" style="172" bestFit="1" customWidth="1"/>
    <col min="9988" max="9988" width="95.140625" style="172" bestFit="1" customWidth="1"/>
    <col min="9989" max="10240" width="9.140625" style="172"/>
    <col min="10241" max="10241" width="7.5703125" style="172" bestFit="1" customWidth="1"/>
    <col min="10242" max="10242" width="11.5703125" style="172" bestFit="1" customWidth="1"/>
    <col min="10243" max="10243" width="78.7109375" style="172" bestFit="1" customWidth="1"/>
    <col min="10244" max="10244" width="95.140625" style="172" bestFit="1" customWidth="1"/>
    <col min="10245" max="10496" width="9.140625" style="172"/>
    <col min="10497" max="10497" width="7.5703125" style="172" bestFit="1" customWidth="1"/>
    <col min="10498" max="10498" width="11.5703125" style="172" bestFit="1" customWidth="1"/>
    <col min="10499" max="10499" width="78.7109375" style="172" bestFit="1" customWidth="1"/>
    <col min="10500" max="10500" width="95.140625" style="172" bestFit="1" customWidth="1"/>
    <col min="10501" max="10752" width="9.140625" style="172"/>
    <col min="10753" max="10753" width="7.5703125" style="172" bestFit="1" customWidth="1"/>
    <col min="10754" max="10754" width="11.5703125" style="172" bestFit="1" customWidth="1"/>
    <col min="10755" max="10755" width="78.7109375" style="172" bestFit="1" customWidth="1"/>
    <col min="10756" max="10756" width="95.140625" style="172" bestFit="1" customWidth="1"/>
    <col min="10757" max="11008" width="9.140625" style="172"/>
    <col min="11009" max="11009" width="7.5703125" style="172" bestFit="1" customWidth="1"/>
    <col min="11010" max="11010" width="11.5703125" style="172" bestFit="1" customWidth="1"/>
    <col min="11011" max="11011" width="78.7109375" style="172" bestFit="1" customWidth="1"/>
    <col min="11012" max="11012" width="95.140625" style="172" bestFit="1" customWidth="1"/>
    <col min="11013" max="11264" width="9.140625" style="172"/>
    <col min="11265" max="11265" width="7.5703125" style="172" bestFit="1" customWidth="1"/>
    <col min="11266" max="11266" width="11.5703125" style="172" bestFit="1" customWidth="1"/>
    <col min="11267" max="11267" width="78.7109375" style="172" bestFit="1" customWidth="1"/>
    <col min="11268" max="11268" width="95.140625" style="172" bestFit="1" customWidth="1"/>
    <col min="11269" max="11520" width="9.140625" style="172"/>
    <col min="11521" max="11521" width="7.5703125" style="172" bestFit="1" customWidth="1"/>
    <col min="11522" max="11522" width="11.5703125" style="172" bestFit="1" customWidth="1"/>
    <col min="11523" max="11523" width="78.7109375" style="172" bestFit="1" customWidth="1"/>
    <col min="11524" max="11524" width="95.140625" style="172" bestFit="1" customWidth="1"/>
    <col min="11525" max="11776" width="9.140625" style="172"/>
    <col min="11777" max="11777" width="7.5703125" style="172" bestFit="1" customWidth="1"/>
    <col min="11778" max="11778" width="11.5703125" style="172" bestFit="1" customWidth="1"/>
    <col min="11779" max="11779" width="78.7109375" style="172" bestFit="1" customWidth="1"/>
    <col min="11780" max="11780" width="95.140625" style="172" bestFit="1" customWidth="1"/>
    <col min="11781" max="12032" width="9.140625" style="172"/>
    <col min="12033" max="12033" width="7.5703125" style="172" bestFit="1" customWidth="1"/>
    <col min="12034" max="12034" width="11.5703125" style="172" bestFit="1" customWidth="1"/>
    <col min="12035" max="12035" width="78.7109375" style="172" bestFit="1" customWidth="1"/>
    <col min="12036" max="12036" width="95.140625" style="172" bestFit="1" customWidth="1"/>
    <col min="12037" max="12288" width="9.140625" style="172"/>
    <col min="12289" max="12289" width="7.5703125" style="172" bestFit="1" customWidth="1"/>
    <col min="12290" max="12290" width="11.5703125" style="172" bestFit="1" customWidth="1"/>
    <col min="12291" max="12291" width="78.7109375" style="172" bestFit="1" customWidth="1"/>
    <col min="12292" max="12292" width="95.140625" style="172" bestFit="1" customWidth="1"/>
    <col min="12293" max="12544" width="9.140625" style="172"/>
    <col min="12545" max="12545" width="7.5703125" style="172" bestFit="1" customWidth="1"/>
    <col min="12546" max="12546" width="11.5703125" style="172" bestFit="1" customWidth="1"/>
    <col min="12547" max="12547" width="78.7109375" style="172" bestFit="1" customWidth="1"/>
    <col min="12548" max="12548" width="95.140625" style="172" bestFit="1" customWidth="1"/>
    <col min="12549" max="12800" width="9.140625" style="172"/>
    <col min="12801" max="12801" width="7.5703125" style="172" bestFit="1" customWidth="1"/>
    <col min="12802" max="12802" width="11.5703125" style="172" bestFit="1" customWidth="1"/>
    <col min="12803" max="12803" width="78.7109375" style="172" bestFit="1" customWidth="1"/>
    <col min="12804" max="12804" width="95.140625" style="172" bestFit="1" customWidth="1"/>
    <col min="12805" max="13056" width="9.140625" style="172"/>
    <col min="13057" max="13057" width="7.5703125" style="172" bestFit="1" customWidth="1"/>
    <col min="13058" max="13058" width="11.5703125" style="172" bestFit="1" customWidth="1"/>
    <col min="13059" max="13059" width="78.7109375" style="172" bestFit="1" customWidth="1"/>
    <col min="13060" max="13060" width="95.140625" style="172" bestFit="1" customWidth="1"/>
    <col min="13061" max="13312" width="9.140625" style="172"/>
    <col min="13313" max="13313" width="7.5703125" style="172" bestFit="1" customWidth="1"/>
    <col min="13314" max="13314" width="11.5703125" style="172" bestFit="1" customWidth="1"/>
    <col min="13315" max="13315" width="78.7109375" style="172" bestFit="1" customWidth="1"/>
    <col min="13316" max="13316" width="95.140625" style="172" bestFit="1" customWidth="1"/>
    <col min="13317" max="13568" width="9.140625" style="172"/>
    <col min="13569" max="13569" width="7.5703125" style="172" bestFit="1" customWidth="1"/>
    <col min="13570" max="13570" width="11.5703125" style="172" bestFit="1" customWidth="1"/>
    <col min="13571" max="13571" width="78.7109375" style="172" bestFit="1" customWidth="1"/>
    <col min="13572" max="13572" width="95.140625" style="172" bestFit="1" customWidth="1"/>
    <col min="13573" max="13824" width="9.140625" style="172"/>
    <col min="13825" max="13825" width="7.5703125" style="172" bestFit="1" customWidth="1"/>
    <col min="13826" max="13826" width="11.5703125" style="172" bestFit="1" customWidth="1"/>
    <col min="13827" max="13827" width="78.7109375" style="172" bestFit="1" customWidth="1"/>
    <col min="13828" max="13828" width="95.140625" style="172" bestFit="1" customWidth="1"/>
    <col min="13829" max="14080" width="9.140625" style="172"/>
    <col min="14081" max="14081" width="7.5703125" style="172" bestFit="1" customWidth="1"/>
    <col min="14082" max="14082" width="11.5703125" style="172" bestFit="1" customWidth="1"/>
    <col min="14083" max="14083" width="78.7109375" style="172" bestFit="1" customWidth="1"/>
    <col min="14084" max="14084" width="95.140625" style="172" bestFit="1" customWidth="1"/>
    <col min="14085" max="14336" width="9.140625" style="172"/>
    <col min="14337" max="14337" width="7.5703125" style="172" bestFit="1" customWidth="1"/>
    <col min="14338" max="14338" width="11.5703125" style="172" bestFit="1" customWidth="1"/>
    <col min="14339" max="14339" width="78.7109375" style="172" bestFit="1" customWidth="1"/>
    <col min="14340" max="14340" width="95.140625" style="172" bestFit="1" customWidth="1"/>
    <col min="14341" max="14592" width="9.140625" style="172"/>
    <col min="14593" max="14593" width="7.5703125" style="172" bestFit="1" customWidth="1"/>
    <col min="14594" max="14594" width="11.5703125" style="172" bestFit="1" customWidth="1"/>
    <col min="14595" max="14595" width="78.7109375" style="172" bestFit="1" customWidth="1"/>
    <col min="14596" max="14596" width="95.140625" style="172" bestFit="1" customWidth="1"/>
    <col min="14597" max="14848" width="9.140625" style="172"/>
    <col min="14849" max="14849" width="7.5703125" style="172" bestFit="1" customWidth="1"/>
    <col min="14850" max="14850" width="11.5703125" style="172" bestFit="1" customWidth="1"/>
    <col min="14851" max="14851" width="78.7109375" style="172" bestFit="1" customWidth="1"/>
    <col min="14852" max="14852" width="95.140625" style="172" bestFit="1" customWidth="1"/>
    <col min="14853" max="15104" width="9.140625" style="172"/>
    <col min="15105" max="15105" width="7.5703125" style="172" bestFit="1" customWidth="1"/>
    <col min="15106" max="15106" width="11.5703125" style="172" bestFit="1" customWidth="1"/>
    <col min="15107" max="15107" width="78.7109375" style="172" bestFit="1" customWidth="1"/>
    <col min="15108" max="15108" width="95.140625" style="172" bestFit="1" customWidth="1"/>
    <col min="15109" max="15360" width="9.140625" style="172"/>
    <col min="15361" max="15361" width="7.5703125" style="172" bestFit="1" customWidth="1"/>
    <col min="15362" max="15362" width="11.5703125" style="172" bestFit="1" customWidth="1"/>
    <col min="15363" max="15363" width="78.7109375" style="172" bestFit="1" customWidth="1"/>
    <col min="15364" max="15364" width="95.140625" style="172" bestFit="1" customWidth="1"/>
    <col min="15365" max="15616" width="9.140625" style="172"/>
    <col min="15617" max="15617" width="7.5703125" style="172" bestFit="1" customWidth="1"/>
    <col min="15618" max="15618" width="11.5703125" style="172" bestFit="1" customWidth="1"/>
    <col min="15619" max="15619" width="78.7109375" style="172" bestFit="1" customWidth="1"/>
    <col min="15620" max="15620" width="95.140625" style="172" bestFit="1" customWidth="1"/>
    <col min="15621" max="15872" width="9.140625" style="172"/>
    <col min="15873" max="15873" width="7.5703125" style="172" bestFit="1" customWidth="1"/>
    <col min="15874" max="15874" width="11.5703125" style="172" bestFit="1" customWidth="1"/>
    <col min="15875" max="15875" width="78.7109375" style="172" bestFit="1" customWidth="1"/>
    <col min="15876" max="15876" width="95.140625" style="172" bestFit="1" customWidth="1"/>
    <col min="15877" max="16128" width="9.140625" style="172"/>
    <col min="16129" max="16129" width="7.5703125" style="172" bestFit="1" customWidth="1"/>
    <col min="16130" max="16130" width="11.5703125" style="172" bestFit="1" customWidth="1"/>
    <col min="16131" max="16131" width="78.7109375" style="172" bestFit="1" customWidth="1"/>
    <col min="16132" max="16132" width="95.140625" style="172" bestFit="1" customWidth="1"/>
    <col min="16133" max="16384" width="9.140625" style="172"/>
  </cols>
  <sheetData>
    <row r="1" spans="1:6" x14ac:dyDescent="0.2">
      <c r="A1" s="193" t="s">
        <v>1904</v>
      </c>
    </row>
    <row r="2" spans="1:6" s="170" customFormat="1" x14ac:dyDescent="0.2">
      <c r="A2" s="169"/>
      <c r="B2" s="169"/>
    </row>
    <row r="3" spans="1:6" ht="31.5" customHeight="1" x14ac:dyDescent="0.2">
      <c r="A3" s="171" t="s">
        <v>471</v>
      </c>
      <c r="B3" s="171" t="s">
        <v>385</v>
      </c>
      <c r="C3" s="171" t="s">
        <v>472</v>
      </c>
      <c r="D3" s="171" t="s">
        <v>473</v>
      </c>
      <c r="E3" s="197" t="s">
        <v>1899</v>
      </c>
    </row>
    <row r="4" spans="1:6" x14ac:dyDescent="0.2">
      <c r="A4" s="171"/>
      <c r="B4" s="171"/>
      <c r="C4" s="171"/>
      <c r="D4" s="171"/>
    </row>
    <row r="5" spans="1:6" ht="15" x14ac:dyDescent="0.25">
      <c r="A5" s="173">
        <v>1001</v>
      </c>
      <c r="B5" s="174" t="s">
        <v>474</v>
      </c>
      <c r="C5" s="175" t="s">
        <v>29</v>
      </c>
      <c r="D5" t="s">
        <v>475</v>
      </c>
      <c r="E5" s="172" t="s">
        <v>29</v>
      </c>
    </row>
    <row r="6" spans="1:6" ht="15" x14ac:dyDescent="0.25">
      <c r="A6" s="176">
        <v>1106</v>
      </c>
      <c r="B6" s="174" t="s">
        <v>476</v>
      </c>
      <c r="C6" s="175" t="s">
        <v>477</v>
      </c>
      <c r="D6" t="s">
        <v>478</v>
      </c>
      <c r="E6" s="172" t="s">
        <v>1905</v>
      </c>
    </row>
    <row r="7" spans="1:6" ht="15" x14ac:dyDescent="0.25">
      <c r="A7" s="176">
        <v>1116</v>
      </c>
      <c r="B7" s="174" t="s">
        <v>479</v>
      </c>
      <c r="C7" s="175" t="s">
        <v>480</v>
      </c>
      <c r="D7" s="69" t="s">
        <v>481</v>
      </c>
      <c r="E7" s="170" t="s">
        <v>480</v>
      </c>
    </row>
    <row r="8" spans="1:6" ht="15" x14ac:dyDescent="0.25">
      <c r="A8" s="176">
        <v>1117</v>
      </c>
      <c r="B8" s="174" t="s">
        <v>482</v>
      </c>
      <c r="C8" s="175" t="s">
        <v>405</v>
      </c>
      <c r="D8" t="s">
        <v>483</v>
      </c>
      <c r="E8" s="172" t="s">
        <v>405</v>
      </c>
    </row>
    <row r="9" spans="1:6" ht="15" x14ac:dyDescent="0.25">
      <c r="A9" s="176">
        <v>1119</v>
      </c>
      <c r="B9" s="174" t="s">
        <v>484</v>
      </c>
      <c r="C9" s="175" t="s">
        <v>403</v>
      </c>
      <c r="D9" t="s">
        <v>485</v>
      </c>
      <c r="E9" s="172" t="s">
        <v>403</v>
      </c>
    </row>
    <row r="10" spans="1:6" ht="15" x14ac:dyDescent="0.25">
      <c r="A10" s="176">
        <v>1120</v>
      </c>
      <c r="B10" s="174" t="s">
        <v>486</v>
      </c>
      <c r="C10" s="175" t="s">
        <v>487</v>
      </c>
      <c r="D10" t="s">
        <v>488</v>
      </c>
      <c r="E10" s="172" t="s">
        <v>404</v>
      </c>
    </row>
    <row r="11" spans="1:6" ht="15" x14ac:dyDescent="0.25">
      <c r="A11" s="176">
        <v>1121</v>
      </c>
      <c r="B11" s="174" t="s">
        <v>489</v>
      </c>
      <c r="C11" s="175" t="s">
        <v>490</v>
      </c>
      <c r="D11" t="s">
        <v>491</v>
      </c>
      <c r="E11" s="172" t="s">
        <v>406</v>
      </c>
    </row>
    <row r="12" spans="1:6" ht="15" x14ac:dyDescent="0.25">
      <c r="A12" s="176">
        <v>1123</v>
      </c>
      <c r="B12" s="174" t="s">
        <v>492</v>
      </c>
      <c r="C12" s="175" t="s">
        <v>493</v>
      </c>
      <c r="D12" t="s">
        <v>494</v>
      </c>
      <c r="E12" s="172" t="s">
        <v>407</v>
      </c>
    </row>
    <row r="13" spans="1:6" ht="15" x14ac:dyDescent="0.25">
      <c r="A13" s="176">
        <v>1124</v>
      </c>
      <c r="B13" s="174" t="s">
        <v>495</v>
      </c>
      <c r="C13" s="175" t="s">
        <v>408</v>
      </c>
      <c r="D13" t="s">
        <v>496</v>
      </c>
      <c r="E13" s="172" t="s">
        <v>408</v>
      </c>
    </row>
    <row r="14" spans="1:6" ht="15" x14ac:dyDescent="0.25">
      <c r="A14" s="176">
        <v>1127</v>
      </c>
      <c r="B14" s="174" t="s">
        <v>497</v>
      </c>
      <c r="C14" s="175" t="s">
        <v>498</v>
      </c>
      <c r="D14" t="s">
        <v>499</v>
      </c>
      <c r="E14" s="172" t="s">
        <v>410</v>
      </c>
    </row>
    <row r="15" spans="1:6" ht="15" x14ac:dyDescent="0.25">
      <c r="A15" s="176">
        <v>1128</v>
      </c>
      <c r="B15" s="174" t="s">
        <v>500</v>
      </c>
      <c r="C15" s="175" t="s">
        <v>501</v>
      </c>
      <c r="D15" t="s">
        <v>502</v>
      </c>
      <c r="E15" s="172" t="s">
        <v>411</v>
      </c>
    </row>
    <row r="16" spans="1:6" ht="15" x14ac:dyDescent="0.25">
      <c r="A16" s="176">
        <v>1129</v>
      </c>
      <c r="B16" s="174" t="s">
        <v>503</v>
      </c>
      <c r="C16" s="194" t="s">
        <v>504</v>
      </c>
      <c r="D16" s="195" t="s">
        <v>505</v>
      </c>
      <c r="E16" s="196" t="s">
        <v>412</v>
      </c>
      <c r="F16" s="172" t="s">
        <v>444</v>
      </c>
    </row>
    <row r="17" spans="1:5" ht="15" x14ac:dyDescent="0.25">
      <c r="A17" s="176">
        <v>1131</v>
      </c>
      <c r="B17" s="174" t="s">
        <v>506</v>
      </c>
      <c r="C17" s="175" t="s">
        <v>507</v>
      </c>
      <c r="D17" t="s">
        <v>508</v>
      </c>
      <c r="E17" s="172" t="s">
        <v>413</v>
      </c>
    </row>
    <row r="18" spans="1:5" ht="15" x14ac:dyDescent="0.25">
      <c r="A18" s="173">
        <v>2000</v>
      </c>
      <c r="B18" s="174" t="s">
        <v>509</v>
      </c>
      <c r="C18" s="175" t="s">
        <v>510</v>
      </c>
      <c r="D18" t="s">
        <v>511</v>
      </c>
      <c r="E18" s="172" t="s">
        <v>247</v>
      </c>
    </row>
    <row r="19" spans="1:5" ht="15" x14ac:dyDescent="0.25">
      <c r="A19" s="173">
        <v>2002</v>
      </c>
      <c r="B19" s="174" t="s">
        <v>512</v>
      </c>
      <c r="C19" s="175" t="s">
        <v>380</v>
      </c>
      <c r="D19" t="s">
        <v>513</v>
      </c>
      <c r="E19" s="172" t="s">
        <v>380</v>
      </c>
    </row>
    <row r="20" spans="1:5" ht="15" x14ac:dyDescent="0.25">
      <c r="A20" s="173">
        <v>2044</v>
      </c>
      <c r="B20" s="174" t="s">
        <v>514</v>
      </c>
      <c r="C20" s="175" t="s">
        <v>465</v>
      </c>
      <c r="D20" t="s">
        <v>515</v>
      </c>
      <c r="E20" s="172" t="s">
        <v>465</v>
      </c>
    </row>
    <row r="21" spans="1:5" ht="15" x14ac:dyDescent="0.25">
      <c r="A21" s="177">
        <v>2062</v>
      </c>
      <c r="B21" s="174" t="s">
        <v>516</v>
      </c>
      <c r="C21" s="175" t="s">
        <v>90</v>
      </c>
      <c r="D21" t="s">
        <v>517</v>
      </c>
      <c r="E21" s="172" t="s">
        <v>90</v>
      </c>
    </row>
    <row r="22" spans="1:5" ht="15" x14ac:dyDescent="0.25">
      <c r="A22" s="177">
        <v>2065</v>
      </c>
      <c r="B22" s="174" t="s">
        <v>518</v>
      </c>
      <c r="C22" s="175" t="s">
        <v>362</v>
      </c>
      <c r="D22" t="s">
        <v>519</v>
      </c>
      <c r="E22" s="172" t="s">
        <v>362</v>
      </c>
    </row>
    <row r="23" spans="1:5" ht="15" x14ac:dyDescent="0.25">
      <c r="A23" s="177">
        <v>2066</v>
      </c>
      <c r="B23" s="174" t="s">
        <v>520</v>
      </c>
      <c r="C23" s="175" t="s">
        <v>229</v>
      </c>
      <c r="D23" t="s">
        <v>521</v>
      </c>
      <c r="E23" s="172" t="s">
        <v>229</v>
      </c>
    </row>
    <row r="24" spans="1:5" ht="15" x14ac:dyDescent="0.25">
      <c r="A24" s="177">
        <v>2072</v>
      </c>
      <c r="B24" s="174" t="s">
        <v>522</v>
      </c>
      <c r="C24" s="175" t="s">
        <v>138</v>
      </c>
      <c r="D24" t="s">
        <v>523</v>
      </c>
      <c r="E24" s="172" t="s">
        <v>138</v>
      </c>
    </row>
    <row r="25" spans="1:5" ht="15" x14ac:dyDescent="0.25">
      <c r="A25" s="177">
        <v>2088</v>
      </c>
      <c r="B25" s="174" t="s">
        <v>524</v>
      </c>
      <c r="C25" s="175" t="s">
        <v>99</v>
      </c>
      <c r="D25" t="s">
        <v>525</v>
      </c>
      <c r="E25" s="172" t="s">
        <v>99</v>
      </c>
    </row>
    <row r="26" spans="1:5" ht="15" x14ac:dyDescent="0.25">
      <c r="A26" s="177">
        <v>2089</v>
      </c>
      <c r="B26" s="174" t="s">
        <v>526</v>
      </c>
      <c r="C26" s="175" t="s">
        <v>250</v>
      </c>
      <c r="D26" t="s">
        <v>527</v>
      </c>
      <c r="E26" s="172" t="s">
        <v>250</v>
      </c>
    </row>
    <row r="27" spans="1:5" ht="15" x14ac:dyDescent="0.25">
      <c r="A27" s="177">
        <v>2094</v>
      </c>
      <c r="B27" s="174" t="s">
        <v>528</v>
      </c>
      <c r="C27" s="175" t="s">
        <v>83</v>
      </c>
      <c r="D27" t="s">
        <v>529</v>
      </c>
      <c r="E27" s="172" t="s">
        <v>83</v>
      </c>
    </row>
    <row r="28" spans="1:5" ht="15" x14ac:dyDescent="0.25">
      <c r="A28" s="177">
        <v>2095</v>
      </c>
      <c r="B28" s="174" t="s">
        <v>530</v>
      </c>
      <c r="C28" s="175" t="s">
        <v>31</v>
      </c>
      <c r="D28" t="s">
        <v>531</v>
      </c>
      <c r="E28" s="172" t="s">
        <v>31</v>
      </c>
    </row>
    <row r="29" spans="1:5" ht="15" x14ac:dyDescent="0.25">
      <c r="A29" s="177">
        <v>2109</v>
      </c>
      <c r="B29" s="174" t="s">
        <v>532</v>
      </c>
      <c r="C29" s="175" t="s">
        <v>91</v>
      </c>
      <c r="D29" t="s">
        <v>533</v>
      </c>
      <c r="E29" s="172" t="s">
        <v>91</v>
      </c>
    </row>
    <row r="30" spans="1:5" ht="15" x14ac:dyDescent="0.25">
      <c r="A30" s="177">
        <v>2110</v>
      </c>
      <c r="B30" s="174" t="s">
        <v>534</v>
      </c>
      <c r="C30" s="175" t="s">
        <v>221</v>
      </c>
      <c r="D30" t="s">
        <v>535</v>
      </c>
      <c r="E30" s="172" t="s">
        <v>221</v>
      </c>
    </row>
    <row r="31" spans="1:5" ht="15" x14ac:dyDescent="0.25">
      <c r="A31" s="178">
        <v>2116</v>
      </c>
      <c r="B31" s="174" t="s">
        <v>536</v>
      </c>
      <c r="C31" s="175" t="s">
        <v>158</v>
      </c>
      <c r="D31" t="s">
        <v>537</v>
      </c>
      <c r="E31" s="172" t="s">
        <v>158</v>
      </c>
    </row>
    <row r="32" spans="1:5" ht="15" x14ac:dyDescent="0.25">
      <c r="A32" s="178">
        <v>2119</v>
      </c>
      <c r="B32" s="174" t="s">
        <v>538</v>
      </c>
      <c r="C32" s="175" t="s">
        <v>124</v>
      </c>
      <c r="D32" t="s">
        <v>539</v>
      </c>
      <c r="E32" s="172" t="s">
        <v>124</v>
      </c>
    </row>
    <row r="33" spans="1:5" ht="15" x14ac:dyDescent="0.25">
      <c r="A33" s="178">
        <v>2120</v>
      </c>
      <c r="B33" s="174" t="s">
        <v>540</v>
      </c>
      <c r="C33" s="175" t="s">
        <v>128</v>
      </c>
      <c r="D33" t="s">
        <v>541</v>
      </c>
      <c r="E33" s="172" t="s">
        <v>128</v>
      </c>
    </row>
    <row r="34" spans="1:5" ht="15" x14ac:dyDescent="0.25">
      <c r="A34" s="178">
        <v>2127</v>
      </c>
      <c r="B34" s="174" t="s">
        <v>542</v>
      </c>
      <c r="C34" s="175" t="s">
        <v>127</v>
      </c>
      <c r="D34" t="s">
        <v>543</v>
      </c>
      <c r="E34" s="172" t="s">
        <v>127</v>
      </c>
    </row>
    <row r="35" spans="1:5" ht="15" x14ac:dyDescent="0.25">
      <c r="A35" s="178">
        <v>2128</v>
      </c>
      <c r="B35" s="174" t="s">
        <v>544</v>
      </c>
      <c r="C35" s="175" t="s">
        <v>47</v>
      </c>
      <c r="D35" t="s">
        <v>545</v>
      </c>
      <c r="E35" s="172" t="s">
        <v>47</v>
      </c>
    </row>
    <row r="36" spans="1:5" ht="15" x14ac:dyDescent="0.25">
      <c r="A36" s="178">
        <v>2130</v>
      </c>
      <c r="B36" s="174" t="s">
        <v>546</v>
      </c>
      <c r="C36" s="175" t="s">
        <v>62</v>
      </c>
      <c r="D36" t="s">
        <v>547</v>
      </c>
      <c r="E36" s="172" t="s">
        <v>62</v>
      </c>
    </row>
    <row r="37" spans="1:5" ht="15" x14ac:dyDescent="0.25">
      <c r="A37" s="178">
        <v>2132</v>
      </c>
      <c r="B37" s="174" t="s">
        <v>548</v>
      </c>
      <c r="C37" s="175" t="s">
        <v>135</v>
      </c>
      <c r="D37" t="s">
        <v>549</v>
      </c>
      <c r="E37" s="172" t="s">
        <v>135</v>
      </c>
    </row>
    <row r="38" spans="1:5" ht="15" x14ac:dyDescent="0.25">
      <c r="A38" s="178">
        <v>2133</v>
      </c>
      <c r="B38" s="174" t="s">
        <v>550</v>
      </c>
      <c r="C38" s="175" t="s">
        <v>150</v>
      </c>
      <c r="D38" t="s">
        <v>551</v>
      </c>
      <c r="E38" s="172" t="s">
        <v>150</v>
      </c>
    </row>
    <row r="39" spans="1:5" ht="15" x14ac:dyDescent="0.25">
      <c r="A39" s="178">
        <v>2134</v>
      </c>
      <c r="B39" s="174" t="s">
        <v>552</v>
      </c>
      <c r="C39" s="175" t="s">
        <v>179</v>
      </c>
      <c r="D39" t="s">
        <v>553</v>
      </c>
      <c r="E39" s="172" t="s">
        <v>179</v>
      </c>
    </row>
    <row r="40" spans="1:5" ht="15" x14ac:dyDescent="0.25">
      <c r="A40" s="178">
        <v>2135</v>
      </c>
      <c r="B40" s="174" t="s">
        <v>554</v>
      </c>
      <c r="C40" s="175" t="s">
        <v>219</v>
      </c>
      <c r="D40" t="s">
        <v>555</v>
      </c>
      <c r="E40" s="172" t="s">
        <v>219</v>
      </c>
    </row>
    <row r="41" spans="1:5" ht="15" x14ac:dyDescent="0.25">
      <c r="A41" s="178">
        <v>2136</v>
      </c>
      <c r="B41" s="174" t="s">
        <v>556</v>
      </c>
      <c r="C41" s="175" t="s">
        <v>181</v>
      </c>
      <c r="D41" t="s">
        <v>557</v>
      </c>
      <c r="E41" s="172" t="s">
        <v>181</v>
      </c>
    </row>
    <row r="42" spans="1:5" ht="15" x14ac:dyDescent="0.25">
      <c r="A42" s="178">
        <v>2137</v>
      </c>
      <c r="B42" s="174" t="s">
        <v>558</v>
      </c>
      <c r="C42" s="175" t="s">
        <v>157</v>
      </c>
      <c r="D42" t="s">
        <v>559</v>
      </c>
      <c r="E42" s="172" t="s">
        <v>157</v>
      </c>
    </row>
    <row r="43" spans="1:5" ht="15" x14ac:dyDescent="0.25">
      <c r="A43" s="178">
        <v>2138</v>
      </c>
      <c r="B43" s="174" t="s">
        <v>560</v>
      </c>
      <c r="C43" s="175" t="s">
        <v>234</v>
      </c>
      <c r="D43" t="s">
        <v>561</v>
      </c>
      <c r="E43" s="172" t="s">
        <v>234</v>
      </c>
    </row>
    <row r="44" spans="1:5" ht="15" x14ac:dyDescent="0.25">
      <c r="A44" s="178">
        <v>2139</v>
      </c>
      <c r="B44" s="174" t="s">
        <v>562</v>
      </c>
      <c r="C44" s="175" t="s">
        <v>240</v>
      </c>
      <c r="D44" t="s">
        <v>563</v>
      </c>
      <c r="E44" s="172" t="s">
        <v>240</v>
      </c>
    </row>
    <row r="45" spans="1:5" ht="15" x14ac:dyDescent="0.25">
      <c r="A45" s="178">
        <v>2142</v>
      </c>
      <c r="B45" s="174" t="s">
        <v>564</v>
      </c>
      <c r="C45" s="175" t="s">
        <v>81</v>
      </c>
      <c r="D45" t="s">
        <v>565</v>
      </c>
      <c r="E45" s="172" t="s">
        <v>81</v>
      </c>
    </row>
    <row r="46" spans="1:5" ht="15" x14ac:dyDescent="0.25">
      <c r="A46" s="178">
        <v>2147</v>
      </c>
      <c r="B46" s="174" t="s">
        <v>566</v>
      </c>
      <c r="C46" s="175" t="s">
        <v>195</v>
      </c>
      <c r="D46" t="s">
        <v>567</v>
      </c>
      <c r="E46" s="172" t="s">
        <v>195</v>
      </c>
    </row>
    <row r="47" spans="1:5" ht="15" x14ac:dyDescent="0.25">
      <c r="A47" s="178">
        <v>2148</v>
      </c>
      <c r="B47" s="174" t="s">
        <v>568</v>
      </c>
      <c r="C47" s="175" t="s">
        <v>97</v>
      </c>
      <c r="D47" t="s">
        <v>569</v>
      </c>
      <c r="E47" s="172" t="s">
        <v>97</v>
      </c>
    </row>
    <row r="48" spans="1:5" ht="15" x14ac:dyDescent="0.25">
      <c r="A48" s="178">
        <v>2155</v>
      </c>
      <c r="B48" s="174" t="s">
        <v>570</v>
      </c>
      <c r="C48" s="175" t="s">
        <v>571</v>
      </c>
      <c r="D48" t="s">
        <v>572</v>
      </c>
      <c r="E48" s="172" t="s">
        <v>251</v>
      </c>
    </row>
    <row r="49" spans="1:5" ht="15" x14ac:dyDescent="0.25">
      <c r="A49" s="178">
        <v>2156</v>
      </c>
      <c r="B49" s="174" t="s">
        <v>573</v>
      </c>
      <c r="C49" s="175" t="s">
        <v>214</v>
      </c>
      <c r="D49" t="s">
        <v>574</v>
      </c>
      <c r="E49" s="172" t="s">
        <v>214</v>
      </c>
    </row>
    <row r="50" spans="1:5" ht="15" x14ac:dyDescent="0.25">
      <c r="A50" s="178">
        <v>2161</v>
      </c>
      <c r="B50" s="174" t="s">
        <v>575</v>
      </c>
      <c r="C50" s="175" t="s">
        <v>139</v>
      </c>
      <c r="D50" t="s">
        <v>576</v>
      </c>
      <c r="E50" s="172" t="s">
        <v>139</v>
      </c>
    </row>
    <row r="51" spans="1:5" ht="15" x14ac:dyDescent="0.25">
      <c r="A51" s="178">
        <v>2163</v>
      </c>
      <c r="B51" s="174" t="s">
        <v>577</v>
      </c>
      <c r="C51" s="175" t="s">
        <v>76</v>
      </c>
      <c r="D51" t="s">
        <v>578</v>
      </c>
      <c r="E51" s="172" t="s">
        <v>76</v>
      </c>
    </row>
    <row r="52" spans="1:5" ht="15" x14ac:dyDescent="0.25">
      <c r="A52" s="178">
        <v>2164</v>
      </c>
      <c r="B52" s="174" t="s">
        <v>579</v>
      </c>
      <c r="C52" s="175" t="s">
        <v>111</v>
      </c>
      <c r="D52" t="s">
        <v>580</v>
      </c>
      <c r="E52" s="172" t="s">
        <v>111</v>
      </c>
    </row>
    <row r="53" spans="1:5" ht="15" x14ac:dyDescent="0.25">
      <c r="A53" s="178">
        <v>2165</v>
      </c>
      <c r="B53" s="174" t="s">
        <v>581</v>
      </c>
      <c r="C53" s="175" t="s">
        <v>122</v>
      </c>
      <c r="D53" t="s">
        <v>582</v>
      </c>
      <c r="E53" s="172" t="s">
        <v>122</v>
      </c>
    </row>
    <row r="54" spans="1:5" ht="15" x14ac:dyDescent="0.25">
      <c r="A54" s="178">
        <v>2166</v>
      </c>
      <c r="B54" s="174" t="s">
        <v>583</v>
      </c>
      <c r="C54" s="175" t="s">
        <v>145</v>
      </c>
      <c r="D54" t="s">
        <v>584</v>
      </c>
      <c r="E54" s="172" t="s">
        <v>145</v>
      </c>
    </row>
    <row r="55" spans="1:5" ht="15" x14ac:dyDescent="0.25">
      <c r="A55" s="178">
        <v>2167</v>
      </c>
      <c r="B55" s="174" t="s">
        <v>585</v>
      </c>
      <c r="C55" s="175" t="s">
        <v>169</v>
      </c>
      <c r="D55" t="s">
        <v>586</v>
      </c>
      <c r="E55" s="172" t="s">
        <v>169</v>
      </c>
    </row>
    <row r="56" spans="1:5" ht="15" x14ac:dyDescent="0.25">
      <c r="A56" s="178">
        <v>2168</v>
      </c>
      <c r="B56" s="174" t="s">
        <v>587</v>
      </c>
      <c r="C56" s="175" t="s">
        <v>226</v>
      </c>
      <c r="D56" t="s">
        <v>588</v>
      </c>
      <c r="E56" s="172" t="s">
        <v>226</v>
      </c>
    </row>
    <row r="57" spans="1:5" ht="15" x14ac:dyDescent="0.25">
      <c r="A57" s="178">
        <v>2169</v>
      </c>
      <c r="B57" s="174" t="s">
        <v>589</v>
      </c>
      <c r="C57" s="175" t="s">
        <v>65</v>
      </c>
      <c r="D57" t="s">
        <v>590</v>
      </c>
      <c r="E57" s="172" t="s">
        <v>65</v>
      </c>
    </row>
    <row r="58" spans="1:5" ht="15" x14ac:dyDescent="0.25">
      <c r="A58" s="178">
        <v>2171</v>
      </c>
      <c r="B58" s="174" t="s">
        <v>591</v>
      </c>
      <c r="C58" s="175" t="s">
        <v>154</v>
      </c>
      <c r="D58" t="s">
        <v>592</v>
      </c>
      <c r="E58" s="172" t="s">
        <v>154</v>
      </c>
    </row>
    <row r="59" spans="1:5" ht="15" x14ac:dyDescent="0.25">
      <c r="A59" s="178">
        <v>2172</v>
      </c>
      <c r="B59" s="174" t="s">
        <v>593</v>
      </c>
      <c r="C59" s="175" t="s">
        <v>105</v>
      </c>
      <c r="D59" t="s">
        <v>594</v>
      </c>
      <c r="E59" s="172" t="s">
        <v>105</v>
      </c>
    </row>
    <row r="60" spans="1:5" ht="15" x14ac:dyDescent="0.25">
      <c r="A60" s="178">
        <v>2175</v>
      </c>
      <c r="B60" s="174" t="s">
        <v>595</v>
      </c>
      <c r="C60" s="175" t="s">
        <v>200</v>
      </c>
      <c r="D60" t="s">
        <v>596</v>
      </c>
      <c r="E60" s="172" t="s">
        <v>200</v>
      </c>
    </row>
    <row r="61" spans="1:5" ht="15" x14ac:dyDescent="0.25">
      <c r="A61" s="178">
        <v>2176</v>
      </c>
      <c r="B61" s="174" t="s">
        <v>597</v>
      </c>
      <c r="C61" s="175" t="s">
        <v>165</v>
      </c>
      <c r="D61" t="s">
        <v>598</v>
      </c>
      <c r="E61" s="172" t="s">
        <v>165</v>
      </c>
    </row>
    <row r="62" spans="1:5" ht="15" x14ac:dyDescent="0.25">
      <c r="A62" s="178">
        <v>2183</v>
      </c>
      <c r="B62" s="174" t="s">
        <v>599</v>
      </c>
      <c r="C62" s="175" t="s">
        <v>164</v>
      </c>
      <c r="D62" t="s">
        <v>600</v>
      </c>
      <c r="E62" s="172" t="s">
        <v>164</v>
      </c>
    </row>
    <row r="63" spans="1:5" ht="15" x14ac:dyDescent="0.25">
      <c r="A63" s="178">
        <v>2185</v>
      </c>
      <c r="B63" s="174" t="s">
        <v>601</v>
      </c>
      <c r="C63" s="175" t="s">
        <v>163</v>
      </c>
      <c r="D63" t="s">
        <v>602</v>
      </c>
      <c r="E63" s="172" t="s">
        <v>163</v>
      </c>
    </row>
    <row r="64" spans="1:5" ht="15" x14ac:dyDescent="0.25">
      <c r="A64" s="178">
        <v>2187</v>
      </c>
      <c r="B64" s="174" t="s">
        <v>603</v>
      </c>
      <c r="C64" s="175" t="s">
        <v>100</v>
      </c>
      <c r="D64" t="s">
        <v>604</v>
      </c>
      <c r="E64" s="172" t="s">
        <v>100</v>
      </c>
    </row>
    <row r="65" spans="1:5" ht="15" x14ac:dyDescent="0.25">
      <c r="A65" s="178">
        <v>2188</v>
      </c>
      <c r="B65" s="174" t="s">
        <v>605</v>
      </c>
      <c r="C65" s="175" t="s">
        <v>108</v>
      </c>
      <c r="D65" t="s">
        <v>606</v>
      </c>
      <c r="E65" s="172" t="s">
        <v>108</v>
      </c>
    </row>
    <row r="66" spans="1:5" ht="15" x14ac:dyDescent="0.25">
      <c r="A66" s="178">
        <v>2189</v>
      </c>
      <c r="B66" s="174" t="s">
        <v>607</v>
      </c>
      <c r="C66" s="175" t="s">
        <v>159</v>
      </c>
      <c r="D66" t="s">
        <v>608</v>
      </c>
      <c r="E66" s="172" t="s">
        <v>159</v>
      </c>
    </row>
    <row r="67" spans="1:5" ht="15" x14ac:dyDescent="0.25">
      <c r="A67" s="178">
        <v>2190</v>
      </c>
      <c r="B67" s="174" t="s">
        <v>609</v>
      </c>
      <c r="C67" s="175" t="s">
        <v>148</v>
      </c>
      <c r="D67" t="s">
        <v>610</v>
      </c>
      <c r="E67" s="172" t="s">
        <v>148</v>
      </c>
    </row>
    <row r="68" spans="1:5" ht="15" x14ac:dyDescent="0.25">
      <c r="A68" s="178">
        <v>2191</v>
      </c>
      <c r="B68" s="174" t="s">
        <v>611</v>
      </c>
      <c r="C68" s="175" t="s">
        <v>147</v>
      </c>
      <c r="D68" t="s">
        <v>612</v>
      </c>
      <c r="E68" s="172" t="s">
        <v>147</v>
      </c>
    </row>
    <row r="69" spans="1:5" ht="15" x14ac:dyDescent="0.25">
      <c r="A69" s="178">
        <v>2192</v>
      </c>
      <c r="B69" s="174" t="s">
        <v>613</v>
      </c>
      <c r="C69" s="175" t="s">
        <v>48</v>
      </c>
      <c r="D69" t="s">
        <v>614</v>
      </c>
      <c r="E69" s="172" t="s">
        <v>48</v>
      </c>
    </row>
    <row r="70" spans="1:5" ht="15" x14ac:dyDescent="0.25">
      <c r="A70" s="178">
        <v>2193</v>
      </c>
      <c r="B70" s="174" t="s">
        <v>615</v>
      </c>
      <c r="C70" s="175" t="s">
        <v>69</v>
      </c>
      <c r="D70" t="s">
        <v>616</v>
      </c>
      <c r="E70" s="172" t="s">
        <v>69</v>
      </c>
    </row>
    <row r="71" spans="1:5" ht="15" x14ac:dyDescent="0.25">
      <c r="A71" s="178">
        <v>2226</v>
      </c>
      <c r="B71" s="174" t="s">
        <v>617</v>
      </c>
      <c r="C71" s="175" t="s">
        <v>61</v>
      </c>
      <c r="D71" t="s">
        <v>618</v>
      </c>
      <c r="E71" s="172" t="s">
        <v>61</v>
      </c>
    </row>
    <row r="72" spans="1:5" ht="15" x14ac:dyDescent="0.25">
      <c r="A72" s="178">
        <v>2227</v>
      </c>
      <c r="B72" s="174" t="s">
        <v>619</v>
      </c>
      <c r="C72" s="175" t="s">
        <v>224</v>
      </c>
      <c r="D72" t="s">
        <v>620</v>
      </c>
      <c r="E72" s="172" t="s">
        <v>224</v>
      </c>
    </row>
    <row r="73" spans="1:5" ht="15" x14ac:dyDescent="0.25">
      <c r="A73" s="178">
        <v>2228</v>
      </c>
      <c r="B73" s="174" t="s">
        <v>621</v>
      </c>
      <c r="C73" s="175" t="s">
        <v>103</v>
      </c>
      <c r="D73" t="s">
        <v>622</v>
      </c>
      <c r="E73" s="172" t="s">
        <v>103</v>
      </c>
    </row>
    <row r="74" spans="1:5" ht="15" x14ac:dyDescent="0.25">
      <c r="A74" s="178">
        <v>2231</v>
      </c>
      <c r="B74" s="174" t="s">
        <v>623</v>
      </c>
      <c r="C74" s="175" t="s">
        <v>624</v>
      </c>
      <c r="D74" t="s">
        <v>625</v>
      </c>
      <c r="E74" s="172" t="s">
        <v>252</v>
      </c>
    </row>
    <row r="75" spans="1:5" ht="15" x14ac:dyDescent="0.25">
      <c r="A75" s="178">
        <v>2235</v>
      </c>
      <c r="B75" s="174" t="s">
        <v>626</v>
      </c>
      <c r="C75" s="175" t="s">
        <v>39</v>
      </c>
      <c r="D75" t="s">
        <v>627</v>
      </c>
      <c r="E75" s="172" t="s">
        <v>39</v>
      </c>
    </row>
    <row r="76" spans="1:5" ht="15" x14ac:dyDescent="0.25">
      <c r="A76" s="178">
        <v>2237</v>
      </c>
      <c r="B76" s="174" t="s">
        <v>628</v>
      </c>
      <c r="C76" s="175" t="s">
        <v>629</v>
      </c>
      <c r="D76" t="s">
        <v>630</v>
      </c>
      <c r="E76" s="172" t="s">
        <v>253</v>
      </c>
    </row>
    <row r="77" spans="1:5" ht="15" x14ac:dyDescent="0.25">
      <c r="A77" s="178">
        <v>2239</v>
      </c>
      <c r="B77" s="174" t="s">
        <v>631</v>
      </c>
      <c r="C77" s="175" t="s">
        <v>80</v>
      </c>
      <c r="D77" t="s">
        <v>632</v>
      </c>
      <c r="E77" s="172" t="s">
        <v>80</v>
      </c>
    </row>
    <row r="78" spans="1:5" ht="15" x14ac:dyDescent="0.25">
      <c r="A78" s="178">
        <v>2245</v>
      </c>
      <c r="B78" s="174" t="s">
        <v>633</v>
      </c>
      <c r="C78" s="175" t="s">
        <v>634</v>
      </c>
      <c r="D78" t="s">
        <v>635</v>
      </c>
      <c r="E78" s="172" t="s">
        <v>254</v>
      </c>
    </row>
    <row r="79" spans="1:5" ht="15" x14ac:dyDescent="0.25">
      <c r="A79" s="178">
        <v>2252</v>
      </c>
      <c r="B79" s="174" t="s">
        <v>636</v>
      </c>
      <c r="C79" s="175" t="s">
        <v>86</v>
      </c>
      <c r="D79" t="s">
        <v>637</v>
      </c>
      <c r="E79" s="172" t="s">
        <v>86</v>
      </c>
    </row>
    <row r="80" spans="1:5" ht="15" x14ac:dyDescent="0.25">
      <c r="A80" s="178">
        <v>2254</v>
      </c>
      <c r="B80" s="174" t="s">
        <v>638</v>
      </c>
      <c r="C80" s="175" t="s">
        <v>129</v>
      </c>
      <c r="D80" t="s">
        <v>639</v>
      </c>
      <c r="E80" s="172" t="s">
        <v>129</v>
      </c>
    </row>
    <row r="81" spans="1:5" ht="15" x14ac:dyDescent="0.25">
      <c r="A81" s="178">
        <v>2258</v>
      </c>
      <c r="B81" s="174" t="s">
        <v>640</v>
      </c>
      <c r="C81" s="175" t="s">
        <v>120</v>
      </c>
      <c r="D81" t="s">
        <v>641</v>
      </c>
      <c r="E81" s="172" t="s">
        <v>120</v>
      </c>
    </row>
    <row r="82" spans="1:5" ht="15" x14ac:dyDescent="0.25">
      <c r="A82" s="178">
        <v>2259</v>
      </c>
      <c r="B82" s="174" t="s">
        <v>642</v>
      </c>
      <c r="C82" s="175" t="s">
        <v>132</v>
      </c>
      <c r="D82" t="s">
        <v>643</v>
      </c>
      <c r="E82" s="172" t="s">
        <v>132</v>
      </c>
    </row>
    <row r="83" spans="1:5" ht="15" x14ac:dyDescent="0.25">
      <c r="A83" s="178">
        <v>2263</v>
      </c>
      <c r="B83" s="174" t="s">
        <v>644</v>
      </c>
      <c r="C83" s="175" t="s">
        <v>34</v>
      </c>
      <c r="D83" t="s">
        <v>645</v>
      </c>
      <c r="E83" s="172" t="s">
        <v>34</v>
      </c>
    </row>
    <row r="84" spans="1:5" ht="15" x14ac:dyDescent="0.25">
      <c r="A84" s="178">
        <v>2265</v>
      </c>
      <c r="B84" s="174" t="s">
        <v>646</v>
      </c>
      <c r="C84" s="175" t="s">
        <v>107</v>
      </c>
      <c r="D84" t="s">
        <v>647</v>
      </c>
      <c r="E84" s="172" t="s">
        <v>107</v>
      </c>
    </row>
    <row r="85" spans="1:5" ht="15" x14ac:dyDescent="0.25">
      <c r="A85" s="178">
        <v>2268</v>
      </c>
      <c r="B85" s="174" t="s">
        <v>648</v>
      </c>
      <c r="C85" s="175" t="s">
        <v>110</v>
      </c>
      <c r="D85" t="s">
        <v>649</v>
      </c>
      <c r="E85" s="172" t="s">
        <v>110</v>
      </c>
    </row>
    <row r="86" spans="1:5" ht="15" x14ac:dyDescent="0.25">
      <c r="A86" s="178">
        <v>2269</v>
      </c>
      <c r="B86" s="174" t="s">
        <v>650</v>
      </c>
      <c r="C86" s="175" t="s">
        <v>28</v>
      </c>
      <c r="D86" t="s">
        <v>651</v>
      </c>
      <c r="E86" s="172" t="s">
        <v>28</v>
      </c>
    </row>
    <row r="87" spans="1:5" ht="15" x14ac:dyDescent="0.25">
      <c r="A87" s="178">
        <v>2270</v>
      </c>
      <c r="B87" s="174" t="s">
        <v>652</v>
      </c>
      <c r="C87" s="175" t="s">
        <v>74</v>
      </c>
      <c r="D87" t="s">
        <v>653</v>
      </c>
      <c r="E87" s="172" t="s">
        <v>74</v>
      </c>
    </row>
    <row r="88" spans="1:5" ht="15" x14ac:dyDescent="0.25">
      <c r="A88" s="178">
        <v>2272</v>
      </c>
      <c r="B88" s="174" t="s">
        <v>654</v>
      </c>
      <c r="C88" s="175" t="s">
        <v>222</v>
      </c>
      <c r="D88" t="s">
        <v>655</v>
      </c>
      <c r="E88" s="172" t="s">
        <v>222</v>
      </c>
    </row>
    <row r="89" spans="1:5" ht="15" x14ac:dyDescent="0.25">
      <c r="A89" s="178">
        <v>2275</v>
      </c>
      <c r="B89" s="174" t="s">
        <v>656</v>
      </c>
      <c r="C89" s="175" t="s">
        <v>82</v>
      </c>
      <c r="D89" t="s">
        <v>657</v>
      </c>
      <c r="E89" s="172" t="s">
        <v>82</v>
      </c>
    </row>
    <row r="90" spans="1:5" ht="15" x14ac:dyDescent="0.25">
      <c r="A90" s="178">
        <v>2276</v>
      </c>
      <c r="B90" s="174" t="s">
        <v>658</v>
      </c>
      <c r="C90" s="175" t="s">
        <v>203</v>
      </c>
      <c r="D90" t="s">
        <v>659</v>
      </c>
      <c r="E90" s="172" t="s">
        <v>203</v>
      </c>
    </row>
    <row r="91" spans="1:5" ht="15" x14ac:dyDescent="0.25">
      <c r="A91" s="178">
        <v>2278</v>
      </c>
      <c r="B91" s="174" t="s">
        <v>660</v>
      </c>
      <c r="C91" s="175" t="s">
        <v>109</v>
      </c>
      <c r="D91" t="s">
        <v>661</v>
      </c>
      <c r="E91" s="172" t="s">
        <v>109</v>
      </c>
    </row>
    <row r="92" spans="1:5" ht="15" x14ac:dyDescent="0.25">
      <c r="A92" s="178">
        <v>2279</v>
      </c>
      <c r="B92" s="174" t="s">
        <v>662</v>
      </c>
      <c r="C92" s="175" t="s">
        <v>73</v>
      </c>
      <c r="D92" t="s">
        <v>663</v>
      </c>
      <c r="E92" s="172" t="s">
        <v>73</v>
      </c>
    </row>
    <row r="93" spans="1:5" ht="15" x14ac:dyDescent="0.25">
      <c r="A93" s="178">
        <v>2280</v>
      </c>
      <c r="B93" s="174" t="s">
        <v>664</v>
      </c>
      <c r="C93" s="175" t="s">
        <v>196</v>
      </c>
      <c r="D93" t="s">
        <v>665</v>
      </c>
      <c r="E93" s="172" t="s">
        <v>196</v>
      </c>
    </row>
    <row r="94" spans="1:5" ht="15" x14ac:dyDescent="0.25">
      <c r="A94" s="178">
        <v>2282</v>
      </c>
      <c r="B94" s="174" t="s">
        <v>666</v>
      </c>
      <c r="C94" s="175" t="s">
        <v>116</v>
      </c>
      <c r="D94" t="s">
        <v>667</v>
      </c>
      <c r="E94" s="172" t="s">
        <v>116</v>
      </c>
    </row>
    <row r="95" spans="1:5" ht="15" x14ac:dyDescent="0.25">
      <c r="A95" s="178">
        <v>2285</v>
      </c>
      <c r="B95" s="174" t="s">
        <v>668</v>
      </c>
      <c r="C95" s="175" t="s">
        <v>186</v>
      </c>
      <c r="D95" t="s">
        <v>669</v>
      </c>
      <c r="E95" s="172" t="s">
        <v>186</v>
      </c>
    </row>
    <row r="96" spans="1:5" ht="15" x14ac:dyDescent="0.25">
      <c r="A96" s="178">
        <v>2287</v>
      </c>
      <c r="B96" s="174" t="s">
        <v>670</v>
      </c>
      <c r="C96" s="175" t="s">
        <v>149</v>
      </c>
      <c r="D96" t="s">
        <v>671</v>
      </c>
      <c r="E96" s="172" t="s">
        <v>149</v>
      </c>
    </row>
    <row r="97" spans="1:5" ht="15" x14ac:dyDescent="0.25">
      <c r="A97" s="178">
        <v>2289</v>
      </c>
      <c r="B97" s="174" t="s">
        <v>672</v>
      </c>
      <c r="C97" s="175" t="s">
        <v>121</v>
      </c>
      <c r="D97" t="s">
        <v>673</v>
      </c>
      <c r="E97" s="172" t="s">
        <v>121</v>
      </c>
    </row>
    <row r="98" spans="1:5" ht="15" x14ac:dyDescent="0.25">
      <c r="A98" s="178">
        <v>2290</v>
      </c>
      <c r="B98" s="174" t="s">
        <v>674</v>
      </c>
      <c r="C98" s="175" t="s">
        <v>70</v>
      </c>
      <c r="D98" t="s">
        <v>675</v>
      </c>
      <c r="E98" s="172" t="s">
        <v>70</v>
      </c>
    </row>
    <row r="99" spans="1:5" ht="15" x14ac:dyDescent="0.25">
      <c r="A99" s="178">
        <v>2296</v>
      </c>
      <c r="B99" s="174" t="s">
        <v>676</v>
      </c>
      <c r="C99" s="175" t="s">
        <v>201</v>
      </c>
      <c r="D99" t="s">
        <v>677</v>
      </c>
      <c r="E99" s="172" t="s">
        <v>201</v>
      </c>
    </row>
    <row r="100" spans="1:5" ht="15" x14ac:dyDescent="0.25">
      <c r="A100" s="178">
        <v>2298</v>
      </c>
      <c r="B100" s="174" t="s">
        <v>678</v>
      </c>
      <c r="C100" s="175" t="s">
        <v>133</v>
      </c>
      <c r="D100" t="s">
        <v>679</v>
      </c>
      <c r="E100" s="172" t="s">
        <v>133</v>
      </c>
    </row>
    <row r="101" spans="1:5" ht="15" x14ac:dyDescent="0.25">
      <c r="A101" s="178">
        <v>2300</v>
      </c>
      <c r="B101" s="174" t="s">
        <v>680</v>
      </c>
      <c r="C101" s="175" t="s">
        <v>156</v>
      </c>
      <c r="D101" t="s">
        <v>681</v>
      </c>
      <c r="E101" s="172" t="s">
        <v>156</v>
      </c>
    </row>
    <row r="102" spans="1:5" ht="15" x14ac:dyDescent="0.25">
      <c r="A102" s="178">
        <v>2309</v>
      </c>
      <c r="B102" s="174" t="s">
        <v>682</v>
      </c>
      <c r="C102" s="175" t="s">
        <v>190</v>
      </c>
      <c r="D102" t="s">
        <v>683</v>
      </c>
      <c r="E102" s="172" t="s">
        <v>190</v>
      </c>
    </row>
    <row r="103" spans="1:5" ht="15" x14ac:dyDescent="0.25">
      <c r="A103" s="178">
        <v>2312</v>
      </c>
      <c r="B103" s="174" t="s">
        <v>684</v>
      </c>
      <c r="C103" s="175" t="s">
        <v>104</v>
      </c>
      <c r="D103" t="s">
        <v>685</v>
      </c>
      <c r="E103" s="172" t="s">
        <v>104</v>
      </c>
    </row>
    <row r="104" spans="1:5" ht="15" x14ac:dyDescent="0.25">
      <c r="A104" s="178">
        <v>2313</v>
      </c>
      <c r="B104" s="174" t="s">
        <v>686</v>
      </c>
      <c r="C104" s="175" t="s">
        <v>60</v>
      </c>
      <c r="D104" t="s">
        <v>687</v>
      </c>
      <c r="E104" s="172" t="s">
        <v>60</v>
      </c>
    </row>
    <row r="105" spans="1:5" ht="15" x14ac:dyDescent="0.25">
      <c r="A105" s="178">
        <v>2318</v>
      </c>
      <c r="B105" s="174" t="s">
        <v>688</v>
      </c>
      <c r="C105" s="175" t="s">
        <v>185</v>
      </c>
      <c r="D105" t="s">
        <v>689</v>
      </c>
      <c r="E105" s="172" t="s">
        <v>185</v>
      </c>
    </row>
    <row r="106" spans="1:5" ht="15" x14ac:dyDescent="0.25">
      <c r="A106" s="178">
        <v>2320</v>
      </c>
      <c r="B106" s="174" t="s">
        <v>690</v>
      </c>
      <c r="C106" s="175" t="s">
        <v>119</v>
      </c>
      <c r="D106" t="s">
        <v>691</v>
      </c>
      <c r="E106" s="172" t="s">
        <v>119</v>
      </c>
    </row>
    <row r="107" spans="1:5" ht="15" x14ac:dyDescent="0.25">
      <c r="A107" s="178">
        <v>2321</v>
      </c>
      <c r="B107" s="174" t="s">
        <v>692</v>
      </c>
      <c r="C107" s="175" t="s">
        <v>168</v>
      </c>
      <c r="D107" t="s">
        <v>693</v>
      </c>
      <c r="E107" s="172" t="s">
        <v>168</v>
      </c>
    </row>
    <row r="108" spans="1:5" ht="15" x14ac:dyDescent="0.25">
      <c r="A108" s="178">
        <v>2322</v>
      </c>
      <c r="B108" s="174" t="s">
        <v>694</v>
      </c>
      <c r="C108" s="175" t="s">
        <v>180</v>
      </c>
      <c r="D108" t="s">
        <v>695</v>
      </c>
      <c r="E108" s="172" t="s">
        <v>180</v>
      </c>
    </row>
    <row r="109" spans="1:5" ht="15" x14ac:dyDescent="0.25">
      <c r="A109" s="178">
        <v>2326</v>
      </c>
      <c r="B109" s="174" t="s">
        <v>696</v>
      </c>
      <c r="C109" s="175" t="s">
        <v>59</v>
      </c>
      <c r="D109" t="s">
        <v>697</v>
      </c>
      <c r="E109" s="172" t="s">
        <v>59</v>
      </c>
    </row>
    <row r="110" spans="1:5" ht="15" x14ac:dyDescent="0.25">
      <c r="A110" s="178">
        <v>2327</v>
      </c>
      <c r="B110" s="174" t="s">
        <v>698</v>
      </c>
      <c r="C110" s="175" t="s">
        <v>161</v>
      </c>
      <c r="D110" t="s">
        <v>699</v>
      </c>
      <c r="E110" s="172" t="s">
        <v>161</v>
      </c>
    </row>
    <row r="111" spans="1:5" ht="15" x14ac:dyDescent="0.25">
      <c r="A111" s="178">
        <v>2328</v>
      </c>
      <c r="B111" s="174" t="s">
        <v>700</v>
      </c>
      <c r="C111" s="175" t="s">
        <v>143</v>
      </c>
      <c r="D111" t="s">
        <v>701</v>
      </c>
      <c r="E111" s="172" t="s">
        <v>143</v>
      </c>
    </row>
    <row r="112" spans="1:5" ht="15" x14ac:dyDescent="0.25">
      <c r="A112" s="178">
        <v>2329</v>
      </c>
      <c r="B112" s="174" t="s">
        <v>702</v>
      </c>
      <c r="C112" s="175" t="s">
        <v>255</v>
      </c>
      <c r="D112" t="s">
        <v>703</v>
      </c>
      <c r="E112" s="172" t="s">
        <v>255</v>
      </c>
    </row>
    <row r="113" spans="1:5" ht="15" x14ac:dyDescent="0.25">
      <c r="A113" s="178">
        <v>2337</v>
      </c>
      <c r="B113" s="174" t="s">
        <v>704</v>
      </c>
      <c r="C113" s="175" t="s">
        <v>142</v>
      </c>
      <c r="D113" t="s">
        <v>705</v>
      </c>
      <c r="E113" s="172" t="s">
        <v>142</v>
      </c>
    </row>
    <row r="114" spans="1:5" ht="15" x14ac:dyDescent="0.25">
      <c r="A114" s="178">
        <v>2340</v>
      </c>
      <c r="B114" s="174" t="s">
        <v>706</v>
      </c>
      <c r="C114" s="175" t="s">
        <v>85</v>
      </c>
      <c r="D114" t="s">
        <v>707</v>
      </c>
      <c r="E114" s="172" t="s">
        <v>85</v>
      </c>
    </row>
    <row r="115" spans="1:5" ht="15" x14ac:dyDescent="0.25">
      <c r="A115" s="178">
        <v>2345</v>
      </c>
      <c r="B115" s="174" t="s">
        <v>708</v>
      </c>
      <c r="C115" s="175" t="s">
        <v>136</v>
      </c>
      <c r="D115" t="s">
        <v>709</v>
      </c>
      <c r="E115" s="172" t="s">
        <v>136</v>
      </c>
    </row>
    <row r="116" spans="1:5" ht="15" x14ac:dyDescent="0.25">
      <c r="A116" s="178">
        <v>2431</v>
      </c>
      <c r="B116" s="174" t="s">
        <v>710</v>
      </c>
      <c r="C116" s="175" t="s">
        <v>188</v>
      </c>
      <c r="D116" t="s">
        <v>711</v>
      </c>
      <c r="E116" s="172" t="s">
        <v>188</v>
      </c>
    </row>
    <row r="117" spans="1:5" ht="15" x14ac:dyDescent="0.25">
      <c r="A117" s="178">
        <v>2434</v>
      </c>
      <c r="B117" s="174" t="s">
        <v>712</v>
      </c>
      <c r="C117" s="175" t="s">
        <v>106</v>
      </c>
      <c r="D117" t="s">
        <v>713</v>
      </c>
      <c r="E117" s="172" t="s">
        <v>106</v>
      </c>
    </row>
    <row r="118" spans="1:5" ht="15" x14ac:dyDescent="0.25">
      <c r="A118" s="178">
        <v>2444</v>
      </c>
      <c r="B118" s="174" t="s">
        <v>714</v>
      </c>
      <c r="C118" s="175" t="s">
        <v>118</v>
      </c>
      <c r="D118" t="s">
        <v>715</v>
      </c>
      <c r="E118" s="172" t="s">
        <v>118</v>
      </c>
    </row>
    <row r="119" spans="1:5" ht="15" x14ac:dyDescent="0.25">
      <c r="A119" s="178">
        <v>2453</v>
      </c>
      <c r="B119" s="174" t="s">
        <v>716</v>
      </c>
      <c r="C119" s="175" t="s">
        <v>160</v>
      </c>
      <c r="D119" t="s">
        <v>717</v>
      </c>
      <c r="E119" s="172" t="s">
        <v>160</v>
      </c>
    </row>
    <row r="120" spans="1:5" ht="15" x14ac:dyDescent="0.25">
      <c r="A120" s="178">
        <v>2454</v>
      </c>
      <c r="B120" s="174" t="s">
        <v>718</v>
      </c>
      <c r="C120" s="175" t="s">
        <v>64</v>
      </c>
      <c r="D120" t="s">
        <v>719</v>
      </c>
      <c r="E120" s="172" t="s">
        <v>64</v>
      </c>
    </row>
    <row r="121" spans="1:5" ht="15" x14ac:dyDescent="0.25">
      <c r="A121" s="178">
        <v>2458</v>
      </c>
      <c r="B121" s="174" t="s">
        <v>720</v>
      </c>
      <c r="C121" s="175" t="s">
        <v>140</v>
      </c>
      <c r="D121" t="s">
        <v>721</v>
      </c>
      <c r="E121" s="172" t="s">
        <v>140</v>
      </c>
    </row>
    <row r="122" spans="1:5" ht="15" x14ac:dyDescent="0.25">
      <c r="A122" s="178">
        <v>2459</v>
      </c>
      <c r="B122" s="174" t="s">
        <v>722</v>
      </c>
      <c r="C122" s="175" t="s">
        <v>723</v>
      </c>
      <c r="D122" t="s">
        <v>724</v>
      </c>
      <c r="E122" s="172" t="s">
        <v>256</v>
      </c>
    </row>
    <row r="123" spans="1:5" ht="15" x14ac:dyDescent="0.25">
      <c r="A123" s="178">
        <v>2462</v>
      </c>
      <c r="B123" s="174" t="s">
        <v>725</v>
      </c>
      <c r="C123" s="175" t="s">
        <v>102</v>
      </c>
      <c r="D123" t="s">
        <v>715</v>
      </c>
      <c r="E123" s="172" t="s">
        <v>102</v>
      </c>
    </row>
    <row r="124" spans="1:5" ht="15" x14ac:dyDescent="0.25">
      <c r="A124" s="178">
        <v>2463</v>
      </c>
      <c r="B124" s="174" t="s">
        <v>726</v>
      </c>
      <c r="C124" s="175" t="s">
        <v>153</v>
      </c>
      <c r="D124" t="s">
        <v>727</v>
      </c>
      <c r="E124" s="172" t="s">
        <v>153</v>
      </c>
    </row>
    <row r="125" spans="1:5" ht="15" x14ac:dyDescent="0.25">
      <c r="A125" s="178">
        <v>2465</v>
      </c>
      <c r="B125" s="174" t="s">
        <v>728</v>
      </c>
      <c r="C125" s="175" t="s">
        <v>225</v>
      </c>
      <c r="D125" t="s">
        <v>729</v>
      </c>
      <c r="E125" s="172" t="s">
        <v>225</v>
      </c>
    </row>
    <row r="126" spans="1:5" ht="15" x14ac:dyDescent="0.25">
      <c r="A126" s="178">
        <v>2471</v>
      </c>
      <c r="B126" s="174" t="s">
        <v>730</v>
      </c>
      <c r="C126" s="175" t="s">
        <v>146</v>
      </c>
      <c r="D126" t="s">
        <v>731</v>
      </c>
      <c r="E126" s="172" t="s">
        <v>146</v>
      </c>
    </row>
    <row r="127" spans="1:5" ht="15" x14ac:dyDescent="0.25">
      <c r="A127" s="178">
        <v>2474</v>
      </c>
      <c r="B127" s="174" t="s">
        <v>732</v>
      </c>
      <c r="C127" s="175" t="s">
        <v>212</v>
      </c>
      <c r="D127" t="s">
        <v>733</v>
      </c>
      <c r="E127" s="172" t="s">
        <v>212</v>
      </c>
    </row>
    <row r="128" spans="1:5" ht="15" x14ac:dyDescent="0.25">
      <c r="A128" s="178">
        <v>2482</v>
      </c>
      <c r="B128" s="174" t="s">
        <v>734</v>
      </c>
      <c r="C128" s="175" t="s">
        <v>197</v>
      </c>
      <c r="D128" t="s">
        <v>735</v>
      </c>
      <c r="E128" s="172" t="s">
        <v>197</v>
      </c>
    </row>
    <row r="129" spans="1:5" ht="15" x14ac:dyDescent="0.25">
      <c r="A129" s="178">
        <v>2484</v>
      </c>
      <c r="B129" s="174" t="s">
        <v>736</v>
      </c>
      <c r="C129" s="175" t="s">
        <v>130</v>
      </c>
      <c r="D129" t="s">
        <v>717</v>
      </c>
      <c r="E129" s="172" t="s">
        <v>130</v>
      </c>
    </row>
    <row r="130" spans="1:5" ht="15" x14ac:dyDescent="0.25">
      <c r="A130" s="178">
        <v>2490</v>
      </c>
      <c r="B130" s="174" t="s">
        <v>737</v>
      </c>
      <c r="C130" s="175" t="s">
        <v>187</v>
      </c>
      <c r="D130" t="s">
        <v>738</v>
      </c>
      <c r="E130" s="172" t="s">
        <v>187</v>
      </c>
    </row>
    <row r="131" spans="1:5" ht="15" x14ac:dyDescent="0.25">
      <c r="A131" s="178">
        <v>2509</v>
      </c>
      <c r="B131" s="174" t="s">
        <v>739</v>
      </c>
      <c r="C131" s="175" t="s">
        <v>112</v>
      </c>
      <c r="D131" t="s">
        <v>740</v>
      </c>
      <c r="E131" s="172" t="s">
        <v>112</v>
      </c>
    </row>
    <row r="132" spans="1:5" ht="15" x14ac:dyDescent="0.25">
      <c r="A132" s="178">
        <v>2510</v>
      </c>
      <c r="B132" s="174" t="s">
        <v>741</v>
      </c>
      <c r="C132" s="175" t="s">
        <v>230</v>
      </c>
      <c r="D132" t="s">
        <v>742</v>
      </c>
      <c r="E132" s="172" t="s">
        <v>230</v>
      </c>
    </row>
    <row r="133" spans="1:5" ht="15" x14ac:dyDescent="0.25">
      <c r="A133" s="178">
        <v>2513</v>
      </c>
      <c r="B133" s="174" t="s">
        <v>743</v>
      </c>
      <c r="C133" s="175" t="s">
        <v>257</v>
      </c>
      <c r="D133" t="s">
        <v>744</v>
      </c>
      <c r="E133" s="172" t="s">
        <v>257</v>
      </c>
    </row>
    <row r="134" spans="1:5" ht="15" x14ac:dyDescent="0.25">
      <c r="A134" s="178">
        <v>2514</v>
      </c>
      <c r="B134" s="174" t="s">
        <v>745</v>
      </c>
      <c r="C134" s="175" t="s">
        <v>98</v>
      </c>
      <c r="D134" t="s">
        <v>746</v>
      </c>
      <c r="E134" s="172" t="s">
        <v>98</v>
      </c>
    </row>
    <row r="135" spans="1:5" ht="15" x14ac:dyDescent="0.25">
      <c r="A135" s="178">
        <v>2519</v>
      </c>
      <c r="B135" s="174" t="s">
        <v>747</v>
      </c>
      <c r="C135" s="175" t="s">
        <v>206</v>
      </c>
      <c r="D135" t="s">
        <v>748</v>
      </c>
      <c r="E135" s="172" t="s">
        <v>206</v>
      </c>
    </row>
    <row r="136" spans="1:5" ht="15" x14ac:dyDescent="0.25">
      <c r="A136" s="178">
        <v>2520</v>
      </c>
      <c r="B136" s="174" t="s">
        <v>749</v>
      </c>
      <c r="C136" s="175" t="s">
        <v>470</v>
      </c>
      <c r="D136" t="s">
        <v>750</v>
      </c>
      <c r="E136" s="172" t="s">
        <v>470</v>
      </c>
    </row>
    <row r="137" spans="1:5" ht="15" x14ac:dyDescent="0.25">
      <c r="A137" s="178">
        <v>2523</v>
      </c>
      <c r="B137" s="174" t="s">
        <v>751</v>
      </c>
      <c r="C137" s="175" t="s">
        <v>210</v>
      </c>
      <c r="D137" t="s">
        <v>752</v>
      </c>
      <c r="E137" s="172" t="s">
        <v>210</v>
      </c>
    </row>
    <row r="138" spans="1:5" ht="15" x14ac:dyDescent="0.25">
      <c r="A138" s="178">
        <v>2524</v>
      </c>
      <c r="B138" s="174" t="s">
        <v>753</v>
      </c>
      <c r="C138" s="175" t="s">
        <v>162</v>
      </c>
      <c r="D138" t="s">
        <v>754</v>
      </c>
      <c r="E138" s="172" t="s">
        <v>162</v>
      </c>
    </row>
    <row r="139" spans="1:5" ht="15" x14ac:dyDescent="0.25">
      <c r="A139" s="178">
        <v>2525</v>
      </c>
      <c r="B139" s="174" t="s">
        <v>755</v>
      </c>
      <c r="C139" s="175" t="s">
        <v>182</v>
      </c>
      <c r="D139" t="s">
        <v>756</v>
      </c>
      <c r="E139" s="172" t="s">
        <v>182</v>
      </c>
    </row>
    <row r="140" spans="1:5" ht="15" x14ac:dyDescent="0.25">
      <c r="A140" s="178">
        <v>2530</v>
      </c>
      <c r="B140" s="174" t="s">
        <v>757</v>
      </c>
      <c r="C140" s="175" t="s">
        <v>89</v>
      </c>
      <c r="D140" t="s">
        <v>758</v>
      </c>
      <c r="E140" s="172" t="s">
        <v>89</v>
      </c>
    </row>
    <row r="141" spans="1:5" ht="15" x14ac:dyDescent="0.25">
      <c r="A141" s="178">
        <v>2531</v>
      </c>
      <c r="B141" s="174" t="s">
        <v>759</v>
      </c>
      <c r="C141" s="175" t="s">
        <v>38</v>
      </c>
      <c r="D141" t="s">
        <v>760</v>
      </c>
      <c r="E141" s="172" t="s">
        <v>38</v>
      </c>
    </row>
    <row r="142" spans="1:5" ht="15" x14ac:dyDescent="0.25">
      <c r="A142" s="178">
        <v>2532</v>
      </c>
      <c r="B142" s="174" t="s">
        <v>761</v>
      </c>
      <c r="C142" s="175" t="s">
        <v>170</v>
      </c>
      <c r="D142" t="s">
        <v>762</v>
      </c>
      <c r="E142" s="172" t="s">
        <v>170</v>
      </c>
    </row>
    <row r="143" spans="1:5" ht="15" x14ac:dyDescent="0.25">
      <c r="A143" s="178">
        <v>2534</v>
      </c>
      <c r="B143" s="174" t="s">
        <v>763</v>
      </c>
      <c r="C143" s="175" t="s">
        <v>215</v>
      </c>
      <c r="D143" t="s">
        <v>764</v>
      </c>
      <c r="E143" s="172" t="s">
        <v>215</v>
      </c>
    </row>
    <row r="144" spans="1:5" ht="15" x14ac:dyDescent="0.25">
      <c r="A144" s="178">
        <v>2539</v>
      </c>
      <c r="B144" s="174" t="s">
        <v>765</v>
      </c>
      <c r="C144" s="175" t="s">
        <v>77</v>
      </c>
      <c r="D144" t="s">
        <v>766</v>
      </c>
      <c r="E144" s="172" t="s">
        <v>77</v>
      </c>
    </row>
    <row r="145" spans="1:5" ht="15" x14ac:dyDescent="0.25">
      <c r="A145" s="178">
        <v>2545</v>
      </c>
      <c r="B145" s="174" t="s">
        <v>767</v>
      </c>
      <c r="C145" s="175" t="s">
        <v>126</v>
      </c>
      <c r="D145" t="s">
        <v>768</v>
      </c>
      <c r="E145" s="172" t="s">
        <v>126</v>
      </c>
    </row>
    <row r="146" spans="1:5" ht="15" x14ac:dyDescent="0.25">
      <c r="A146" s="178">
        <v>2548</v>
      </c>
      <c r="B146" s="174" t="s">
        <v>769</v>
      </c>
      <c r="C146" s="175" t="s">
        <v>166</v>
      </c>
      <c r="D146" t="s">
        <v>770</v>
      </c>
      <c r="E146" s="172" t="s">
        <v>166</v>
      </c>
    </row>
    <row r="147" spans="1:5" ht="15" x14ac:dyDescent="0.25">
      <c r="A147" s="178">
        <v>2552</v>
      </c>
      <c r="B147" s="174" t="s">
        <v>771</v>
      </c>
      <c r="C147" s="175" t="s">
        <v>174</v>
      </c>
      <c r="D147" t="s">
        <v>772</v>
      </c>
      <c r="E147" s="172" t="s">
        <v>174</v>
      </c>
    </row>
    <row r="148" spans="1:5" ht="15" x14ac:dyDescent="0.25">
      <c r="A148" s="178">
        <v>2559</v>
      </c>
      <c r="B148" s="174" t="s">
        <v>773</v>
      </c>
      <c r="C148" s="175" t="s">
        <v>151</v>
      </c>
      <c r="D148" t="s">
        <v>774</v>
      </c>
      <c r="E148" s="172" t="s">
        <v>151</v>
      </c>
    </row>
    <row r="149" spans="1:5" ht="15" x14ac:dyDescent="0.25">
      <c r="A149" s="178">
        <v>2562</v>
      </c>
      <c r="B149" s="174" t="s">
        <v>775</v>
      </c>
      <c r="C149" s="175" t="s">
        <v>66</v>
      </c>
      <c r="D149" t="s">
        <v>746</v>
      </c>
      <c r="E149" s="172" t="s">
        <v>66</v>
      </c>
    </row>
    <row r="150" spans="1:5" ht="15" x14ac:dyDescent="0.25">
      <c r="A150" s="178">
        <v>2569</v>
      </c>
      <c r="B150" s="174" t="s">
        <v>776</v>
      </c>
      <c r="C150" s="175" t="s">
        <v>92</v>
      </c>
      <c r="D150" t="s">
        <v>777</v>
      </c>
      <c r="E150" s="172" t="s">
        <v>92</v>
      </c>
    </row>
    <row r="151" spans="1:5" ht="15" x14ac:dyDescent="0.25">
      <c r="A151" s="178">
        <v>2574</v>
      </c>
      <c r="B151" s="174" t="s">
        <v>778</v>
      </c>
      <c r="C151" s="175" t="s">
        <v>101</v>
      </c>
      <c r="D151" t="s">
        <v>779</v>
      </c>
      <c r="E151" s="172" t="s">
        <v>101</v>
      </c>
    </row>
    <row r="152" spans="1:5" ht="15" x14ac:dyDescent="0.25">
      <c r="A152" s="178">
        <v>2578</v>
      </c>
      <c r="B152" s="174" t="s">
        <v>780</v>
      </c>
      <c r="C152" s="175" t="s">
        <v>204</v>
      </c>
      <c r="D152" t="s">
        <v>781</v>
      </c>
      <c r="E152" s="172" t="s">
        <v>204</v>
      </c>
    </row>
    <row r="153" spans="1:5" ht="15" x14ac:dyDescent="0.25">
      <c r="A153" s="178">
        <v>2586</v>
      </c>
      <c r="B153" s="174" t="s">
        <v>782</v>
      </c>
      <c r="C153" s="175" t="s">
        <v>75</v>
      </c>
      <c r="D153" t="s">
        <v>783</v>
      </c>
      <c r="E153" s="172" t="s">
        <v>75</v>
      </c>
    </row>
    <row r="154" spans="1:5" ht="15" x14ac:dyDescent="0.25">
      <c r="A154" s="178">
        <v>2596</v>
      </c>
      <c r="B154" s="174" t="s">
        <v>784</v>
      </c>
      <c r="C154" s="175" t="s">
        <v>88</v>
      </c>
      <c r="D154" t="s">
        <v>785</v>
      </c>
      <c r="E154" s="172" t="s">
        <v>88</v>
      </c>
    </row>
    <row r="155" spans="1:5" ht="15" x14ac:dyDescent="0.25">
      <c r="A155" s="178">
        <v>2603</v>
      </c>
      <c r="B155" s="174" t="s">
        <v>786</v>
      </c>
      <c r="C155" s="175" t="s">
        <v>245</v>
      </c>
      <c r="D155" t="s">
        <v>787</v>
      </c>
      <c r="E155" s="172" t="s">
        <v>245</v>
      </c>
    </row>
    <row r="156" spans="1:5" ht="15" x14ac:dyDescent="0.25">
      <c r="A156" s="178">
        <v>2607</v>
      </c>
      <c r="B156" s="174" t="s">
        <v>788</v>
      </c>
      <c r="C156" s="175" t="s">
        <v>192</v>
      </c>
      <c r="D156" t="s">
        <v>789</v>
      </c>
      <c r="E156" s="172" t="s">
        <v>192</v>
      </c>
    </row>
    <row r="157" spans="1:5" ht="15" x14ac:dyDescent="0.25">
      <c r="A157" s="178">
        <v>2611</v>
      </c>
      <c r="B157" s="174" t="s">
        <v>790</v>
      </c>
      <c r="C157" s="175" t="s">
        <v>141</v>
      </c>
      <c r="D157" t="s">
        <v>791</v>
      </c>
      <c r="E157" s="172" t="s">
        <v>141</v>
      </c>
    </row>
    <row r="158" spans="1:5" ht="15" x14ac:dyDescent="0.25">
      <c r="A158" s="178">
        <v>2615</v>
      </c>
      <c r="B158" s="174" t="s">
        <v>792</v>
      </c>
      <c r="C158" s="175" t="s">
        <v>96</v>
      </c>
      <c r="D158" t="s">
        <v>793</v>
      </c>
      <c r="E158" s="172" t="s">
        <v>96</v>
      </c>
    </row>
    <row r="159" spans="1:5" ht="15" x14ac:dyDescent="0.25">
      <c r="A159" s="178">
        <v>2622</v>
      </c>
      <c r="B159" s="174" t="s">
        <v>794</v>
      </c>
      <c r="C159" s="175" t="s">
        <v>63</v>
      </c>
      <c r="D159" t="s">
        <v>795</v>
      </c>
      <c r="E159" s="172" t="s">
        <v>63</v>
      </c>
    </row>
    <row r="160" spans="1:5" ht="15" x14ac:dyDescent="0.25">
      <c r="A160" s="178">
        <v>2625</v>
      </c>
      <c r="B160" s="174" t="s">
        <v>796</v>
      </c>
      <c r="C160" s="175" t="s">
        <v>134</v>
      </c>
      <c r="D160" t="s">
        <v>797</v>
      </c>
      <c r="E160" s="172" t="s">
        <v>134</v>
      </c>
    </row>
    <row r="161" spans="1:5" ht="15" x14ac:dyDescent="0.25">
      <c r="A161" s="178">
        <v>2626</v>
      </c>
      <c r="B161" s="174" t="s">
        <v>798</v>
      </c>
      <c r="C161" s="175" t="s">
        <v>68</v>
      </c>
      <c r="D161" t="s">
        <v>799</v>
      </c>
      <c r="E161" s="172" t="s">
        <v>68</v>
      </c>
    </row>
    <row r="162" spans="1:5" ht="15" x14ac:dyDescent="0.25">
      <c r="A162" s="178">
        <v>2627</v>
      </c>
      <c r="B162" s="174" t="s">
        <v>800</v>
      </c>
      <c r="C162" s="175" t="s">
        <v>37</v>
      </c>
      <c r="D162" t="s">
        <v>801</v>
      </c>
      <c r="E162" s="172" t="s">
        <v>37</v>
      </c>
    </row>
    <row r="163" spans="1:5" ht="15" x14ac:dyDescent="0.25">
      <c r="A163" s="178">
        <v>2629</v>
      </c>
      <c r="B163" s="174" t="s">
        <v>802</v>
      </c>
      <c r="C163" s="175" t="s">
        <v>803</v>
      </c>
      <c r="D163" t="s">
        <v>804</v>
      </c>
      <c r="E163" s="172" t="s">
        <v>258</v>
      </c>
    </row>
    <row r="164" spans="1:5" ht="15" x14ac:dyDescent="0.25">
      <c r="A164" s="178">
        <v>2632</v>
      </c>
      <c r="B164" s="174" t="s">
        <v>805</v>
      </c>
      <c r="C164" s="175" t="s">
        <v>228</v>
      </c>
      <c r="D164" t="s">
        <v>806</v>
      </c>
      <c r="E164" s="172" t="s">
        <v>228</v>
      </c>
    </row>
    <row r="165" spans="1:5" ht="15" x14ac:dyDescent="0.25">
      <c r="A165" s="178">
        <v>2636</v>
      </c>
      <c r="B165" s="174" t="s">
        <v>807</v>
      </c>
      <c r="C165" s="175" t="s">
        <v>71</v>
      </c>
      <c r="D165" t="s">
        <v>808</v>
      </c>
      <c r="E165" s="172" t="s">
        <v>71</v>
      </c>
    </row>
    <row r="166" spans="1:5" ht="15" x14ac:dyDescent="0.25">
      <c r="A166" s="178">
        <v>2643</v>
      </c>
      <c r="B166" s="174" t="s">
        <v>809</v>
      </c>
      <c r="C166" s="175" t="s">
        <v>94</v>
      </c>
      <c r="D166" t="s">
        <v>810</v>
      </c>
      <c r="E166" s="172" t="s">
        <v>94</v>
      </c>
    </row>
    <row r="167" spans="1:5" ht="15" x14ac:dyDescent="0.25">
      <c r="A167" s="178">
        <v>2645</v>
      </c>
      <c r="B167" s="174" t="s">
        <v>811</v>
      </c>
      <c r="C167" s="175" t="s">
        <v>42</v>
      </c>
      <c r="D167" t="s">
        <v>812</v>
      </c>
      <c r="E167" s="172" t="s">
        <v>42</v>
      </c>
    </row>
    <row r="168" spans="1:5" ht="15" x14ac:dyDescent="0.25">
      <c r="A168" s="178">
        <v>2648</v>
      </c>
      <c r="B168" s="174" t="s">
        <v>813</v>
      </c>
      <c r="C168" s="175" t="s">
        <v>137</v>
      </c>
      <c r="D168" t="s">
        <v>814</v>
      </c>
      <c r="E168" s="172" t="s">
        <v>137</v>
      </c>
    </row>
    <row r="169" spans="1:5" ht="15" x14ac:dyDescent="0.25">
      <c r="A169" s="178">
        <v>2650</v>
      </c>
      <c r="B169" s="174" t="s">
        <v>815</v>
      </c>
      <c r="C169" s="175" t="s">
        <v>54</v>
      </c>
      <c r="D169" t="s">
        <v>816</v>
      </c>
      <c r="E169" s="172" t="s">
        <v>54</v>
      </c>
    </row>
    <row r="170" spans="1:5" ht="15" x14ac:dyDescent="0.25">
      <c r="A170" s="178">
        <v>2651</v>
      </c>
      <c r="B170" s="174" t="s">
        <v>817</v>
      </c>
      <c r="C170" s="175" t="s">
        <v>155</v>
      </c>
      <c r="D170" t="s">
        <v>818</v>
      </c>
      <c r="E170" s="172" t="s">
        <v>155</v>
      </c>
    </row>
    <row r="171" spans="1:5" ht="15" x14ac:dyDescent="0.25">
      <c r="A171" s="178">
        <v>2653</v>
      </c>
      <c r="B171" s="174" t="s">
        <v>819</v>
      </c>
      <c r="C171" s="175" t="s">
        <v>51</v>
      </c>
      <c r="D171" t="s">
        <v>820</v>
      </c>
      <c r="E171" s="172" t="s">
        <v>51</v>
      </c>
    </row>
    <row r="172" spans="1:5" ht="15" x14ac:dyDescent="0.25">
      <c r="A172" s="178">
        <v>2657</v>
      </c>
      <c r="B172" s="174" t="s">
        <v>821</v>
      </c>
      <c r="C172" s="175" t="s">
        <v>30</v>
      </c>
      <c r="D172" t="s">
        <v>822</v>
      </c>
      <c r="E172" s="172" t="s">
        <v>30</v>
      </c>
    </row>
    <row r="173" spans="1:5" ht="15" x14ac:dyDescent="0.25">
      <c r="A173" s="178">
        <v>2658</v>
      </c>
      <c r="B173" s="174" t="s">
        <v>823</v>
      </c>
      <c r="C173" s="175" t="s">
        <v>824</v>
      </c>
      <c r="D173" t="s">
        <v>825</v>
      </c>
      <c r="E173" s="172" t="s">
        <v>259</v>
      </c>
    </row>
    <row r="174" spans="1:5" ht="15" x14ac:dyDescent="0.25">
      <c r="A174" s="178">
        <v>2659</v>
      </c>
      <c r="B174" s="174" t="s">
        <v>826</v>
      </c>
      <c r="C174" s="175" t="s">
        <v>218</v>
      </c>
      <c r="D174" t="s">
        <v>827</v>
      </c>
      <c r="E174" s="172" t="s">
        <v>218</v>
      </c>
    </row>
    <row r="175" spans="1:5" ht="15" x14ac:dyDescent="0.25">
      <c r="A175" s="178">
        <v>2661</v>
      </c>
      <c r="B175" s="174" t="s">
        <v>828</v>
      </c>
      <c r="C175" s="175" t="s">
        <v>44</v>
      </c>
      <c r="D175" t="s">
        <v>829</v>
      </c>
      <c r="E175" s="172" t="s">
        <v>44</v>
      </c>
    </row>
    <row r="176" spans="1:5" ht="15" x14ac:dyDescent="0.25">
      <c r="A176" s="178">
        <v>2662</v>
      </c>
      <c r="B176" s="174" t="s">
        <v>830</v>
      </c>
      <c r="C176" s="175" t="s">
        <v>193</v>
      </c>
      <c r="D176" t="s">
        <v>831</v>
      </c>
      <c r="E176" s="172" t="s">
        <v>193</v>
      </c>
    </row>
    <row r="177" spans="1:5" ht="15" x14ac:dyDescent="0.25">
      <c r="A177" s="178">
        <v>2666</v>
      </c>
      <c r="B177" s="174" t="s">
        <v>832</v>
      </c>
      <c r="C177" s="175" t="s">
        <v>40</v>
      </c>
      <c r="D177" t="s">
        <v>833</v>
      </c>
      <c r="E177" s="172" t="s">
        <v>40</v>
      </c>
    </row>
    <row r="178" spans="1:5" ht="15" x14ac:dyDescent="0.25">
      <c r="A178" s="178">
        <v>2667</v>
      </c>
      <c r="B178" s="174" t="s">
        <v>834</v>
      </c>
      <c r="C178" s="175" t="s">
        <v>55</v>
      </c>
      <c r="D178" t="s">
        <v>835</v>
      </c>
      <c r="E178" s="172" t="s">
        <v>55</v>
      </c>
    </row>
    <row r="179" spans="1:5" ht="15" x14ac:dyDescent="0.25">
      <c r="A179" s="178">
        <v>2672</v>
      </c>
      <c r="B179" s="174" t="s">
        <v>836</v>
      </c>
      <c r="C179" s="175" t="s">
        <v>115</v>
      </c>
      <c r="D179" t="s">
        <v>837</v>
      </c>
      <c r="E179" s="172" t="s">
        <v>115</v>
      </c>
    </row>
    <row r="180" spans="1:5" ht="15" x14ac:dyDescent="0.25">
      <c r="A180" s="178">
        <v>2674</v>
      </c>
      <c r="B180" s="174" t="s">
        <v>838</v>
      </c>
      <c r="C180" s="175" t="s">
        <v>189</v>
      </c>
      <c r="D180" t="s">
        <v>839</v>
      </c>
      <c r="E180" s="172" t="s">
        <v>189</v>
      </c>
    </row>
    <row r="181" spans="1:5" ht="15" x14ac:dyDescent="0.25">
      <c r="A181" s="178">
        <v>2676</v>
      </c>
      <c r="B181" s="174" t="s">
        <v>840</v>
      </c>
      <c r="C181" s="175" t="s">
        <v>93</v>
      </c>
      <c r="D181" t="s">
        <v>841</v>
      </c>
      <c r="E181" s="172" t="s">
        <v>93</v>
      </c>
    </row>
    <row r="182" spans="1:5" ht="15" x14ac:dyDescent="0.25">
      <c r="A182" s="178">
        <v>2677</v>
      </c>
      <c r="B182" s="174" t="s">
        <v>842</v>
      </c>
      <c r="C182" s="175" t="s">
        <v>217</v>
      </c>
      <c r="D182" t="s">
        <v>843</v>
      </c>
      <c r="E182" s="172" t="s">
        <v>217</v>
      </c>
    </row>
    <row r="183" spans="1:5" ht="15" x14ac:dyDescent="0.25">
      <c r="A183" s="178">
        <v>2680</v>
      </c>
      <c r="B183" s="174" t="s">
        <v>844</v>
      </c>
      <c r="C183" s="175" t="s">
        <v>125</v>
      </c>
      <c r="D183" t="s">
        <v>845</v>
      </c>
      <c r="E183" s="172" t="s">
        <v>125</v>
      </c>
    </row>
    <row r="184" spans="1:5" ht="15" x14ac:dyDescent="0.25">
      <c r="A184" s="178">
        <v>2682</v>
      </c>
      <c r="B184" s="174" t="s">
        <v>846</v>
      </c>
      <c r="C184" s="175" t="s">
        <v>53</v>
      </c>
      <c r="D184" t="s">
        <v>847</v>
      </c>
      <c r="E184" s="172" t="s">
        <v>53</v>
      </c>
    </row>
    <row r="185" spans="1:5" ht="15" x14ac:dyDescent="0.25">
      <c r="A185" s="178">
        <v>2689</v>
      </c>
      <c r="B185" s="174" t="s">
        <v>848</v>
      </c>
      <c r="C185" s="175" t="s">
        <v>359</v>
      </c>
      <c r="D185" t="s">
        <v>849</v>
      </c>
      <c r="E185" s="172" t="s">
        <v>359</v>
      </c>
    </row>
    <row r="186" spans="1:5" ht="15" x14ac:dyDescent="0.25">
      <c r="A186" s="178">
        <v>2691</v>
      </c>
      <c r="B186" s="174" t="s">
        <v>850</v>
      </c>
      <c r="C186" s="175" t="s">
        <v>851</v>
      </c>
      <c r="D186" t="s">
        <v>852</v>
      </c>
      <c r="E186" s="172" t="s">
        <v>360</v>
      </c>
    </row>
    <row r="187" spans="1:5" ht="15" x14ac:dyDescent="0.25">
      <c r="A187" s="178">
        <v>2692</v>
      </c>
      <c r="B187" s="174" t="s">
        <v>853</v>
      </c>
      <c r="C187" s="175" t="s">
        <v>361</v>
      </c>
      <c r="D187" t="s">
        <v>854</v>
      </c>
      <c r="E187" s="172" t="s">
        <v>361</v>
      </c>
    </row>
    <row r="188" spans="1:5" ht="15" x14ac:dyDescent="0.25">
      <c r="A188" s="178">
        <v>3010</v>
      </c>
      <c r="B188" s="174" t="s">
        <v>855</v>
      </c>
      <c r="C188" s="175" t="s">
        <v>856</v>
      </c>
      <c r="D188" t="s">
        <v>857</v>
      </c>
      <c r="E188" s="172" t="s">
        <v>260</v>
      </c>
    </row>
    <row r="189" spans="1:5" ht="15" x14ac:dyDescent="0.25">
      <c r="A189" s="178">
        <v>3015</v>
      </c>
      <c r="B189" s="174" t="s">
        <v>858</v>
      </c>
      <c r="C189" s="175" t="s">
        <v>859</v>
      </c>
      <c r="D189" t="s">
        <v>860</v>
      </c>
      <c r="E189" s="172" t="s">
        <v>261</v>
      </c>
    </row>
    <row r="190" spans="1:5" ht="15" x14ac:dyDescent="0.25">
      <c r="A190" s="178">
        <v>3020</v>
      </c>
      <c r="B190" s="174" t="s">
        <v>861</v>
      </c>
      <c r="C190" s="175" t="s">
        <v>862</v>
      </c>
      <c r="D190" t="s">
        <v>863</v>
      </c>
      <c r="E190" s="172" t="s">
        <v>264</v>
      </c>
    </row>
    <row r="191" spans="1:5" ht="15" x14ac:dyDescent="0.25">
      <c r="A191" s="178">
        <v>3021</v>
      </c>
      <c r="B191" s="174" t="s">
        <v>864</v>
      </c>
      <c r="C191" s="175" t="s">
        <v>865</v>
      </c>
      <c r="D191" t="s">
        <v>866</v>
      </c>
      <c r="E191" s="172" t="s">
        <v>265</v>
      </c>
    </row>
    <row r="192" spans="1:5" ht="15" x14ac:dyDescent="0.25">
      <c r="A192" s="178">
        <v>3022</v>
      </c>
      <c r="B192" s="174" t="s">
        <v>867</v>
      </c>
      <c r="C192" s="175" t="s">
        <v>266</v>
      </c>
      <c r="D192" t="s">
        <v>868</v>
      </c>
      <c r="E192" s="172" t="s">
        <v>266</v>
      </c>
    </row>
    <row r="193" spans="1:6" ht="15" x14ac:dyDescent="0.25">
      <c r="A193" s="178">
        <v>3023</v>
      </c>
      <c r="B193" s="174" t="s">
        <v>869</v>
      </c>
      <c r="C193" s="175" t="s">
        <v>870</v>
      </c>
      <c r="D193" t="s">
        <v>871</v>
      </c>
      <c r="E193" s="172" t="s">
        <v>267</v>
      </c>
    </row>
    <row r="194" spans="1:6" ht="15" x14ac:dyDescent="0.25">
      <c r="A194" s="178">
        <v>3027</v>
      </c>
      <c r="B194" s="174" t="s">
        <v>872</v>
      </c>
      <c r="C194" s="175" t="s">
        <v>268</v>
      </c>
      <c r="D194" t="s">
        <v>873</v>
      </c>
      <c r="E194" s="172" t="s">
        <v>268</v>
      </c>
    </row>
    <row r="195" spans="1:6" ht="15" x14ac:dyDescent="0.25">
      <c r="A195" s="178">
        <v>3029</v>
      </c>
      <c r="B195" s="174" t="s">
        <v>874</v>
      </c>
      <c r="C195" s="175" t="s">
        <v>875</v>
      </c>
      <c r="D195" t="s">
        <v>876</v>
      </c>
      <c r="E195" s="172" t="s">
        <v>269</v>
      </c>
    </row>
    <row r="196" spans="1:6" ht="15" x14ac:dyDescent="0.25">
      <c r="A196" s="178">
        <v>3032</v>
      </c>
      <c r="B196" s="174" t="s">
        <v>877</v>
      </c>
      <c r="C196" s="175" t="s">
        <v>270</v>
      </c>
      <c r="D196" t="s">
        <v>878</v>
      </c>
      <c r="E196" s="172" t="s">
        <v>270</v>
      </c>
    </row>
    <row r="197" spans="1:6" ht="15" x14ac:dyDescent="0.25">
      <c r="A197" s="178">
        <v>3033</v>
      </c>
      <c r="B197" s="174" t="s">
        <v>879</v>
      </c>
      <c r="C197" s="175" t="s">
        <v>271</v>
      </c>
      <c r="D197" t="s">
        <v>880</v>
      </c>
      <c r="E197" s="172" t="s">
        <v>271</v>
      </c>
    </row>
    <row r="198" spans="1:6" ht="15" x14ac:dyDescent="0.25">
      <c r="A198" s="178">
        <v>3034</v>
      </c>
      <c r="B198" s="174" t="s">
        <v>881</v>
      </c>
      <c r="C198" s="175" t="s">
        <v>882</v>
      </c>
      <c r="D198" t="s">
        <v>883</v>
      </c>
      <c r="E198" s="172" t="s">
        <v>272</v>
      </c>
    </row>
    <row r="199" spans="1:6" ht="15" x14ac:dyDescent="0.25">
      <c r="A199" s="178">
        <v>3035</v>
      </c>
      <c r="B199" s="174" t="s">
        <v>884</v>
      </c>
      <c r="C199" s="175" t="s">
        <v>885</v>
      </c>
      <c r="D199" t="s">
        <v>886</v>
      </c>
      <c r="E199" s="172" t="s">
        <v>273</v>
      </c>
    </row>
    <row r="200" spans="1:6" ht="15" x14ac:dyDescent="0.25">
      <c r="A200" s="178">
        <v>3037</v>
      </c>
      <c r="B200" s="174" t="s">
        <v>887</v>
      </c>
      <c r="C200" s="175" t="s">
        <v>274</v>
      </c>
      <c r="D200" t="s">
        <v>888</v>
      </c>
      <c r="E200" s="172" t="s">
        <v>274</v>
      </c>
    </row>
    <row r="201" spans="1:6" ht="15" x14ac:dyDescent="0.25">
      <c r="A201" s="178">
        <v>3042</v>
      </c>
      <c r="B201" s="174" t="s">
        <v>889</v>
      </c>
      <c r="C201" s="175" t="s">
        <v>890</v>
      </c>
      <c r="D201" t="s">
        <v>891</v>
      </c>
      <c r="E201" s="172" t="e">
        <v>#N/A</v>
      </c>
      <c r="F201" s="172" t="s">
        <v>382</v>
      </c>
    </row>
    <row r="202" spans="1:6" ht="15" x14ac:dyDescent="0.25">
      <c r="A202" s="178">
        <v>3043</v>
      </c>
      <c r="B202" s="174" t="s">
        <v>892</v>
      </c>
      <c r="C202" s="175" t="s">
        <v>893</v>
      </c>
      <c r="D202" t="s">
        <v>894</v>
      </c>
      <c r="E202" s="172" t="s">
        <v>275</v>
      </c>
    </row>
    <row r="203" spans="1:6" ht="15" x14ac:dyDescent="0.25">
      <c r="A203" s="178">
        <v>3049</v>
      </c>
      <c r="B203" s="174" t="s">
        <v>895</v>
      </c>
      <c r="C203" s="175" t="s">
        <v>276</v>
      </c>
      <c r="D203" t="s">
        <v>896</v>
      </c>
      <c r="E203" s="172" t="s">
        <v>276</v>
      </c>
    </row>
    <row r="204" spans="1:6" ht="15" x14ac:dyDescent="0.25">
      <c r="A204" s="178">
        <v>3050</v>
      </c>
      <c r="B204" s="174" t="s">
        <v>897</v>
      </c>
      <c r="C204" s="175" t="s">
        <v>898</v>
      </c>
      <c r="D204" t="s">
        <v>899</v>
      </c>
      <c r="E204" s="172" t="s">
        <v>277</v>
      </c>
    </row>
    <row r="205" spans="1:6" ht="15" x14ac:dyDescent="0.25">
      <c r="A205" s="178">
        <v>3052</v>
      </c>
      <c r="B205" s="174" t="s">
        <v>900</v>
      </c>
      <c r="C205" s="175" t="s">
        <v>278</v>
      </c>
      <c r="D205" t="s">
        <v>901</v>
      </c>
      <c r="E205" s="172" t="s">
        <v>278</v>
      </c>
    </row>
    <row r="206" spans="1:6" ht="15" x14ac:dyDescent="0.25">
      <c r="A206" s="178">
        <v>3053</v>
      </c>
      <c r="B206" s="174" t="s">
        <v>902</v>
      </c>
      <c r="C206" s="175" t="s">
        <v>903</v>
      </c>
      <c r="D206" t="s">
        <v>904</v>
      </c>
      <c r="E206" s="172" t="s">
        <v>279</v>
      </c>
    </row>
    <row r="207" spans="1:6" ht="15" x14ac:dyDescent="0.25">
      <c r="A207" s="178">
        <v>3054</v>
      </c>
      <c r="B207" s="174" t="s">
        <v>905</v>
      </c>
      <c r="C207" s="175" t="s">
        <v>906</v>
      </c>
      <c r="D207" t="s">
        <v>907</v>
      </c>
      <c r="E207" s="172" t="s">
        <v>280</v>
      </c>
    </row>
    <row r="208" spans="1:6" ht="15" x14ac:dyDescent="0.25">
      <c r="A208" s="178">
        <v>3055</v>
      </c>
      <c r="B208" s="174" t="s">
        <v>908</v>
      </c>
      <c r="C208" s="175" t="s">
        <v>909</v>
      </c>
      <c r="D208" t="s">
        <v>910</v>
      </c>
      <c r="E208" s="172" t="s">
        <v>281</v>
      </c>
    </row>
    <row r="209" spans="1:6" ht="15" x14ac:dyDescent="0.25">
      <c r="A209" s="178">
        <v>3057</v>
      </c>
      <c r="B209" s="174" t="s">
        <v>911</v>
      </c>
      <c r="C209" s="175" t="s">
        <v>912</v>
      </c>
      <c r="D209" t="s">
        <v>913</v>
      </c>
      <c r="E209" s="172" t="s">
        <v>279</v>
      </c>
    </row>
    <row r="210" spans="1:6" ht="15" x14ac:dyDescent="0.25">
      <c r="A210" s="178">
        <v>3059</v>
      </c>
      <c r="B210" s="174" t="s">
        <v>914</v>
      </c>
      <c r="C210" s="175" t="s">
        <v>282</v>
      </c>
      <c r="D210" t="s">
        <v>915</v>
      </c>
      <c r="E210" s="172" t="s">
        <v>282</v>
      </c>
    </row>
    <row r="211" spans="1:6" ht="15" x14ac:dyDescent="0.25">
      <c r="A211" s="178">
        <v>3061</v>
      </c>
      <c r="B211" s="174" t="s">
        <v>916</v>
      </c>
      <c r="C211" s="175" t="s">
        <v>917</v>
      </c>
      <c r="D211" t="s">
        <v>918</v>
      </c>
      <c r="E211" s="172" t="s">
        <v>283</v>
      </c>
    </row>
    <row r="212" spans="1:6" ht="15" x14ac:dyDescent="0.25">
      <c r="A212" s="178">
        <v>3062</v>
      </c>
      <c r="B212" s="174" t="s">
        <v>919</v>
      </c>
      <c r="C212" s="175" t="s">
        <v>284</v>
      </c>
      <c r="D212" t="s">
        <v>920</v>
      </c>
      <c r="E212" s="172" t="s">
        <v>284</v>
      </c>
    </row>
    <row r="213" spans="1:6" ht="15" x14ac:dyDescent="0.25">
      <c r="A213" s="178">
        <v>3067</v>
      </c>
      <c r="B213" s="174" t="s">
        <v>921</v>
      </c>
      <c r="C213" s="175" t="s">
        <v>285</v>
      </c>
      <c r="D213" t="s">
        <v>922</v>
      </c>
      <c r="E213" s="172" t="s">
        <v>285</v>
      </c>
    </row>
    <row r="214" spans="1:6" ht="15" x14ac:dyDescent="0.25">
      <c r="A214" s="178">
        <v>3069</v>
      </c>
      <c r="B214" s="174" t="s">
        <v>923</v>
      </c>
      <c r="C214" s="175" t="s">
        <v>286</v>
      </c>
      <c r="D214" t="s">
        <v>924</v>
      </c>
      <c r="E214" s="172" t="s">
        <v>286</v>
      </c>
    </row>
    <row r="215" spans="1:6" ht="15" x14ac:dyDescent="0.25">
      <c r="A215" s="178">
        <v>3072</v>
      </c>
      <c r="B215" s="174" t="s">
        <v>925</v>
      </c>
      <c r="C215" s="175" t="s">
        <v>926</v>
      </c>
      <c r="D215" t="s">
        <v>927</v>
      </c>
      <c r="E215" s="172" t="s">
        <v>287</v>
      </c>
    </row>
    <row r="216" spans="1:6" ht="15" x14ac:dyDescent="0.25">
      <c r="A216" s="178">
        <v>3073</v>
      </c>
      <c r="B216" s="174" t="s">
        <v>928</v>
      </c>
      <c r="C216" s="175" t="s">
        <v>929</v>
      </c>
      <c r="D216" t="s">
        <v>927</v>
      </c>
      <c r="E216" s="172" t="s">
        <v>288</v>
      </c>
    </row>
    <row r="217" spans="1:6" ht="15" x14ac:dyDescent="0.25">
      <c r="A217" s="178">
        <v>3079</v>
      </c>
      <c r="B217" s="174" t="s">
        <v>930</v>
      </c>
      <c r="C217" s="175" t="s">
        <v>289</v>
      </c>
      <c r="D217" t="s">
        <v>931</v>
      </c>
      <c r="E217" s="172" t="s">
        <v>289</v>
      </c>
    </row>
    <row r="218" spans="1:6" ht="15" x14ac:dyDescent="0.25">
      <c r="A218" s="178">
        <v>3081</v>
      </c>
      <c r="B218" s="174" t="s">
        <v>932</v>
      </c>
      <c r="C218" s="175" t="s">
        <v>290</v>
      </c>
      <c r="D218" t="s">
        <v>933</v>
      </c>
      <c r="E218" s="172" t="s">
        <v>290</v>
      </c>
    </row>
    <row r="219" spans="1:6" ht="15" x14ac:dyDescent="0.25">
      <c r="A219" s="178">
        <v>3082</v>
      </c>
      <c r="B219" s="174" t="s">
        <v>934</v>
      </c>
      <c r="C219" s="175" t="s">
        <v>291</v>
      </c>
      <c r="D219" t="s">
        <v>935</v>
      </c>
      <c r="E219" s="172" t="s">
        <v>291</v>
      </c>
    </row>
    <row r="220" spans="1:6" ht="15" x14ac:dyDescent="0.25">
      <c r="A220" s="178">
        <v>3083</v>
      </c>
      <c r="B220" s="174" t="s">
        <v>936</v>
      </c>
      <c r="C220" s="175" t="s">
        <v>292</v>
      </c>
      <c r="D220" t="s">
        <v>937</v>
      </c>
      <c r="E220" s="172" t="s">
        <v>292</v>
      </c>
    </row>
    <row r="221" spans="1:6" ht="15" x14ac:dyDescent="0.25">
      <c r="A221" s="178">
        <v>3084</v>
      </c>
      <c r="B221" s="174" t="s">
        <v>938</v>
      </c>
      <c r="C221" s="175" t="s">
        <v>939</v>
      </c>
      <c r="D221" t="s">
        <v>940</v>
      </c>
      <c r="E221" s="172" t="e">
        <v>#N/A</v>
      </c>
      <c r="F221" s="172" t="s">
        <v>382</v>
      </c>
    </row>
    <row r="222" spans="1:6" ht="15" x14ac:dyDescent="0.25">
      <c r="A222" s="178">
        <v>3088</v>
      </c>
      <c r="B222" s="174" t="s">
        <v>941</v>
      </c>
      <c r="C222" s="175" t="s">
        <v>942</v>
      </c>
      <c r="D222" t="s">
        <v>943</v>
      </c>
      <c r="E222" s="172" t="s">
        <v>293</v>
      </c>
    </row>
    <row r="223" spans="1:6" ht="15" x14ac:dyDescent="0.25">
      <c r="A223" s="178">
        <v>3089</v>
      </c>
      <c r="B223" s="174" t="s">
        <v>944</v>
      </c>
      <c r="C223" s="175" t="s">
        <v>945</v>
      </c>
      <c r="D223" t="s">
        <v>946</v>
      </c>
      <c r="E223" s="172" t="s">
        <v>294</v>
      </c>
    </row>
    <row r="224" spans="1:6" ht="15" x14ac:dyDescent="0.25">
      <c r="A224" s="178">
        <v>3090</v>
      </c>
      <c r="B224" s="174" t="s">
        <v>947</v>
      </c>
      <c r="C224" s="175" t="s">
        <v>948</v>
      </c>
      <c r="D224" t="s">
        <v>949</v>
      </c>
      <c r="E224" s="172" t="s">
        <v>295</v>
      </c>
    </row>
    <row r="225" spans="1:5" ht="15" x14ac:dyDescent="0.25">
      <c r="A225" s="178">
        <v>3091</v>
      </c>
      <c r="B225" s="174" t="s">
        <v>950</v>
      </c>
      <c r="C225" s="175" t="s">
        <v>951</v>
      </c>
      <c r="D225" t="s">
        <v>952</v>
      </c>
      <c r="E225" s="172" t="s">
        <v>296</v>
      </c>
    </row>
    <row r="226" spans="1:5" ht="15" x14ac:dyDescent="0.25">
      <c r="A226" s="178">
        <v>3092</v>
      </c>
      <c r="B226" s="174" t="s">
        <v>953</v>
      </c>
      <c r="C226" s="175" t="s">
        <v>954</v>
      </c>
      <c r="D226" t="s">
        <v>955</v>
      </c>
      <c r="E226" s="172" t="s">
        <v>297</v>
      </c>
    </row>
    <row r="227" spans="1:5" ht="15" x14ac:dyDescent="0.25">
      <c r="A227" s="178">
        <v>3106</v>
      </c>
      <c r="B227" s="174" t="s">
        <v>956</v>
      </c>
      <c r="C227" s="175" t="s">
        <v>298</v>
      </c>
      <c r="D227" t="s">
        <v>957</v>
      </c>
      <c r="E227" s="172" t="s">
        <v>298</v>
      </c>
    </row>
    <row r="228" spans="1:5" ht="15" x14ac:dyDescent="0.25">
      <c r="A228" s="178">
        <v>3108</v>
      </c>
      <c r="B228" s="174" t="s">
        <v>958</v>
      </c>
      <c r="C228" s="175" t="s">
        <v>299</v>
      </c>
      <c r="D228" t="s">
        <v>959</v>
      </c>
      <c r="E228" s="172" t="s">
        <v>299</v>
      </c>
    </row>
    <row r="229" spans="1:5" ht="15" x14ac:dyDescent="0.25">
      <c r="A229" s="178">
        <v>3109</v>
      </c>
      <c r="B229" s="174" t="s">
        <v>960</v>
      </c>
      <c r="C229" s="175" t="s">
        <v>300</v>
      </c>
      <c r="D229" t="s">
        <v>961</v>
      </c>
      <c r="E229" s="172" t="s">
        <v>300</v>
      </c>
    </row>
    <row r="230" spans="1:5" ht="15" x14ac:dyDescent="0.25">
      <c r="A230" s="178">
        <v>3111</v>
      </c>
      <c r="B230" s="174" t="s">
        <v>962</v>
      </c>
      <c r="C230" s="175" t="s">
        <v>301</v>
      </c>
      <c r="D230" t="s">
        <v>963</v>
      </c>
      <c r="E230" s="172" t="s">
        <v>301</v>
      </c>
    </row>
    <row r="231" spans="1:5" ht="15" x14ac:dyDescent="0.25">
      <c r="A231" s="178">
        <v>3117</v>
      </c>
      <c r="B231" s="174" t="s">
        <v>964</v>
      </c>
      <c r="C231" s="175" t="s">
        <v>302</v>
      </c>
      <c r="D231" t="s">
        <v>965</v>
      </c>
      <c r="E231" s="172" t="s">
        <v>302</v>
      </c>
    </row>
    <row r="232" spans="1:5" ht="15" x14ac:dyDescent="0.25">
      <c r="A232" s="178">
        <v>3120</v>
      </c>
      <c r="B232" s="174" t="s">
        <v>966</v>
      </c>
      <c r="C232" s="175" t="s">
        <v>304</v>
      </c>
      <c r="D232" t="s">
        <v>967</v>
      </c>
      <c r="E232" s="172" t="s">
        <v>304</v>
      </c>
    </row>
    <row r="233" spans="1:5" ht="15" x14ac:dyDescent="0.25">
      <c r="A233" s="178">
        <v>3122</v>
      </c>
      <c r="B233" s="174" t="s">
        <v>968</v>
      </c>
      <c r="C233" s="175" t="s">
        <v>305</v>
      </c>
      <c r="D233" t="s">
        <v>969</v>
      </c>
      <c r="E233" s="172" t="s">
        <v>305</v>
      </c>
    </row>
    <row r="234" spans="1:5" ht="15" x14ac:dyDescent="0.25">
      <c r="A234" s="178">
        <v>3123</v>
      </c>
      <c r="B234" s="174" t="s">
        <v>970</v>
      </c>
      <c r="C234" s="175" t="s">
        <v>306</v>
      </c>
      <c r="D234" t="s">
        <v>971</v>
      </c>
      <c r="E234" s="172" t="s">
        <v>306</v>
      </c>
    </row>
    <row r="235" spans="1:5" ht="15" x14ac:dyDescent="0.25">
      <c r="A235" s="178">
        <v>3124</v>
      </c>
      <c r="B235" s="174" t="s">
        <v>972</v>
      </c>
      <c r="C235" s="175" t="s">
        <v>307</v>
      </c>
      <c r="D235" t="s">
        <v>973</v>
      </c>
      <c r="E235" s="172" t="s">
        <v>307</v>
      </c>
    </row>
    <row r="236" spans="1:5" ht="15" x14ac:dyDescent="0.25">
      <c r="A236" s="178">
        <v>3126</v>
      </c>
      <c r="B236" s="174" t="s">
        <v>974</v>
      </c>
      <c r="C236" s="175" t="s">
        <v>308</v>
      </c>
      <c r="D236" t="s">
        <v>975</v>
      </c>
      <c r="E236" s="172" t="s">
        <v>308</v>
      </c>
    </row>
    <row r="237" spans="1:5" ht="15" x14ac:dyDescent="0.25">
      <c r="A237" s="178">
        <v>3129</v>
      </c>
      <c r="B237" s="174" t="s">
        <v>976</v>
      </c>
      <c r="C237" s="175" t="s">
        <v>977</v>
      </c>
      <c r="D237" t="s">
        <v>978</v>
      </c>
      <c r="E237" s="172" t="s">
        <v>309</v>
      </c>
    </row>
    <row r="238" spans="1:5" ht="15" x14ac:dyDescent="0.25">
      <c r="A238" s="178">
        <v>3130</v>
      </c>
      <c r="B238" s="174" t="s">
        <v>979</v>
      </c>
      <c r="C238" s="175" t="s">
        <v>310</v>
      </c>
      <c r="D238" t="s">
        <v>980</v>
      </c>
      <c r="E238" s="172" t="s">
        <v>310</v>
      </c>
    </row>
    <row r="239" spans="1:5" ht="15" x14ac:dyDescent="0.25">
      <c r="A239" s="178">
        <v>3134</v>
      </c>
      <c r="B239" s="174" t="s">
        <v>981</v>
      </c>
      <c r="C239" s="175" t="s">
        <v>312</v>
      </c>
      <c r="D239" t="s">
        <v>982</v>
      </c>
      <c r="E239" s="172" t="s">
        <v>312</v>
      </c>
    </row>
    <row r="240" spans="1:5" ht="15" x14ac:dyDescent="0.25">
      <c r="A240" s="178">
        <v>3136</v>
      </c>
      <c r="B240" s="174" t="s">
        <v>983</v>
      </c>
      <c r="C240" s="175" t="s">
        <v>313</v>
      </c>
      <c r="D240" t="s">
        <v>984</v>
      </c>
      <c r="E240" s="172" t="s">
        <v>313</v>
      </c>
    </row>
    <row r="241" spans="1:5" ht="15" x14ac:dyDescent="0.25">
      <c r="A241" s="178">
        <v>3137</v>
      </c>
      <c r="B241" s="174" t="s">
        <v>985</v>
      </c>
      <c r="C241" s="175" t="s">
        <v>314</v>
      </c>
      <c r="D241" t="s">
        <v>986</v>
      </c>
      <c r="E241" s="172" t="s">
        <v>314</v>
      </c>
    </row>
    <row r="242" spans="1:5" ht="15" x14ac:dyDescent="0.25">
      <c r="A242" s="178">
        <v>3138</v>
      </c>
      <c r="B242" s="174" t="s">
        <v>987</v>
      </c>
      <c r="C242" s="175" t="s">
        <v>315</v>
      </c>
      <c r="D242" t="s">
        <v>988</v>
      </c>
      <c r="E242" s="172" t="s">
        <v>315</v>
      </c>
    </row>
    <row r="243" spans="1:5" ht="15" x14ac:dyDescent="0.25">
      <c r="A243" s="178">
        <v>3139</v>
      </c>
      <c r="B243" s="174" t="s">
        <v>989</v>
      </c>
      <c r="C243" s="175" t="s">
        <v>316</v>
      </c>
      <c r="D243" t="s">
        <v>990</v>
      </c>
      <c r="E243" s="172" t="s">
        <v>316</v>
      </c>
    </row>
    <row r="244" spans="1:5" ht="15" x14ac:dyDescent="0.25">
      <c r="A244" s="178">
        <v>3140</v>
      </c>
      <c r="B244" s="174" t="s">
        <v>991</v>
      </c>
      <c r="C244" s="175" t="s">
        <v>317</v>
      </c>
      <c r="D244" t="s">
        <v>992</v>
      </c>
      <c r="E244" s="172" t="s">
        <v>317</v>
      </c>
    </row>
    <row r="245" spans="1:5" ht="15" x14ac:dyDescent="0.25">
      <c r="A245" s="178">
        <v>3143</v>
      </c>
      <c r="B245" s="174" t="s">
        <v>993</v>
      </c>
      <c r="C245" s="175" t="s">
        <v>994</v>
      </c>
      <c r="D245" t="s">
        <v>995</v>
      </c>
      <c r="E245" s="172" t="s">
        <v>318</v>
      </c>
    </row>
    <row r="246" spans="1:5" ht="15" x14ac:dyDescent="0.25">
      <c r="A246" s="178">
        <v>3144</v>
      </c>
      <c r="B246" s="174" t="s">
        <v>996</v>
      </c>
      <c r="C246" s="175" t="s">
        <v>319</v>
      </c>
      <c r="D246" t="s">
        <v>675</v>
      </c>
      <c r="E246" s="172" t="s">
        <v>319</v>
      </c>
    </row>
    <row r="247" spans="1:5" ht="15" x14ac:dyDescent="0.25">
      <c r="A247" s="178">
        <v>3145</v>
      </c>
      <c r="B247" s="174" t="s">
        <v>997</v>
      </c>
      <c r="C247" s="175" t="s">
        <v>320</v>
      </c>
      <c r="D247" t="s">
        <v>998</v>
      </c>
      <c r="E247" s="172" t="s">
        <v>320</v>
      </c>
    </row>
    <row r="248" spans="1:5" ht="15" x14ac:dyDescent="0.25">
      <c r="A248" s="178">
        <v>3146</v>
      </c>
      <c r="B248" s="174" t="s">
        <v>999</v>
      </c>
      <c r="C248" s="175" t="s">
        <v>321</v>
      </c>
      <c r="D248" t="s">
        <v>1000</v>
      </c>
      <c r="E248" s="172" t="s">
        <v>321</v>
      </c>
    </row>
    <row r="249" spans="1:5" ht="15" x14ac:dyDescent="0.25">
      <c r="A249" s="178">
        <v>3149</v>
      </c>
      <c r="B249" s="174" t="s">
        <v>1001</v>
      </c>
      <c r="C249" s="175" t="s">
        <v>322</v>
      </c>
      <c r="D249" t="s">
        <v>1002</v>
      </c>
      <c r="E249" s="172" t="s">
        <v>322</v>
      </c>
    </row>
    <row r="250" spans="1:5" ht="15" x14ac:dyDescent="0.25">
      <c r="A250" s="178">
        <v>3150</v>
      </c>
      <c r="B250" s="174" t="s">
        <v>1003</v>
      </c>
      <c r="C250" s="175" t="s">
        <v>323</v>
      </c>
      <c r="D250" t="s">
        <v>1004</v>
      </c>
      <c r="E250" s="172" t="s">
        <v>323</v>
      </c>
    </row>
    <row r="251" spans="1:5" ht="15" x14ac:dyDescent="0.25">
      <c r="A251" s="178">
        <v>3153</v>
      </c>
      <c r="B251" s="174" t="s">
        <v>1005</v>
      </c>
      <c r="C251" s="175" t="s">
        <v>324</v>
      </c>
      <c r="D251" t="s">
        <v>1006</v>
      </c>
      <c r="E251" s="172" t="s">
        <v>324</v>
      </c>
    </row>
    <row r="252" spans="1:5" ht="15" x14ac:dyDescent="0.25">
      <c r="A252" s="178">
        <v>3154</v>
      </c>
      <c r="B252" s="174" t="s">
        <v>1007</v>
      </c>
      <c r="C252" s="175" t="s">
        <v>325</v>
      </c>
      <c r="D252" t="s">
        <v>1008</v>
      </c>
      <c r="E252" s="172" t="s">
        <v>325</v>
      </c>
    </row>
    <row r="253" spans="1:5" ht="15" x14ac:dyDescent="0.25">
      <c r="A253" s="178">
        <v>3155</v>
      </c>
      <c r="B253" s="174" t="s">
        <v>1009</v>
      </c>
      <c r="C253" s="175" t="s">
        <v>326</v>
      </c>
      <c r="D253" t="s">
        <v>1010</v>
      </c>
      <c r="E253" s="172" t="s">
        <v>326</v>
      </c>
    </row>
    <row r="254" spans="1:5" ht="15" x14ac:dyDescent="0.25">
      <c r="A254" s="178">
        <v>3158</v>
      </c>
      <c r="B254" s="174" t="s">
        <v>1011</v>
      </c>
      <c r="C254" s="175" t="s">
        <v>327</v>
      </c>
      <c r="D254" t="s">
        <v>1012</v>
      </c>
      <c r="E254" s="172" t="s">
        <v>327</v>
      </c>
    </row>
    <row r="255" spans="1:5" ht="15" x14ac:dyDescent="0.25">
      <c r="A255" s="178">
        <v>3159</v>
      </c>
      <c r="B255" s="174" t="s">
        <v>1013</v>
      </c>
      <c r="C255" s="175" t="s">
        <v>328</v>
      </c>
      <c r="D255" t="s">
        <v>1014</v>
      </c>
      <c r="E255" s="172" t="s">
        <v>328</v>
      </c>
    </row>
    <row r="256" spans="1:5" ht="15" x14ac:dyDescent="0.25">
      <c r="A256" s="178">
        <v>3160</v>
      </c>
      <c r="B256" s="174" t="s">
        <v>1015</v>
      </c>
      <c r="C256" s="175" t="s">
        <v>329</v>
      </c>
      <c r="D256" t="s">
        <v>1016</v>
      </c>
      <c r="E256" s="172" t="s">
        <v>329</v>
      </c>
    </row>
    <row r="257" spans="1:5" ht="15" x14ac:dyDescent="0.25">
      <c r="A257" s="178">
        <v>3163</v>
      </c>
      <c r="B257" s="174" t="s">
        <v>1017</v>
      </c>
      <c r="C257" s="175" t="s">
        <v>330</v>
      </c>
      <c r="D257" t="s">
        <v>1018</v>
      </c>
      <c r="E257" s="172" t="s">
        <v>330</v>
      </c>
    </row>
    <row r="258" spans="1:5" ht="15" x14ac:dyDescent="0.25">
      <c r="A258" s="178">
        <v>3167</v>
      </c>
      <c r="B258" s="174" t="s">
        <v>1019</v>
      </c>
      <c r="C258" s="175" t="s">
        <v>331</v>
      </c>
      <c r="D258" t="s">
        <v>1020</v>
      </c>
      <c r="E258" s="172" t="s">
        <v>331</v>
      </c>
    </row>
    <row r="259" spans="1:5" ht="15" x14ac:dyDescent="0.25">
      <c r="A259" s="178">
        <v>3168</v>
      </c>
      <c r="B259" s="174" t="s">
        <v>1021</v>
      </c>
      <c r="C259" s="175" t="s">
        <v>332</v>
      </c>
      <c r="D259" t="s">
        <v>1022</v>
      </c>
      <c r="E259" s="172" t="s">
        <v>332</v>
      </c>
    </row>
    <row r="260" spans="1:5" ht="15" x14ac:dyDescent="0.25">
      <c r="A260" s="178">
        <v>3169</v>
      </c>
      <c r="B260" s="174" t="s">
        <v>1023</v>
      </c>
      <c r="C260" s="175" t="s">
        <v>333</v>
      </c>
      <c r="D260" t="s">
        <v>1024</v>
      </c>
      <c r="E260" s="172" t="s">
        <v>333</v>
      </c>
    </row>
    <row r="261" spans="1:5" ht="15" x14ac:dyDescent="0.25">
      <c r="A261" s="178">
        <v>3171</v>
      </c>
      <c r="B261" s="174" t="s">
        <v>1025</v>
      </c>
      <c r="C261" s="175" t="s">
        <v>334</v>
      </c>
      <c r="D261" t="s">
        <v>1026</v>
      </c>
      <c r="E261" s="172" t="s">
        <v>334</v>
      </c>
    </row>
    <row r="262" spans="1:5" ht="15" x14ac:dyDescent="0.25">
      <c r="A262" s="178">
        <v>3172</v>
      </c>
      <c r="B262" s="174" t="s">
        <v>1027</v>
      </c>
      <c r="C262" s="175" t="s">
        <v>335</v>
      </c>
      <c r="D262" t="s">
        <v>1028</v>
      </c>
      <c r="E262" s="172" t="s">
        <v>335</v>
      </c>
    </row>
    <row r="263" spans="1:5" ht="15" x14ac:dyDescent="0.25">
      <c r="A263" s="178">
        <v>3173</v>
      </c>
      <c r="B263" s="174" t="s">
        <v>1029</v>
      </c>
      <c r="C263" s="175" t="s">
        <v>336</v>
      </c>
      <c r="D263" t="s">
        <v>1030</v>
      </c>
      <c r="E263" s="172" t="s">
        <v>336</v>
      </c>
    </row>
    <row r="264" spans="1:5" ht="15" x14ac:dyDescent="0.25">
      <c r="A264" s="178">
        <v>3175</v>
      </c>
      <c r="B264" s="174" t="s">
        <v>1031</v>
      </c>
      <c r="C264" s="175" t="s">
        <v>1032</v>
      </c>
      <c r="D264" t="s">
        <v>1033</v>
      </c>
      <c r="E264" s="172" t="s">
        <v>337</v>
      </c>
    </row>
    <row r="265" spans="1:5" ht="15" x14ac:dyDescent="0.25">
      <c r="A265" s="178">
        <v>3178</v>
      </c>
      <c r="B265" s="174" t="s">
        <v>1034</v>
      </c>
      <c r="C265" s="175" t="s">
        <v>338</v>
      </c>
      <c r="D265" t="s">
        <v>1035</v>
      </c>
      <c r="E265" s="172" t="s">
        <v>338</v>
      </c>
    </row>
    <row r="266" spans="1:5" ht="15" x14ac:dyDescent="0.25">
      <c r="A266" s="178">
        <v>3179</v>
      </c>
      <c r="B266" s="174" t="s">
        <v>1036</v>
      </c>
      <c r="C266" s="175" t="s">
        <v>339</v>
      </c>
      <c r="D266" t="s">
        <v>1037</v>
      </c>
      <c r="E266" s="172" t="s">
        <v>339</v>
      </c>
    </row>
    <row r="267" spans="1:5" ht="15" x14ac:dyDescent="0.25">
      <c r="A267" s="178">
        <v>3181</v>
      </c>
      <c r="B267" s="174" t="s">
        <v>1038</v>
      </c>
      <c r="C267" s="175" t="s">
        <v>1039</v>
      </c>
      <c r="D267" t="s">
        <v>1040</v>
      </c>
      <c r="E267" s="172" t="s">
        <v>340</v>
      </c>
    </row>
    <row r="268" spans="1:5" ht="15" x14ac:dyDescent="0.25">
      <c r="A268" s="178">
        <v>3182</v>
      </c>
      <c r="B268" s="174" t="s">
        <v>1041</v>
      </c>
      <c r="C268" s="175" t="s">
        <v>341</v>
      </c>
      <c r="D268" t="s">
        <v>1042</v>
      </c>
      <c r="E268" s="172" t="s">
        <v>341</v>
      </c>
    </row>
    <row r="269" spans="1:5" ht="15" x14ac:dyDescent="0.25">
      <c r="A269" s="178">
        <v>3183</v>
      </c>
      <c r="B269" s="174" t="s">
        <v>1043</v>
      </c>
      <c r="C269" s="175" t="s">
        <v>342</v>
      </c>
      <c r="D269" t="s">
        <v>1044</v>
      </c>
      <c r="E269" s="172" t="s">
        <v>342</v>
      </c>
    </row>
    <row r="270" spans="1:5" ht="15" x14ac:dyDescent="0.25">
      <c r="A270" s="178">
        <v>3186</v>
      </c>
      <c r="B270" s="174" t="s">
        <v>1045</v>
      </c>
      <c r="C270" s="175" t="s">
        <v>1046</v>
      </c>
      <c r="D270" t="s">
        <v>1047</v>
      </c>
      <c r="E270" s="172" t="s">
        <v>343</v>
      </c>
    </row>
    <row r="271" spans="1:5" ht="15" x14ac:dyDescent="0.25">
      <c r="A271" s="178">
        <v>3198</v>
      </c>
      <c r="B271" s="174" t="s">
        <v>1048</v>
      </c>
      <c r="C271" s="175" t="s">
        <v>344</v>
      </c>
      <c r="D271" t="s">
        <v>1049</v>
      </c>
      <c r="E271" s="172" t="s">
        <v>344</v>
      </c>
    </row>
    <row r="272" spans="1:5" ht="15" x14ac:dyDescent="0.25">
      <c r="A272" s="178">
        <v>3199</v>
      </c>
      <c r="B272" s="174" t="s">
        <v>1050</v>
      </c>
      <c r="C272" s="175" t="s">
        <v>345</v>
      </c>
      <c r="D272" t="s">
        <v>1051</v>
      </c>
      <c r="E272" s="172" t="s">
        <v>345</v>
      </c>
    </row>
    <row r="273" spans="1:5" ht="15" x14ac:dyDescent="0.25">
      <c r="A273" s="178">
        <v>3200</v>
      </c>
      <c r="B273" s="174" t="s">
        <v>1052</v>
      </c>
      <c r="C273" s="175" t="s">
        <v>346</v>
      </c>
      <c r="D273" t="s">
        <v>1053</v>
      </c>
      <c r="E273" s="172" t="s">
        <v>346</v>
      </c>
    </row>
    <row r="274" spans="1:5" ht="15" x14ac:dyDescent="0.25">
      <c r="A274" s="178">
        <v>3201</v>
      </c>
      <c r="B274" s="174" t="s">
        <v>1054</v>
      </c>
      <c r="C274" s="175" t="s">
        <v>347</v>
      </c>
      <c r="D274" t="s">
        <v>1055</v>
      </c>
      <c r="E274" s="172" t="s">
        <v>347</v>
      </c>
    </row>
    <row r="275" spans="1:5" ht="15" x14ac:dyDescent="0.25">
      <c r="A275" s="178">
        <v>3282</v>
      </c>
      <c r="B275" s="174" t="s">
        <v>1056</v>
      </c>
      <c r="C275" s="175" t="s">
        <v>348</v>
      </c>
      <c r="D275" t="s">
        <v>1057</v>
      </c>
      <c r="E275" s="172" t="s">
        <v>348</v>
      </c>
    </row>
    <row r="276" spans="1:5" ht="15" x14ac:dyDescent="0.25">
      <c r="A276" s="178">
        <v>3284</v>
      </c>
      <c r="B276" s="174" t="s">
        <v>1058</v>
      </c>
      <c r="C276" s="175" t="s">
        <v>1059</v>
      </c>
      <c r="D276" t="s">
        <v>1060</v>
      </c>
      <c r="E276" s="172" t="s">
        <v>349</v>
      </c>
    </row>
    <row r="277" spans="1:5" ht="15" x14ac:dyDescent="0.25">
      <c r="A277" s="178">
        <v>3289</v>
      </c>
      <c r="B277" s="174" t="s">
        <v>1061</v>
      </c>
      <c r="C277" s="175" t="s">
        <v>350</v>
      </c>
      <c r="D277" t="s">
        <v>1062</v>
      </c>
      <c r="E277" s="172" t="s">
        <v>350</v>
      </c>
    </row>
    <row r="278" spans="1:5" ht="15" x14ac:dyDescent="0.25">
      <c r="A278" s="178">
        <v>3294</v>
      </c>
      <c r="B278" s="174" t="s">
        <v>1063</v>
      </c>
      <c r="C278" s="175" t="s">
        <v>1064</v>
      </c>
      <c r="D278" t="s">
        <v>1065</v>
      </c>
      <c r="E278" s="172" t="s">
        <v>351</v>
      </c>
    </row>
    <row r="279" spans="1:5" ht="15" x14ac:dyDescent="0.25">
      <c r="A279" s="178">
        <v>3295</v>
      </c>
      <c r="B279" s="174" t="s">
        <v>1066</v>
      </c>
      <c r="C279" s="175" t="s">
        <v>352</v>
      </c>
      <c r="D279" t="s">
        <v>1067</v>
      </c>
      <c r="E279" s="172" t="s">
        <v>352</v>
      </c>
    </row>
    <row r="280" spans="1:5" ht="15" x14ac:dyDescent="0.25">
      <c r="A280" s="178">
        <v>3296</v>
      </c>
      <c r="B280" s="174" t="s">
        <v>1068</v>
      </c>
      <c r="C280" s="175" t="s">
        <v>1069</v>
      </c>
      <c r="D280" t="s">
        <v>1070</v>
      </c>
      <c r="E280" s="172" t="s">
        <v>353</v>
      </c>
    </row>
    <row r="281" spans="1:5" ht="15" x14ac:dyDescent="0.25">
      <c r="A281" s="178">
        <v>3297</v>
      </c>
      <c r="B281" s="174" t="s">
        <v>1071</v>
      </c>
      <c r="C281" s="175" t="s">
        <v>354</v>
      </c>
      <c r="D281" t="s">
        <v>1072</v>
      </c>
      <c r="E281" s="172" t="s">
        <v>354</v>
      </c>
    </row>
    <row r="282" spans="1:5" ht="15" x14ac:dyDescent="0.25">
      <c r="A282" s="178">
        <v>3298</v>
      </c>
      <c r="B282" s="174" t="s">
        <v>1073</v>
      </c>
      <c r="C282" s="175" t="s">
        <v>1074</v>
      </c>
      <c r="D282" t="s">
        <v>1075</v>
      </c>
      <c r="E282" s="172" t="s">
        <v>357</v>
      </c>
    </row>
    <row r="283" spans="1:5" ht="15" x14ac:dyDescent="0.25">
      <c r="A283" s="178">
        <v>3299</v>
      </c>
      <c r="B283" s="174" t="s">
        <v>1076</v>
      </c>
      <c r="C283" s="175" t="s">
        <v>1077</v>
      </c>
      <c r="D283" t="s">
        <v>1078</v>
      </c>
      <c r="E283" s="172" t="e">
        <v>#N/A</v>
      </c>
    </row>
    <row r="284" spans="1:5" ht="15" x14ac:dyDescent="0.25">
      <c r="A284" s="178">
        <v>3303</v>
      </c>
      <c r="B284" s="174" t="s">
        <v>1079</v>
      </c>
      <c r="C284" s="175" t="s">
        <v>1080</v>
      </c>
      <c r="D284" t="s">
        <v>1081</v>
      </c>
      <c r="E284" s="172" t="e">
        <v>#N/A</v>
      </c>
    </row>
    <row r="285" spans="1:5" ht="15" x14ac:dyDescent="0.25">
      <c r="A285" s="178">
        <v>3306</v>
      </c>
      <c r="B285" s="174" t="s">
        <v>1082</v>
      </c>
      <c r="C285" s="175" t="s">
        <v>1083</v>
      </c>
      <c r="D285" t="s">
        <v>1084</v>
      </c>
      <c r="E285" s="172" t="e">
        <v>#N/A</v>
      </c>
    </row>
    <row r="286" spans="1:5" ht="15" x14ac:dyDescent="0.25">
      <c r="A286" s="178">
        <v>3307</v>
      </c>
      <c r="B286" s="174" t="s">
        <v>1085</v>
      </c>
      <c r="C286" s="175" t="s">
        <v>1086</v>
      </c>
      <c r="D286" t="s">
        <v>1087</v>
      </c>
      <c r="E286" s="172" t="e">
        <v>#N/A</v>
      </c>
    </row>
    <row r="287" spans="1:5" ht="15" x14ac:dyDescent="0.25">
      <c r="A287" s="178">
        <v>3308</v>
      </c>
      <c r="B287" s="174" t="s">
        <v>1088</v>
      </c>
      <c r="C287" s="175" t="s">
        <v>1089</v>
      </c>
      <c r="D287" t="s">
        <v>1090</v>
      </c>
      <c r="E287" s="172" t="e">
        <v>#N/A</v>
      </c>
    </row>
    <row r="288" spans="1:5" ht="15" x14ac:dyDescent="0.25">
      <c r="A288" s="178">
        <v>3309</v>
      </c>
      <c r="B288" s="174" t="s">
        <v>1091</v>
      </c>
      <c r="C288" s="175" t="s">
        <v>1092</v>
      </c>
      <c r="D288" t="s">
        <v>1093</v>
      </c>
      <c r="E288" s="172" t="e">
        <v>#N/A</v>
      </c>
    </row>
    <row r="289" spans="1:5" ht="15" x14ac:dyDescent="0.25">
      <c r="A289" s="178">
        <v>3312</v>
      </c>
      <c r="B289" s="174" t="s">
        <v>1094</v>
      </c>
      <c r="C289" s="175" t="s">
        <v>1095</v>
      </c>
      <c r="D289" t="s">
        <v>1096</v>
      </c>
      <c r="E289" s="172" t="e">
        <v>#N/A</v>
      </c>
    </row>
    <row r="290" spans="1:5" ht="15" x14ac:dyDescent="0.25">
      <c r="A290" s="178">
        <v>3313</v>
      </c>
      <c r="B290" s="174" t="s">
        <v>1097</v>
      </c>
      <c r="C290" s="175" t="s">
        <v>1098</v>
      </c>
      <c r="D290" t="s">
        <v>1099</v>
      </c>
      <c r="E290" s="172" t="e">
        <v>#N/A</v>
      </c>
    </row>
    <row r="291" spans="1:5" ht="15" x14ac:dyDescent="0.25">
      <c r="A291" s="178">
        <v>3314</v>
      </c>
      <c r="B291" s="174" t="s">
        <v>1100</v>
      </c>
      <c r="C291" s="175" t="s">
        <v>1101</v>
      </c>
      <c r="D291" t="s">
        <v>1102</v>
      </c>
      <c r="E291" s="172" t="e">
        <v>#N/A</v>
      </c>
    </row>
    <row r="292" spans="1:5" ht="15" x14ac:dyDescent="0.25">
      <c r="A292" s="178">
        <v>3317</v>
      </c>
      <c r="B292" s="174" t="s">
        <v>1103</v>
      </c>
      <c r="C292" s="175" t="s">
        <v>1104</v>
      </c>
      <c r="D292" t="s">
        <v>1105</v>
      </c>
      <c r="E292" s="172" t="e">
        <v>#N/A</v>
      </c>
    </row>
    <row r="293" spans="1:5" ht="15" x14ac:dyDescent="0.25">
      <c r="A293" s="178">
        <v>3318</v>
      </c>
      <c r="B293" s="174" t="s">
        <v>1106</v>
      </c>
      <c r="C293" s="175" t="s">
        <v>1107</v>
      </c>
      <c r="D293" t="s">
        <v>1108</v>
      </c>
      <c r="E293" s="172" t="e">
        <v>#N/A</v>
      </c>
    </row>
    <row r="294" spans="1:5" ht="15" x14ac:dyDescent="0.25">
      <c r="A294" s="178">
        <v>3320</v>
      </c>
      <c r="B294" s="174" t="s">
        <v>1109</v>
      </c>
      <c r="C294" s="175" t="s">
        <v>1110</v>
      </c>
      <c r="D294" t="s">
        <v>1111</v>
      </c>
      <c r="E294" s="172" t="e">
        <v>#N/A</v>
      </c>
    </row>
    <row r="295" spans="1:5" ht="15" x14ac:dyDescent="0.25">
      <c r="A295" s="178">
        <v>3322</v>
      </c>
      <c r="B295" s="174" t="s">
        <v>1112</v>
      </c>
      <c r="C295" s="175" t="s">
        <v>1113</v>
      </c>
      <c r="D295" t="s">
        <v>896</v>
      </c>
      <c r="E295" s="172" t="e">
        <v>#N/A</v>
      </c>
    </row>
    <row r="296" spans="1:5" ht="15" x14ac:dyDescent="0.25">
      <c r="A296" s="178">
        <v>3323</v>
      </c>
      <c r="B296" s="174" t="s">
        <v>1114</v>
      </c>
      <c r="C296" s="175" t="s">
        <v>1115</v>
      </c>
      <c r="D296" t="s">
        <v>1116</v>
      </c>
      <c r="E296" s="172" t="e">
        <v>#N/A</v>
      </c>
    </row>
    <row r="297" spans="1:5" ht="15" x14ac:dyDescent="0.25">
      <c r="A297" s="178">
        <v>3324</v>
      </c>
      <c r="B297" s="174" t="s">
        <v>1117</v>
      </c>
      <c r="C297" s="175" t="s">
        <v>1118</v>
      </c>
      <c r="D297" t="s">
        <v>1119</v>
      </c>
      <c r="E297" s="172" t="e">
        <v>#N/A</v>
      </c>
    </row>
    <row r="298" spans="1:5" ht="15" x14ac:dyDescent="0.25">
      <c r="A298" s="178">
        <v>3325</v>
      </c>
      <c r="B298" s="174" t="s">
        <v>1120</v>
      </c>
      <c r="C298" s="175" t="s">
        <v>1121</v>
      </c>
      <c r="D298" t="s">
        <v>1122</v>
      </c>
      <c r="E298" s="172" t="e">
        <v>#N/A</v>
      </c>
    </row>
    <row r="299" spans="1:5" ht="15" x14ac:dyDescent="0.25">
      <c r="A299" s="178">
        <v>3328</v>
      </c>
      <c r="B299" s="174" t="s">
        <v>1123</v>
      </c>
      <c r="C299" s="175" t="s">
        <v>1124</v>
      </c>
      <c r="D299" t="s">
        <v>1125</v>
      </c>
      <c r="E299" s="172" t="e">
        <v>#N/A</v>
      </c>
    </row>
    <row r="300" spans="1:5" ht="15" x14ac:dyDescent="0.25">
      <c r="A300" s="178">
        <v>3329</v>
      </c>
      <c r="B300" s="174" t="s">
        <v>1126</v>
      </c>
      <c r="C300" s="175" t="s">
        <v>1127</v>
      </c>
      <c r="D300" t="s">
        <v>1128</v>
      </c>
      <c r="E300" s="172" t="e">
        <v>#N/A</v>
      </c>
    </row>
    <row r="301" spans="1:5" ht="15" x14ac:dyDescent="0.25">
      <c r="A301" s="178">
        <v>3330</v>
      </c>
      <c r="B301" s="174" t="s">
        <v>1129</v>
      </c>
      <c r="C301" s="175" t="s">
        <v>1130</v>
      </c>
      <c r="D301" t="s">
        <v>1131</v>
      </c>
      <c r="E301" s="172" t="e">
        <v>#N/A</v>
      </c>
    </row>
    <row r="302" spans="1:5" ht="15" x14ac:dyDescent="0.25">
      <c r="A302" s="178">
        <v>3332</v>
      </c>
      <c r="B302" s="174" t="s">
        <v>1132</v>
      </c>
      <c r="C302" s="175" t="s">
        <v>1133</v>
      </c>
      <c r="D302" t="s">
        <v>1134</v>
      </c>
      <c r="E302" s="172" t="e">
        <v>#N/A</v>
      </c>
    </row>
    <row r="303" spans="1:5" ht="15" x14ac:dyDescent="0.25">
      <c r="A303" s="178">
        <v>3337</v>
      </c>
      <c r="B303" s="174" t="s">
        <v>1135</v>
      </c>
      <c r="C303" s="175" t="s">
        <v>1136</v>
      </c>
      <c r="D303" t="s">
        <v>1137</v>
      </c>
      <c r="E303" s="172" t="e">
        <v>#N/A</v>
      </c>
    </row>
    <row r="304" spans="1:5" ht="15" x14ac:dyDescent="0.25">
      <c r="A304" s="178">
        <v>3338</v>
      </c>
      <c r="B304" s="174" t="s">
        <v>1138</v>
      </c>
      <c r="C304" s="175" t="s">
        <v>1139</v>
      </c>
      <c r="D304" t="s">
        <v>1140</v>
      </c>
      <c r="E304" s="172" t="e">
        <v>#N/A</v>
      </c>
    </row>
    <row r="305" spans="1:5" ht="15" x14ac:dyDescent="0.25">
      <c r="A305" s="178">
        <v>3339</v>
      </c>
      <c r="B305" s="174" t="s">
        <v>1141</v>
      </c>
      <c r="C305" s="175" t="s">
        <v>1142</v>
      </c>
      <c r="D305" t="s">
        <v>1143</v>
      </c>
      <c r="E305" s="172" t="e">
        <v>#N/A</v>
      </c>
    </row>
    <row r="306" spans="1:5" ht="15" x14ac:dyDescent="0.25">
      <c r="A306" s="178">
        <v>3340</v>
      </c>
      <c r="B306" s="174" t="s">
        <v>1144</v>
      </c>
      <c r="C306" s="175" t="s">
        <v>1145</v>
      </c>
      <c r="D306" t="s">
        <v>1146</v>
      </c>
      <c r="E306" s="172" t="e">
        <v>#N/A</v>
      </c>
    </row>
    <row r="307" spans="1:5" ht="15" x14ac:dyDescent="0.25">
      <c r="A307" s="178">
        <v>3343</v>
      </c>
      <c r="B307" s="174" t="s">
        <v>1147</v>
      </c>
      <c r="C307" s="175" t="s">
        <v>1148</v>
      </c>
      <c r="D307" t="s">
        <v>1149</v>
      </c>
      <c r="E307" s="172" t="e">
        <v>#N/A</v>
      </c>
    </row>
    <row r="308" spans="1:5" ht="15" x14ac:dyDescent="0.25">
      <c r="A308" s="178">
        <v>3346</v>
      </c>
      <c r="B308" s="174" t="s">
        <v>1150</v>
      </c>
      <c r="C308" s="175" t="s">
        <v>1151</v>
      </c>
      <c r="D308" t="s">
        <v>1152</v>
      </c>
      <c r="E308" s="172" t="e">
        <v>#N/A</v>
      </c>
    </row>
    <row r="309" spans="1:5" ht="15" x14ac:dyDescent="0.25">
      <c r="A309" s="178">
        <v>3347</v>
      </c>
      <c r="B309" s="174" t="s">
        <v>1153</v>
      </c>
      <c r="C309" s="175" t="s">
        <v>1154</v>
      </c>
      <c r="D309" t="s">
        <v>1155</v>
      </c>
      <c r="E309" s="172" t="e">
        <v>#N/A</v>
      </c>
    </row>
    <row r="310" spans="1:5" ht="15" x14ac:dyDescent="0.25">
      <c r="A310" s="178">
        <v>3350</v>
      </c>
      <c r="B310" s="174" t="s">
        <v>1156</v>
      </c>
      <c r="C310" s="175" t="s">
        <v>1157</v>
      </c>
      <c r="D310" t="s">
        <v>1158</v>
      </c>
      <c r="E310" s="172" t="e">
        <v>#N/A</v>
      </c>
    </row>
    <row r="311" spans="1:5" ht="15" x14ac:dyDescent="0.25">
      <c r="A311" s="178">
        <v>3351</v>
      </c>
      <c r="B311" s="174" t="s">
        <v>1159</v>
      </c>
      <c r="C311" s="175" t="s">
        <v>1160</v>
      </c>
      <c r="D311" t="s">
        <v>1161</v>
      </c>
      <c r="E311" s="172" t="e">
        <v>#N/A</v>
      </c>
    </row>
    <row r="312" spans="1:5" ht="15" x14ac:dyDescent="0.25">
      <c r="A312" s="178">
        <v>3353</v>
      </c>
      <c r="B312" s="174" t="s">
        <v>1162</v>
      </c>
      <c r="C312" s="175" t="s">
        <v>1163</v>
      </c>
      <c r="D312" t="s">
        <v>1164</v>
      </c>
      <c r="E312" s="172" t="e">
        <v>#N/A</v>
      </c>
    </row>
    <row r="313" spans="1:5" ht="15" x14ac:dyDescent="0.25">
      <c r="A313" s="178">
        <v>3355</v>
      </c>
      <c r="B313" s="174" t="s">
        <v>1165</v>
      </c>
      <c r="C313" s="175" t="s">
        <v>1166</v>
      </c>
      <c r="D313" t="s">
        <v>1167</v>
      </c>
      <c r="E313" s="172" t="e">
        <v>#N/A</v>
      </c>
    </row>
    <row r="314" spans="1:5" ht="15" x14ac:dyDescent="0.25">
      <c r="A314" s="178">
        <v>3356</v>
      </c>
      <c r="B314" s="174" t="s">
        <v>1168</v>
      </c>
      <c r="C314" s="175" t="s">
        <v>1169</v>
      </c>
      <c r="D314" t="s">
        <v>1170</v>
      </c>
      <c r="E314" s="172" t="e">
        <v>#N/A</v>
      </c>
    </row>
    <row r="315" spans="1:5" ht="15" x14ac:dyDescent="0.25">
      <c r="A315" s="178">
        <v>3358</v>
      </c>
      <c r="B315" s="174" t="s">
        <v>1171</v>
      </c>
      <c r="C315" s="175" t="s">
        <v>1172</v>
      </c>
      <c r="D315" t="s">
        <v>1173</v>
      </c>
      <c r="E315" s="172" t="e">
        <v>#N/A</v>
      </c>
    </row>
    <row r="316" spans="1:5" ht="15" x14ac:dyDescent="0.25">
      <c r="A316" s="178">
        <v>3360</v>
      </c>
      <c r="B316" s="174" t="s">
        <v>1174</v>
      </c>
      <c r="C316" s="175" t="s">
        <v>1175</v>
      </c>
      <c r="D316" t="s">
        <v>1176</v>
      </c>
      <c r="E316" s="172" t="e">
        <v>#N/A</v>
      </c>
    </row>
    <row r="317" spans="1:5" ht="15" x14ac:dyDescent="0.25">
      <c r="A317" s="178">
        <v>3364</v>
      </c>
      <c r="B317" s="174" t="s">
        <v>1177</v>
      </c>
      <c r="C317" s="175" t="s">
        <v>1178</v>
      </c>
      <c r="D317" t="s">
        <v>1179</v>
      </c>
      <c r="E317" s="172" t="e">
        <v>#N/A</v>
      </c>
    </row>
    <row r="318" spans="1:5" ht="15" x14ac:dyDescent="0.25">
      <c r="A318" s="178">
        <v>3373</v>
      </c>
      <c r="B318" s="174" t="s">
        <v>1180</v>
      </c>
      <c r="C318" s="175" t="s">
        <v>1181</v>
      </c>
      <c r="D318" t="s">
        <v>1182</v>
      </c>
      <c r="E318" s="172" t="e">
        <v>#N/A</v>
      </c>
    </row>
    <row r="319" spans="1:5" ht="15" x14ac:dyDescent="0.25">
      <c r="A319" s="178">
        <v>3708</v>
      </c>
      <c r="B319" s="174" t="s">
        <v>1183</v>
      </c>
      <c r="C319" s="175" t="s">
        <v>1184</v>
      </c>
      <c r="D319" t="s">
        <v>1185</v>
      </c>
      <c r="E319" s="172" t="e">
        <v>#N/A</v>
      </c>
    </row>
    <row r="320" spans="1:5" ht="15" x14ac:dyDescent="0.25">
      <c r="A320" s="178">
        <v>3713</v>
      </c>
      <c r="B320" s="174" t="s">
        <v>1186</v>
      </c>
      <c r="C320" s="175" t="s">
        <v>1187</v>
      </c>
      <c r="D320" t="s">
        <v>1188</v>
      </c>
      <c r="E320" s="172" t="e">
        <v>#N/A</v>
      </c>
    </row>
    <row r="321" spans="1:5" ht="15" x14ac:dyDescent="0.25">
      <c r="A321" s="178">
        <v>3715</v>
      </c>
      <c r="B321" s="174" t="s">
        <v>1189</v>
      </c>
      <c r="C321" s="175" t="s">
        <v>1190</v>
      </c>
      <c r="D321" t="s">
        <v>1191</v>
      </c>
      <c r="E321" s="172" t="e">
        <v>#N/A</v>
      </c>
    </row>
    <row r="322" spans="1:5" ht="15" x14ac:dyDescent="0.25">
      <c r="A322" s="178">
        <v>3716</v>
      </c>
      <c r="B322" s="174" t="s">
        <v>1192</v>
      </c>
      <c r="C322" s="175" t="s">
        <v>1193</v>
      </c>
      <c r="D322" t="s">
        <v>1194</v>
      </c>
      <c r="E322" s="172" t="e">
        <v>#N/A</v>
      </c>
    </row>
    <row r="323" spans="1:5" ht="15" x14ac:dyDescent="0.25">
      <c r="A323" s="178">
        <v>3718</v>
      </c>
      <c r="B323" s="174" t="s">
        <v>1195</v>
      </c>
      <c r="C323" s="175" t="s">
        <v>1196</v>
      </c>
      <c r="D323" t="s">
        <v>1197</v>
      </c>
      <c r="E323" s="172" t="e">
        <v>#N/A</v>
      </c>
    </row>
    <row r="324" spans="1:5" ht="15" x14ac:dyDescent="0.25">
      <c r="A324" s="178">
        <v>3722</v>
      </c>
      <c r="B324" s="174" t="s">
        <v>1198</v>
      </c>
      <c r="C324" s="175" t="s">
        <v>1199</v>
      </c>
      <c r="D324" t="s">
        <v>1200</v>
      </c>
      <c r="E324" s="172" t="e">
        <v>#N/A</v>
      </c>
    </row>
    <row r="325" spans="1:5" ht="15" x14ac:dyDescent="0.25">
      <c r="A325" s="178">
        <v>3728</v>
      </c>
      <c r="B325" s="174" t="s">
        <v>1201</v>
      </c>
      <c r="C325" s="175" t="s">
        <v>1202</v>
      </c>
      <c r="D325" t="s">
        <v>1203</v>
      </c>
      <c r="E325" s="172" t="e">
        <v>#N/A</v>
      </c>
    </row>
    <row r="326" spans="1:5" ht="15" x14ac:dyDescent="0.25">
      <c r="A326" s="178">
        <v>3733</v>
      </c>
      <c r="B326" s="174" t="s">
        <v>1204</v>
      </c>
      <c r="C326" s="175" t="s">
        <v>1205</v>
      </c>
      <c r="D326" t="s">
        <v>1206</v>
      </c>
      <c r="E326" s="172" t="e">
        <v>#N/A</v>
      </c>
    </row>
    <row r="327" spans="1:5" ht="15" x14ac:dyDescent="0.25">
      <c r="A327" s="178">
        <v>3738</v>
      </c>
      <c r="B327" s="174" t="s">
        <v>1207</v>
      </c>
      <c r="C327" s="175" t="s">
        <v>1208</v>
      </c>
      <c r="D327" t="s">
        <v>1209</v>
      </c>
      <c r="E327" s="172" t="e">
        <v>#N/A</v>
      </c>
    </row>
    <row r="328" spans="1:5" ht="15" x14ac:dyDescent="0.25">
      <c r="A328" s="178">
        <v>3749</v>
      </c>
      <c r="B328" s="174" t="s">
        <v>1210</v>
      </c>
      <c r="C328" s="175" t="s">
        <v>1211</v>
      </c>
      <c r="D328" t="s">
        <v>1212</v>
      </c>
      <c r="E328" s="172" t="e">
        <v>#N/A</v>
      </c>
    </row>
    <row r="329" spans="1:5" ht="15" x14ac:dyDescent="0.25">
      <c r="A329" s="178">
        <v>3754</v>
      </c>
      <c r="B329" s="174" t="s">
        <v>1213</v>
      </c>
      <c r="C329" s="175" t="s">
        <v>1214</v>
      </c>
      <c r="D329" t="s">
        <v>1215</v>
      </c>
      <c r="E329" s="172" t="e">
        <v>#N/A</v>
      </c>
    </row>
    <row r="330" spans="1:5" ht="15" x14ac:dyDescent="0.25">
      <c r="A330" s="178">
        <v>3892</v>
      </c>
      <c r="B330" s="174" t="s">
        <v>1216</v>
      </c>
      <c r="C330" s="175" t="s">
        <v>1217</v>
      </c>
      <c r="D330" t="s">
        <v>1218</v>
      </c>
      <c r="E330" s="172" t="e">
        <v>#N/A</v>
      </c>
    </row>
    <row r="331" spans="1:5" ht="15" x14ac:dyDescent="0.25">
      <c r="A331" s="178">
        <v>3893</v>
      </c>
      <c r="B331" s="174" t="s">
        <v>1219</v>
      </c>
      <c r="C331" s="175" t="s">
        <v>152</v>
      </c>
      <c r="D331" t="s">
        <v>1220</v>
      </c>
      <c r="E331" s="172" t="e">
        <v>#N/A</v>
      </c>
    </row>
    <row r="332" spans="1:5" ht="15" x14ac:dyDescent="0.25">
      <c r="A332" s="178">
        <v>3896</v>
      </c>
      <c r="B332" s="174" t="s">
        <v>1221</v>
      </c>
      <c r="C332" s="175" t="s">
        <v>363</v>
      </c>
      <c r="D332" t="s">
        <v>1222</v>
      </c>
      <c r="E332" s="172" t="e">
        <v>#N/A</v>
      </c>
    </row>
    <row r="333" spans="1:5" ht="15" x14ac:dyDescent="0.25">
      <c r="A333" s="178">
        <v>3898</v>
      </c>
      <c r="B333" s="174" t="s">
        <v>1223</v>
      </c>
      <c r="C333" s="175" t="s">
        <v>41</v>
      </c>
      <c r="D333" t="s">
        <v>1224</v>
      </c>
      <c r="E333" s="172" t="e">
        <v>#N/A</v>
      </c>
    </row>
    <row r="334" spans="1:5" ht="15" x14ac:dyDescent="0.25">
      <c r="A334" s="178">
        <v>3902</v>
      </c>
      <c r="B334" s="174" t="s">
        <v>1225</v>
      </c>
      <c r="C334" s="175" t="s">
        <v>358</v>
      </c>
      <c r="D334" t="s">
        <v>1226</v>
      </c>
      <c r="E334" s="172" t="e">
        <v>#N/A</v>
      </c>
    </row>
    <row r="335" spans="1:5" ht="15" x14ac:dyDescent="0.25">
      <c r="A335" s="178">
        <v>3904</v>
      </c>
      <c r="B335" s="174" t="s">
        <v>1227</v>
      </c>
      <c r="C335" s="175" t="s">
        <v>33</v>
      </c>
      <c r="D335" t="s">
        <v>1228</v>
      </c>
      <c r="E335" s="172" t="e">
        <v>#N/A</v>
      </c>
    </row>
    <row r="336" spans="1:5" ht="15" x14ac:dyDescent="0.25">
      <c r="A336" s="178">
        <v>3905</v>
      </c>
      <c r="B336" s="174" t="s">
        <v>1229</v>
      </c>
      <c r="C336" s="175" t="s">
        <v>364</v>
      </c>
      <c r="D336" t="s">
        <v>1230</v>
      </c>
      <c r="E336" s="172" t="e">
        <v>#N/A</v>
      </c>
    </row>
    <row r="337" spans="1:5" ht="15" x14ac:dyDescent="0.25">
      <c r="A337" s="178">
        <v>3906</v>
      </c>
      <c r="B337" s="174" t="s">
        <v>1231</v>
      </c>
      <c r="C337" s="175" t="s">
        <v>56</v>
      </c>
      <c r="D337" t="s">
        <v>1232</v>
      </c>
      <c r="E337" s="172" t="e">
        <v>#N/A</v>
      </c>
    </row>
    <row r="338" spans="1:5" ht="15" x14ac:dyDescent="0.25">
      <c r="A338" s="178">
        <v>3907</v>
      </c>
      <c r="B338" s="174" t="s">
        <v>1233</v>
      </c>
      <c r="C338" s="175" t="s">
        <v>43</v>
      </c>
      <c r="D338" t="s">
        <v>1234</v>
      </c>
      <c r="E338" s="172" t="e">
        <v>#N/A</v>
      </c>
    </row>
    <row r="339" spans="1:5" ht="15" x14ac:dyDescent="0.25">
      <c r="A339" s="178">
        <v>3909</v>
      </c>
      <c r="B339" s="174" t="s">
        <v>1235</v>
      </c>
      <c r="C339" s="175" t="s">
        <v>167</v>
      </c>
      <c r="D339" t="s">
        <v>1236</v>
      </c>
      <c r="E339" s="172" t="e">
        <v>#N/A</v>
      </c>
    </row>
    <row r="340" spans="1:5" ht="15" x14ac:dyDescent="0.25">
      <c r="A340" s="178">
        <v>3910</v>
      </c>
      <c r="B340" s="174" t="s">
        <v>1237</v>
      </c>
      <c r="C340" s="175" t="s">
        <v>213</v>
      </c>
      <c r="D340" t="s">
        <v>1238</v>
      </c>
      <c r="E340" s="172" t="e">
        <v>#N/A</v>
      </c>
    </row>
    <row r="341" spans="1:5" ht="15" x14ac:dyDescent="0.25">
      <c r="A341" s="178">
        <v>3911</v>
      </c>
      <c r="B341" s="174" t="s">
        <v>1239</v>
      </c>
      <c r="C341" s="175" t="s">
        <v>233</v>
      </c>
      <c r="D341" t="s">
        <v>1240</v>
      </c>
      <c r="E341" s="172" t="e">
        <v>#N/A</v>
      </c>
    </row>
    <row r="342" spans="1:5" ht="15" x14ac:dyDescent="0.25">
      <c r="A342" s="178">
        <v>3913</v>
      </c>
      <c r="B342" s="174" t="s">
        <v>1241</v>
      </c>
      <c r="C342" s="175" t="s">
        <v>1242</v>
      </c>
      <c r="D342" t="s">
        <v>1243</v>
      </c>
      <c r="E342" s="172" t="e">
        <v>#N/A</v>
      </c>
    </row>
    <row r="343" spans="1:5" ht="15" x14ac:dyDescent="0.25">
      <c r="A343" s="178">
        <v>3914</v>
      </c>
      <c r="B343" s="174" t="s">
        <v>1244</v>
      </c>
      <c r="C343" s="175" t="s">
        <v>172</v>
      </c>
      <c r="D343" t="s">
        <v>1245</v>
      </c>
      <c r="E343" s="172" t="e">
        <v>#N/A</v>
      </c>
    </row>
    <row r="344" spans="1:5" ht="15" x14ac:dyDescent="0.25">
      <c r="A344" s="178">
        <v>3915</v>
      </c>
      <c r="B344" s="174" t="s">
        <v>1246</v>
      </c>
      <c r="C344" s="175" t="s">
        <v>235</v>
      </c>
      <c r="D344" t="s">
        <v>1247</v>
      </c>
      <c r="E344" s="172" t="e">
        <v>#N/A</v>
      </c>
    </row>
    <row r="345" spans="1:5" ht="15" x14ac:dyDescent="0.25">
      <c r="A345" s="178">
        <v>3916</v>
      </c>
      <c r="B345" s="174" t="s">
        <v>1248</v>
      </c>
      <c r="C345" s="175" t="s">
        <v>113</v>
      </c>
      <c r="D345" t="s">
        <v>1249</v>
      </c>
      <c r="E345" s="172" t="e">
        <v>#N/A</v>
      </c>
    </row>
    <row r="346" spans="1:5" ht="15" x14ac:dyDescent="0.25">
      <c r="A346" s="178">
        <v>3917</v>
      </c>
      <c r="B346" s="174" t="s">
        <v>1250</v>
      </c>
      <c r="C346" s="175" t="s">
        <v>365</v>
      </c>
      <c r="D346" t="s">
        <v>1251</v>
      </c>
      <c r="E346" s="172" t="e">
        <v>#N/A</v>
      </c>
    </row>
    <row r="347" spans="1:5" ht="15" x14ac:dyDescent="0.25">
      <c r="A347" s="178">
        <v>3918</v>
      </c>
      <c r="B347" s="174" t="s">
        <v>1252</v>
      </c>
      <c r="C347" s="175" t="s">
        <v>366</v>
      </c>
      <c r="D347" t="s">
        <v>1253</v>
      </c>
      <c r="E347" s="172" t="e">
        <v>#N/A</v>
      </c>
    </row>
    <row r="348" spans="1:5" ht="15" x14ac:dyDescent="0.25">
      <c r="A348" s="178">
        <v>3919</v>
      </c>
      <c r="B348" s="174" t="s">
        <v>1254</v>
      </c>
      <c r="C348" s="175" t="s">
        <v>367</v>
      </c>
      <c r="D348" t="s">
        <v>1255</v>
      </c>
      <c r="E348" s="172" t="e">
        <v>#N/A</v>
      </c>
    </row>
    <row r="349" spans="1:5" ht="15" x14ac:dyDescent="0.25">
      <c r="A349" s="178">
        <v>3920</v>
      </c>
      <c r="B349" s="174" t="s">
        <v>1256</v>
      </c>
      <c r="C349" s="175" t="s">
        <v>447</v>
      </c>
      <c r="D349" t="s">
        <v>1257</v>
      </c>
      <c r="E349" s="172" t="e">
        <v>#N/A</v>
      </c>
    </row>
    <row r="350" spans="1:5" ht="15" x14ac:dyDescent="0.25">
      <c r="A350" s="178">
        <v>4026</v>
      </c>
      <c r="B350" s="174" t="s">
        <v>1258</v>
      </c>
      <c r="C350" s="175" t="s">
        <v>1259</v>
      </c>
      <c r="D350" t="s">
        <v>1260</v>
      </c>
      <c r="E350" s="172" t="e">
        <v>#N/A</v>
      </c>
    </row>
    <row r="351" spans="1:5" ht="15" x14ac:dyDescent="0.25">
      <c r="A351" s="178">
        <v>4040</v>
      </c>
      <c r="B351" s="174" t="s">
        <v>1261</v>
      </c>
      <c r="C351" s="175" t="s">
        <v>27</v>
      </c>
      <c r="D351" t="s">
        <v>1262</v>
      </c>
      <c r="E351" s="172" t="e">
        <v>#N/A</v>
      </c>
    </row>
    <row r="352" spans="1:5" ht="15" x14ac:dyDescent="0.25">
      <c r="A352" s="178">
        <v>4043</v>
      </c>
      <c r="B352" s="174" t="s">
        <v>1263</v>
      </c>
      <c r="C352" s="175" t="s">
        <v>194</v>
      </c>
      <c r="D352" t="s">
        <v>1264</v>
      </c>
      <c r="E352" s="172" t="e">
        <v>#N/A</v>
      </c>
    </row>
    <row r="353" spans="1:5" ht="15" x14ac:dyDescent="0.25">
      <c r="A353" s="178">
        <v>4045</v>
      </c>
      <c r="B353" s="174" t="s">
        <v>1265</v>
      </c>
      <c r="C353" s="175" t="s">
        <v>241</v>
      </c>
      <c r="D353" t="s">
        <v>1266</v>
      </c>
      <c r="E353" s="172" t="e">
        <v>#N/A</v>
      </c>
    </row>
    <row r="354" spans="1:5" ht="15" x14ac:dyDescent="0.25">
      <c r="A354" s="178">
        <v>4059</v>
      </c>
      <c r="B354" s="174" t="s">
        <v>1267</v>
      </c>
      <c r="C354" s="175" t="s">
        <v>368</v>
      </c>
      <c r="D354" t="s">
        <v>1268</v>
      </c>
      <c r="E354" s="172" t="e">
        <v>#N/A</v>
      </c>
    </row>
    <row r="355" spans="1:5" ht="15" x14ac:dyDescent="0.25">
      <c r="A355" s="179">
        <v>4065</v>
      </c>
      <c r="B355" s="174" t="s">
        <v>1269</v>
      </c>
      <c r="C355" s="175" t="s">
        <v>184</v>
      </c>
      <c r="D355" t="s">
        <v>1270</v>
      </c>
      <c r="E355" s="172" t="e">
        <v>#N/A</v>
      </c>
    </row>
    <row r="356" spans="1:5" ht="15" x14ac:dyDescent="0.25">
      <c r="A356" s="178">
        <v>4091</v>
      </c>
      <c r="B356" s="174" t="s">
        <v>1271</v>
      </c>
      <c r="C356" s="175" t="s">
        <v>369</v>
      </c>
      <c r="D356" t="s">
        <v>1272</v>
      </c>
      <c r="E356" s="172" t="e">
        <v>#N/A</v>
      </c>
    </row>
    <row r="357" spans="1:5" ht="15" x14ac:dyDescent="0.25">
      <c r="A357" s="178">
        <v>4109</v>
      </c>
      <c r="B357" s="174" t="s">
        <v>1273</v>
      </c>
      <c r="C357" s="175" t="s">
        <v>243</v>
      </c>
      <c r="D357" t="s">
        <v>1274</v>
      </c>
      <c r="E357" s="172" t="e">
        <v>#N/A</v>
      </c>
    </row>
    <row r="358" spans="1:5" ht="15" x14ac:dyDescent="0.25">
      <c r="A358" s="178">
        <v>4246</v>
      </c>
      <c r="B358" s="174" t="s">
        <v>1275</v>
      </c>
      <c r="C358" s="175" t="s">
        <v>370</v>
      </c>
      <c r="D358" t="s">
        <v>1276</v>
      </c>
      <c r="E358" s="172" t="e">
        <v>#N/A</v>
      </c>
    </row>
    <row r="359" spans="1:5" ht="15" x14ac:dyDescent="0.25">
      <c r="A359" s="178">
        <v>4522</v>
      </c>
      <c r="B359" s="174" t="s">
        <v>1277</v>
      </c>
      <c r="C359" s="175" t="s">
        <v>72</v>
      </c>
      <c r="D359" t="s">
        <v>1278</v>
      </c>
      <c r="E359" s="172" t="e">
        <v>#N/A</v>
      </c>
    </row>
    <row r="360" spans="1:5" ht="15" x14ac:dyDescent="0.25">
      <c r="A360" s="178">
        <v>4523</v>
      </c>
      <c r="B360" s="174" t="s">
        <v>1279</v>
      </c>
      <c r="C360" s="175" t="s">
        <v>242</v>
      </c>
      <c r="D360" t="s">
        <v>1280</v>
      </c>
      <c r="E360" s="172" t="e">
        <v>#N/A</v>
      </c>
    </row>
    <row r="361" spans="1:5" ht="15" x14ac:dyDescent="0.25">
      <c r="A361" s="178">
        <v>4534</v>
      </c>
      <c r="B361" s="174" t="s">
        <v>1281</v>
      </c>
      <c r="C361" s="175" t="s">
        <v>238</v>
      </c>
      <c r="D361" t="s">
        <v>1282</v>
      </c>
      <c r="E361" s="172" t="e">
        <v>#N/A</v>
      </c>
    </row>
    <row r="362" spans="1:5" ht="15" x14ac:dyDescent="0.25">
      <c r="A362" s="178">
        <v>4622</v>
      </c>
      <c r="B362" s="174" t="s">
        <v>1283</v>
      </c>
      <c r="C362" s="175" t="s">
        <v>1284</v>
      </c>
      <c r="D362" t="s">
        <v>1285</v>
      </c>
      <c r="E362" s="172" t="e">
        <v>#N/A</v>
      </c>
    </row>
    <row r="363" spans="1:5" ht="15" x14ac:dyDescent="0.25">
      <c r="A363" s="178">
        <v>5200</v>
      </c>
      <c r="B363" s="174" t="s">
        <v>1286</v>
      </c>
      <c r="C363" s="175" t="s">
        <v>1287</v>
      </c>
      <c r="D363" t="s">
        <v>1288</v>
      </c>
      <c r="E363" s="172" t="e">
        <v>#N/A</v>
      </c>
    </row>
    <row r="364" spans="1:5" ht="15" x14ac:dyDescent="0.25">
      <c r="A364" s="178">
        <v>5201</v>
      </c>
      <c r="B364" s="174" t="s">
        <v>1289</v>
      </c>
      <c r="C364" s="175" t="s">
        <v>46</v>
      </c>
      <c r="D364" t="s">
        <v>1290</v>
      </c>
      <c r="E364" s="172" t="e">
        <v>#N/A</v>
      </c>
    </row>
    <row r="365" spans="1:5" ht="15" x14ac:dyDescent="0.25">
      <c r="A365" s="178">
        <v>5202</v>
      </c>
      <c r="B365" s="174" t="s">
        <v>1291</v>
      </c>
      <c r="C365" s="175" t="s">
        <v>1292</v>
      </c>
      <c r="D365" t="s">
        <v>1293</v>
      </c>
      <c r="E365" s="172" t="e">
        <v>#N/A</v>
      </c>
    </row>
    <row r="366" spans="1:5" ht="15" x14ac:dyDescent="0.25">
      <c r="A366" s="178">
        <v>5203</v>
      </c>
      <c r="B366" s="174" t="s">
        <v>1294</v>
      </c>
      <c r="C366" s="175" t="s">
        <v>171</v>
      </c>
      <c r="D366" t="s">
        <v>933</v>
      </c>
      <c r="E366" s="172" t="e">
        <v>#N/A</v>
      </c>
    </row>
    <row r="367" spans="1:5" ht="15" x14ac:dyDescent="0.25">
      <c r="A367" s="178">
        <v>5204</v>
      </c>
      <c r="B367" s="174" t="s">
        <v>1295</v>
      </c>
      <c r="C367" s="175" t="s">
        <v>1296</v>
      </c>
      <c r="D367" t="s">
        <v>1297</v>
      </c>
      <c r="E367" s="172" t="e">
        <v>#N/A</v>
      </c>
    </row>
    <row r="368" spans="1:5" ht="15" x14ac:dyDescent="0.25">
      <c r="A368" s="178">
        <v>5206</v>
      </c>
      <c r="B368" s="174" t="s">
        <v>1298</v>
      </c>
      <c r="C368" s="175" t="s">
        <v>191</v>
      </c>
      <c r="D368" t="s">
        <v>1299</v>
      </c>
      <c r="E368" s="172" t="e">
        <v>#N/A</v>
      </c>
    </row>
    <row r="369" spans="1:5" ht="15" x14ac:dyDescent="0.25">
      <c r="A369" s="178">
        <v>5207</v>
      </c>
      <c r="B369" s="174" t="s">
        <v>1300</v>
      </c>
      <c r="C369" s="175" t="s">
        <v>1301</v>
      </c>
      <c r="D369" t="s">
        <v>1302</v>
      </c>
      <c r="E369" s="172" t="e">
        <v>#N/A</v>
      </c>
    </row>
    <row r="370" spans="1:5" ht="15" x14ac:dyDescent="0.25">
      <c r="A370" s="178">
        <v>5208</v>
      </c>
      <c r="B370" s="174" t="s">
        <v>1303</v>
      </c>
      <c r="C370" s="175" t="s">
        <v>1304</v>
      </c>
      <c r="D370" t="s">
        <v>1305</v>
      </c>
      <c r="E370" s="172" t="e">
        <v>#N/A</v>
      </c>
    </row>
    <row r="371" spans="1:5" ht="15" x14ac:dyDescent="0.25">
      <c r="A371" s="178">
        <v>5212</v>
      </c>
      <c r="B371" s="174" t="s">
        <v>1306</v>
      </c>
      <c r="C371" s="175" t="s">
        <v>175</v>
      </c>
      <c r="D371" t="s">
        <v>1307</v>
      </c>
      <c r="E371" s="172" t="e">
        <v>#N/A</v>
      </c>
    </row>
    <row r="372" spans="1:5" ht="15" x14ac:dyDescent="0.25">
      <c r="A372" s="178">
        <v>5213</v>
      </c>
      <c r="B372" s="174" t="s">
        <v>1308</v>
      </c>
      <c r="C372" s="175" t="s">
        <v>1309</v>
      </c>
      <c r="D372" t="s">
        <v>1310</v>
      </c>
      <c r="E372" s="172" t="e">
        <v>#N/A</v>
      </c>
    </row>
    <row r="373" spans="1:5" ht="15" x14ac:dyDescent="0.25">
      <c r="A373" s="178">
        <v>5214</v>
      </c>
      <c r="B373" s="174" t="s">
        <v>1311</v>
      </c>
      <c r="C373" s="175" t="s">
        <v>1312</v>
      </c>
      <c r="D373" t="s">
        <v>1313</v>
      </c>
      <c r="E373" s="172" t="e">
        <v>#N/A</v>
      </c>
    </row>
    <row r="374" spans="1:5" ht="15" x14ac:dyDescent="0.25">
      <c r="A374" s="178">
        <v>5215</v>
      </c>
      <c r="B374" s="174" t="s">
        <v>1314</v>
      </c>
      <c r="C374" s="175" t="s">
        <v>355</v>
      </c>
      <c r="D374" t="s">
        <v>1315</v>
      </c>
      <c r="E374" s="172" t="e">
        <v>#N/A</v>
      </c>
    </row>
    <row r="375" spans="1:5" ht="15" x14ac:dyDescent="0.25">
      <c r="A375" s="178">
        <v>5218</v>
      </c>
      <c r="B375" s="174" t="s">
        <v>1316</v>
      </c>
      <c r="C375" s="175" t="s">
        <v>49</v>
      </c>
      <c r="D375" t="s">
        <v>1317</v>
      </c>
      <c r="E375" s="172" t="e">
        <v>#N/A</v>
      </c>
    </row>
    <row r="376" spans="1:5" ht="15" x14ac:dyDescent="0.25">
      <c r="A376" s="178">
        <v>5220</v>
      </c>
      <c r="B376" s="174" t="s">
        <v>1318</v>
      </c>
      <c r="C376" s="175" t="s">
        <v>131</v>
      </c>
      <c r="D376" t="s">
        <v>1319</v>
      </c>
      <c r="E376" s="172" t="e">
        <v>#N/A</v>
      </c>
    </row>
    <row r="377" spans="1:5" ht="15" x14ac:dyDescent="0.25">
      <c r="A377" s="178">
        <v>5221</v>
      </c>
      <c r="B377" s="174" t="s">
        <v>1320</v>
      </c>
      <c r="C377" s="175" t="s">
        <v>231</v>
      </c>
      <c r="D377" t="s">
        <v>1321</v>
      </c>
      <c r="E377" s="172" t="e">
        <v>#N/A</v>
      </c>
    </row>
    <row r="378" spans="1:5" ht="15" x14ac:dyDescent="0.25">
      <c r="A378" s="178">
        <v>5223</v>
      </c>
      <c r="B378" s="174" t="s">
        <v>1322</v>
      </c>
      <c r="C378" s="175" t="s">
        <v>356</v>
      </c>
      <c r="D378" t="s">
        <v>1323</v>
      </c>
      <c r="E378" s="172" t="e">
        <v>#N/A</v>
      </c>
    </row>
    <row r="379" spans="1:5" ht="15" x14ac:dyDescent="0.25">
      <c r="A379" s="178">
        <v>5224</v>
      </c>
      <c r="B379" s="174" t="s">
        <v>1324</v>
      </c>
      <c r="C379" s="175" t="s">
        <v>1325</v>
      </c>
      <c r="D379" t="s">
        <v>1326</v>
      </c>
      <c r="E379" s="172" t="e">
        <v>#N/A</v>
      </c>
    </row>
    <row r="380" spans="1:5" ht="15" x14ac:dyDescent="0.25">
      <c r="A380" s="178">
        <v>5225</v>
      </c>
      <c r="B380" s="174" t="s">
        <v>1327</v>
      </c>
      <c r="C380" s="175" t="s">
        <v>50</v>
      </c>
      <c r="D380" t="s">
        <v>1328</v>
      </c>
      <c r="E380" s="172" t="e">
        <v>#N/A</v>
      </c>
    </row>
    <row r="381" spans="1:5" ht="15" x14ac:dyDescent="0.25">
      <c r="A381" s="178">
        <v>5226</v>
      </c>
      <c r="B381" s="174" t="s">
        <v>1329</v>
      </c>
      <c r="C381" s="175" t="s">
        <v>183</v>
      </c>
      <c r="D381" t="s">
        <v>1330</v>
      </c>
      <c r="E381" s="172" t="e">
        <v>#N/A</v>
      </c>
    </row>
    <row r="382" spans="1:5" ht="15" x14ac:dyDescent="0.25">
      <c r="A382" s="178">
        <v>5228</v>
      </c>
      <c r="B382" s="174" t="s">
        <v>1331</v>
      </c>
      <c r="C382" s="175" t="s">
        <v>1332</v>
      </c>
      <c r="D382" t="s">
        <v>1333</v>
      </c>
      <c r="E382" s="172" t="e">
        <v>#N/A</v>
      </c>
    </row>
    <row r="383" spans="1:5" ht="15" x14ac:dyDescent="0.25">
      <c r="A383" s="178">
        <v>5229</v>
      </c>
      <c r="B383" s="174" t="s">
        <v>1334</v>
      </c>
      <c r="C383" s="175" t="s">
        <v>117</v>
      </c>
      <c r="D383" t="s">
        <v>1335</v>
      </c>
      <c r="E383" s="172" t="e">
        <v>#N/A</v>
      </c>
    </row>
    <row r="384" spans="1:5" ht="15" x14ac:dyDescent="0.25">
      <c r="A384" s="178">
        <v>5407</v>
      </c>
      <c r="B384" s="174" t="s">
        <v>1336</v>
      </c>
      <c r="C384" s="175" t="s">
        <v>32</v>
      </c>
      <c r="D384" t="s">
        <v>1337</v>
      </c>
      <c r="E384" s="172" t="e">
        <v>#N/A</v>
      </c>
    </row>
    <row r="385" spans="1:5" ht="15" x14ac:dyDescent="0.25">
      <c r="A385" s="178">
        <v>5410</v>
      </c>
      <c r="B385" s="174" t="s">
        <v>1338</v>
      </c>
      <c r="C385" s="175" t="s">
        <v>36</v>
      </c>
      <c r="D385" t="s">
        <v>1339</v>
      </c>
      <c r="E385" s="172" t="e">
        <v>#N/A</v>
      </c>
    </row>
    <row r="386" spans="1:5" ht="15" x14ac:dyDescent="0.25">
      <c r="A386" s="178">
        <v>5411</v>
      </c>
      <c r="B386" s="174" t="s">
        <v>1340</v>
      </c>
      <c r="C386" s="175" t="s">
        <v>95</v>
      </c>
      <c r="D386" t="s">
        <v>1341</v>
      </c>
      <c r="E386" s="172" t="e">
        <v>#N/A</v>
      </c>
    </row>
    <row r="387" spans="1:5" ht="15" x14ac:dyDescent="0.25">
      <c r="A387" s="178">
        <v>5412</v>
      </c>
      <c r="B387" s="174" t="s">
        <v>1342</v>
      </c>
      <c r="C387" s="175" t="s">
        <v>216</v>
      </c>
      <c r="D387" t="s">
        <v>1343</v>
      </c>
      <c r="E387" s="172" t="e">
        <v>#N/A</v>
      </c>
    </row>
    <row r="388" spans="1:5" ht="15" x14ac:dyDescent="0.25">
      <c r="A388" s="178">
        <v>5425</v>
      </c>
      <c r="B388" s="174" t="s">
        <v>1344</v>
      </c>
      <c r="C388" s="175" t="s">
        <v>371</v>
      </c>
      <c r="D388" t="s">
        <v>1345</v>
      </c>
      <c r="E388" s="172" t="e">
        <v>#N/A</v>
      </c>
    </row>
    <row r="389" spans="1:5" ht="15" x14ac:dyDescent="0.25">
      <c r="A389" s="178">
        <v>5426</v>
      </c>
      <c r="B389" s="174" t="s">
        <v>1346</v>
      </c>
      <c r="C389" s="175" t="s">
        <v>372</v>
      </c>
      <c r="D389" t="s">
        <v>1347</v>
      </c>
      <c r="E389" s="172" t="e">
        <v>#N/A</v>
      </c>
    </row>
    <row r="390" spans="1:5" ht="15" x14ac:dyDescent="0.25">
      <c r="A390" s="178">
        <v>5431</v>
      </c>
      <c r="B390" s="174" t="s">
        <v>1348</v>
      </c>
      <c r="C390" s="175" t="s">
        <v>246</v>
      </c>
      <c r="D390" t="s">
        <v>1349</v>
      </c>
      <c r="E390" s="172" t="e">
        <v>#N/A</v>
      </c>
    </row>
    <row r="391" spans="1:5" ht="15" x14ac:dyDescent="0.25">
      <c r="A391" s="178">
        <v>5438</v>
      </c>
      <c r="B391" s="174" t="s">
        <v>1350</v>
      </c>
      <c r="C391" s="175" t="s">
        <v>373</v>
      </c>
      <c r="D391" t="s">
        <v>1351</v>
      </c>
      <c r="E391" s="172" t="e">
        <v>#N/A</v>
      </c>
    </row>
    <row r="392" spans="1:5" ht="15" x14ac:dyDescent="0.25">
      <c r="A392" s="178">
        <v>5440</v>
      </c>
      <c r="B392" s="174" t="s">
        <v>1352</v>
      </c>
      <c r="C392" s="175" t="s">
        <v>1353</v>
      </c>
      <c r="D392" t="s">
        <v>1354</v>
      </c>
      <c r="E392" s="172" t="e">
        <v>#N/A</v>
      </c>
    </row>
    <row r="393" spans="1:5" ht="15" x14ac:dyDescent="0.25">
      <c r="A393" s="178">
        <v>5447</v>
      </c>
      <c r="B393" s="174" t="s">
        <v>1355</v>
      </c>
      <c r="C393" s="175" t="s">
        <v>374</v>
      </c>
      <c r="D393" t="s">
        <v>1356</v>
      </c>
      <c r="E393" s="172" t="e">
        <v>#N/A</v>
      </c>
    </row>
    <row r="394" spans="1:5" ht="15" x14ac:dyDescent="0.25">
      <c r="A394" s="178">
        <v>5452</v>
      </c>
      <c r="B394" s="174" t="s">
        <v>1357</v>
      </c>
      <c r="C394" s="175" t="s">
        <v>25</v>
      </c>
      <c r="D394" t="s">
        <v>1358</v>
      </c>
      <c r="E394" s="172" t="e">
        <v>#N/A</v>
      </c>
    </row>
    <row r="395" spans="1:5" ht="15" x14ac:dyDescent="0.25">
      <c r="A395" s="178">
        <v>5456</v>
      </c>
      <c r="B395" s="174" t="s">
        <v>1359</v>
      </c>
      <c r="C395" s="175" t="s">
        <v>244</v>
      </c>
      <c r="D395" t="s">
        <v>1360</v>
      </c>
      <c r="E395" s="172" t="e">
        <v>#N/A</v>
      </c>
    </row>
    <row r="396" spans="1:5" ht="15" x14ac:dyDescent="0.25">
      <c r="A396" s="178">
        <v>5458</v>
      </c>
      <c r="B396" s="174" t="s">
        <v>1361</v>
      </c>
      <c r="C396" s="175" t="s">
        <v>26</v>
      </c>
      <c r="D396" t="s">
        <v>1362</v>
      </c>
      <c r="E396" s="172" t="e">
        <v>#N/A</v>
      </c>
    </row>
    <row r="397" spans="1:5" ht="15" x14ac:dyDescent="0.25">
      <c r="A397" s="178">
        <v>5459</v>
      </c>
      <c r="B397" s="174" t="s">
        <v>1363</v>
      </c>
      <c r="C397" s="175" t="s">
        <v>178</v>
      </c>
      <c r="D397" t="s">
        <v>1364</v>
      </c>
      <c r="E397" s="172" t="e">
        <v>#N/A</v>
      </c>
    </row>
    <row r="398" spans="1:5" ht="15" x14ac:dyDescent="0.25">
      <c r="A398" s="178">
        <v>5461</v>
      </c>
      <c r="B398" s="174" t="s">
        <v>1365</v>
      </c>
      <c r="C398" s="175" t="s">
        <v>1366</v>
      </c>
      <c r="D398" t="s">
        <v>1367</v>
      </c>
      <c r="E398" s="172" t="e">
        <v>#N/A</v>
      </c>
    </row>
    <row r="399" spans="1:5" ht="15" x14ac:dyDescent="0.25">
      <c r="A399" s="178">
        <v>5468</v>
      </c>
      <c r="B399" s="174" t="s">
        <v>1368</v>
      </c>
      <c r="C399" s="175" t="s">
        <v>375</v>
      </c>
      <c r="D399" t="s">
        <v>1369</v>
      </c>
      <c r="E399" s="172" t="e">
        <v>#N/A</v>
      </c>
    </row>
    <row r="400" spans="1:5" x14ac:dyDescent="0.2">
      <c r="A400" s="180">
        <v>6905</v>
      </c>
      <c r="B400" s="181" t="s">
        <v>1370</v>
      </c>
      <c r="C400" s="182" t="s">
        <v>1371</v>
      </c>
      <c r="D400" s="183" t="s">
        <v>1372</v>
      </c>
      <c r="E400" s="172" t="e">
        <v>#N/A</v>
      </c>
    </row>
    <row r="401" spans="1:5" x14ac:dyDescent="0.2">
      <c r="A401" s="180">
        <v>6906</v>
      </c>
      <c r="B401" s="181" t="s">
        <v>1373</v>
      </c>
      <c r="C401" s="182" t="s">
        <v>1374</v>
      </c>
      <c r="D401" s="183" t="s">
        <v>1375</v>
      </c>
      <c r="E401" s="172" t="e">
        <v>#N/A</v>
      </c>
    </row>
    <row r="402" spans="1:5" x14ac:dyDescent="0.2">
      <c r="A402" s="180">
        <v>6908</v>
      </c>
      <c r="B402" s="181" t="s">
        <v>1376</v>
      </c>
      <c r="C402" s="182" t="s">
        <v>1377</v>
      </c>
      <c r="D402" s="183" t="s">
        <v>1378</v>
      </c>
      <c r="E402" s="172" t="e">
        <v>#N/A</v>
      </c>
    </row>
    <row r="403" spans="1:5" x14ac:dyDescent="0.2">
      <c r="A403" s="180">
        <v>6909</v>
      </c>
      <c r="B403" s="181" t="s">
        <v>1379</v>
      </c>
      <c r="C403" s="182" t="s">
        <v>1380</v>
      </c>
      <c r="D403" s="183" t="s">
        <v>1381</v>
      </c>
      <c r="E403" s="172" t="e">
        <v>#N/A</v>
      </c>
    </row>
    <row r="404" spans="1:5" x14ac:dyDescent="0.2">
      <c r="A404" s="180">
        <v>6910</v>
      </c>
      <c r="B404" s="181" t="s">
        <v>1382</v>
      </c>
      <c r="C404" s="182" t="s">
        <v>1383</v>
      </c>
      <c r="D404" s="183" t="s">
        <v>1384</v>
      </c>
      <c r="E404" s="172" t="e">
        <v>#N/A</v>
      </c>
    </row>
    <row r="405" spans="1:5" x14ac:dyDescent="0.2">
      <c r="A405" s="180">
        <v>6911</v>
      </c>
      <c r="B405" s="181" t="s">
        <v>1385</v>
      </c>
      <c r="C405" s="182" t="s">
        <v>1386</v>
      </c>
      <c r="D405" s="183" t="s">
        <v>1387</v>
      </c>
      <c r="E405" s="172" t="e">
        <v>#N/A</v>
      </c>
    </row>
    <row r="406" spans="1:5" x14ac:dyDescent="0.2">
      <c r="A406" s="180">
        <v>6912</v>
      </c>
      <c r="B406" s="181" t="s">
        <v>1388</v>
      </c>
      <c r="C406" s="182" t="s">
        <v>1389</v>
      </c>
      <c r="D406" s="183" t="s">
        <v>1390</v>
      </c>
      <c r="E406" s="172" t="e">
        <v>#N/A</v>
      </c>
    </row>
    <row r="407" spans="1:5" x14ac:dyDescent="0.2">
      <c r="A407" s="180">
        <v>6913</v>
      </c>
      <c r="B407" s="181" t="s">
        <v>1391</v>
      </c>
      <c r="C407" s="182" t="s">
        <v>1392</v>
      </c>
      <c r="D407" s="183" t="s">
        <v>1393</v>
      </c>
      <c r="E407" s="172" t="e">
        <v>#N/A</v>
      </c>
    </row>
    <row r="408" spans="1:5" x14ac:dyDescent="0.2">
      <c r="A408" s="180">
        <v>6914</v>
      </c>
      <c r="B408" s="181" t="s">
        <v>1394</v>
      </c>
      <c r="C408" s="182" t="s">
        <v>1395</v>
      </c>
      <c r="D408" s="183" t="s">
        <v>1396</v>
      </c>
      <c r="E408" s="172" t="e">
        <v>#N/A</v>
      </c>
    </row>
    <row r="409" spans="1:5" x14ac:dyDescent="0.2">
      <c r="A409" s="180">
        <v>6915</v>
      </c>
      <c r="B409" s="181" t="s">
        <v>1397</v>
      </c>
      <c r="C409" s="182" t="s">
        <v>1398</v>
      </c>
      <c r="D409" s="183" t="s">
        <v>1399</v>
      </c>
      <c r="E409" s="172" t="e">
        <v>#N/A</v>
      </c>
    </row>
    <row r="410" spans="1:5" x14ac:dyDescent="0.2">
      <c r="A410" s="180">
        <v>6916</v>
      </c>
      <c r="B410" s="181" t="s">
        <v>1400</v>
      </c>
      <c r="C410" s="182" t="s">
        <v>1401</v>
      </c>
      <c r="D410" s="183" t="s">
        <v>1402</v>
      </c>
      <c r="E410" s="172" t="e">
        <v>#N/A</v>
      </c>
    </row>
    <row r="411" spans="1:5" x14ac:dyDescent="0.2">
      <c r="A411" s="180">
        <v>6917</v>
      </c>
      <c r="B411" s="181" t="s">
        <v>1403</v>
      </c>
      <c r="C411" s="182" t="s">
        <v>1404</v>
      </c>
      <c r="D411" s="183" t="s">
        <v>1405</v>
      </c>
      <c r="E411" s="172" t="e">
        <v>#N/A</v>
      </c>
    </row>
    <row r="412" spans="1:5" x14ac:dyDescent="0.2">
      <c r="A412" s="180">
        <v>6919</v>
      </c>
      <c r="B412" s="181" t="s">
        <v>1406</v>
      </c>
      <c r="C412" s="182" t="s">
        <v>1407</v>
      </c>
      <c r="D412" s="183" t="s">
        <v>1408</v>
      </c>
      <c r="E412" s="172" t="e">
        <v>#N/A</v>
      </c>
    </row>
    <row r="413" spans="1:5" x14ac:dyDescent="0.2">
      <c r="A413" s="180">
        <v>6920</v>
      </c>
      <c r="B413" s="181" t="s">
        <v>1409</v>
      </c>
      <c r="C413" s="182" t="s">
        <v>1410</v>
      </c>
      <c r="D413" s="183" t="s">
        <v>1411</v>
      </c>
      <c r="E413" s="172" t="e">
        <v>#N/A</v>
      </c>
    </row>
    <row r="414" spans="1:5" ht="15" x14ac:dyDescent="0.25">
      <c r="A414" s="178">
        <v>7002</v>
      </c>
      <c r="B414" s="174" t="s">
        <v>1412</v>
      </c>
      <c r="C414" s="175" t="s">
        <v>173</v>
      </c>
      <c r="D414" t="s">
        <v>1413</v>
      </c>
      <c r="E414" s="172" t="e">
        <v>#N/A</v>
      </c>
    </row>
    <row r="415" spans="1:5" ht="15" x14ac:dyDescent="0.25">
      <c r="A415" s="178">
        <v>7021</v>
      </c>
      <c r="B415" s="174" t="s">
        <v>1414</v>
      </c>
      <c r="C415" s="175" t="s">
        <v>227</v>
      </c>
      <c r="D415" t="s">
        <v>1415</v>
      </c>
      <c r="E415" s="172" t="e">
        <v>#N/A</v>
      </c>
    </row>
    <row r="416" spans="1:5" ht="15" x14ac:dyDescent="0.25">
      <c r="A416" s="178">
        <v>7032</v>
      </c>
      <c r="B416" s="174" t="s">
        <v>1416</v>
      </c>
      <c r="C416" s="175" t="s">
        <v>198</v>
      </c>
      <c r="D416" t="s">
        <v>1417</v>
      </c>
      <c r="E416" s="172" t="e">
        <v>#N/A</v>
      </c>
    </row>
    <row r="417" spans="1:5" ht="15" x14ac:dyDescent="0.25">
      <c r="A417" s="178">
        <v>7033</v>
      </c>
      <c r="B417" s="174" t="s">
        <v>1418</v>
      </c>
      <c r="C417" s="175" t="s">
        <v>57</v>
      </c>
      <c r="D417" t="s">
        <v>1419</v>
      </c>
      <c r="E417" s="172" t="e">
        <v>#N/A</v>
      </c>
    </row>
    <row r="418" spans="1:5" ht="15" x14ac:dyDescent="0.25">
      <c r="A418" s="178">
        <v>7034</v>
      </c>
      <c r="B418" s="174" t="s">
        <v>1420</v>
      </c>
      <c r="C418" s="175" t="s">
        <v>236</v>
      </c>
      <c r="D418" t="s">
        <v>1421</v>
      </c>
      <c r="E418" s="172" t="e">
        <v>#N/A</v>
      </c>
    </row>
    <row r="419" spans="1:5" ht="15" x14ac:dyDescent="0.25">
      <c r="A419" s="178">
        <v>7039</v>
      </c>
      <c r="B419" s="174" t="s">
        <v>1422</v>
      </c>
      <c r="C419" s="175" t="s">
        <v>376</v>
      </c>
      <c r="D419" t="s">
        <v>839</v>
      </c>
      <c r="E419" s="172" t="e">
        <v>#N/A</v>
      </c>
    </row>
    <row r="420" spans="1:5" ht="15" x14ac:dyDescent="0.25">
      <c r="A420" s="178">
        <v>7040</v>
      </c>
      <c r="B420" s="174" t="s">
        <v>1423</v>
      </c>
      <c r="C420" s="175" t="s">
        <v>220</v>
      </c>
      <c r="D420" t="s">
        <v>1424</v>
      </c>
      <c r="E420" s="172" t="e">
        <v>#N/A</v>
      </c>
    </row>
    <row r="421" spans="1:5" ht="15" x14ac:dyDescent="0.25">
      <c r="A421" s="178">
        <v>7041</v>
      </c>
      <c r="B421" s="174" t="s">
        <v>1425</v>
      </c>
      <c r="C421" s="175" t="s">
        <v>177</v>
      </c>
      <c r="D421" t="s">
        <v>1426</v>
      </c>
      <c r="E421" s="172" t="e">
        <v>#N/A</v>
      </c>
    </row>
    <row r="422" spans="1:5" ht="15" x14ac:dyDescent="0.25">
      <c r="A422" s="178">
        <v>7043</v>
      </c>
      <c r="B422" s="174" t="s">
        <v>1427</v>
      </c>
      <c r="C422" s="175" t="s">
        <v>237</v>
      </c>
      <c r="D422" t="s">
        <v>1428</v>
      </c>
      <c r="E422" s="172" t="e">
        <v>#N/A</v>
      </c>
    </row>
    <row r="423" spans="1:5" ht="15" x14ac:dyDescent="0.25">
      <c r="A423" s="178">
        <v>7044</v>
      </c>
      <c r="B423" s="174" t="s">
        <v>1429</v>
      </c>
      <c r="C423" s="175" t="s">
        <v>207</v>
      </c>
      <c r="D423" t="s">
        <v>1430</v>
      </c>
      <c r="E423" s="172" t="e">
        <v>#N/A</v>
      </c>
    </row>
    <row r="424" spans="1:5" ht="15" x14ac:dyDescent="0.25">
      <c r="A424" s="178">
        <v>7045</v>
      </c>
      <c r="B424" s="174" t="s">
        <v>1431</v>
      </c>
      <c r="C424" s="175" t="s">
        <v>209</v>
      </c>
      <c r="D424" t="s">
        <v>1432</v>
      </c>
      <c r="E424" s="172" t="e">
        <v>#N/A</v>
      </c>
    </row>
    <row r="425" spans="1:5" ht="15" x14ac:dyDescent="0.25">
      <c r="A425" s="178">
        <v>7051</v>
      </c>
      <c r="B425" s="174" t="s">
        <v>1433</v>
      </c>
      <c r="C425" s="175" t="s">
        <v>211</v>
      </c>
      <c r="D425" t="s">
        <v>829</v>
      </c>
      <c r="E425" s="172" t="e">
        <v>#N/A</v>
      </c>
    </row>
    <row r="426" spans="1:5" ht="15" x14ac:dyDescent="0.25">
      <c r="A426" s="178">
        <v>7052</v>
      </c>
      <c r="B426" s="174" t="s">
        <v>1434</v>
      </c>
      <c r="C426" s="175" t="s">
        <v>232</v>
      </c>
      <c r="D426" t="s">
        <v>1435</v>
      </c>
      <c r="E426" s="172" t="e">
        <v>#N/A</v>
      </c>
    </row>
    <row r="427" spans="1:5" ht="15" x14ac:dyDescent="0.25">
      <c r="A427" s="178">
        <v>7056</v>
      </c>
      <c r="B427" s="174" t="s">
        <v>1436</v>
      </c>
      <c r="C427" s="175" t="s">
        <v>239</v>
      </c>
      <c r="D427" t="s">
        <v>1390</v>
      </c>
      <c r="E427" s="172" t="e">
        <v>#N/A</v>
      </c>
    </row>
    <row r="428" spans="1:5" ht="15" x14ac:dyDescent="0.25">
      <c r="A428" s="178">
        <v>7058</v>
      </c>
      <c r="B428" s="174" t="s">
        <v>1437</v>
      </c>
      <c r="C428" s="175" t="s">
        <v>58</v>
      </c>
      <c r="D428" t="s">
        <v>1438</v>
      </c>
      <c r="E428" s="172" t="e">
        <v>#N/A</v>
      </c>
    </row>
    <row r="429" spans="1:5" ht="15" x14ac:dyDescent="0.25">
      <c r="A429" s="178">
        <v>7059</v>
      </c>
      <c r="B429" s="174" t="s">
        <v>1439</v>
      </c>
      <c r="C429" s="175" t="s">
        <v>176</v>
      </c>
      <c r="D429" t="s">
        <v>1440</v>
      </c>
      <c r="E429" s="172" t="e">
        <v>#N/A</v>
      </c>
    </row>
    <row r="430" spans="1:5" ht="15" x14ac:dyDescent="0.25">
      <c r="A430" s="178">
        <v>7062</v>
      </c>
      <c r="B430" s="174" t="s">
        <v>1441</v>
      </c>
      <c r="C430" s="175" t="s">
        <v>199</v>
      </c>
      <c r="D430" t="s">
        <v>1442</v>
      </c>
      <c r="E430" s="172" t="e">
        <v>#N/A</v>
      </c>
    </row>
    <row r="431" spans="1:5" ht="15" x14ac:dyDescent="0.25">
      <c r="A431" s="178">
        <v>7063</v>
      </c>
      <c r="B431" s="174" t="s">
        <v>1443</v>
      </c>
      <c r="C431" s="175" t="s">
        <v>223</v>
      </c>
      <c r="D431" t="s">
        <v>1444</v>
      </c>
      <c r="E431" s="172" t="e">
        <v>#N/A</v>
      </c>
    </row>
    <row r="432" spans="1:5" ht="15" x14ac:dyDescent="0.25">
      <c r="A432" s="178">
        <v>7067</v>
      </c>
      <c r="B432" s="174" t="s">
        <v>1445</v>
      </c>
      <c r="C432" s="175" t="s">
        <v>144</v>
      </c>
      <c r="D432" t="s">
        <v>1446</v>
      </c>
      <c r="E432" s="172" t="e">
        <v>#N/A</v>
      </c>
    </row>
    <row r="433" spans="1:5" ht="15" x14ac:dyDescent="0.25">
      <c r="A433" s="178">
        <v>7069</v>
      </c>
      <c r="B433" s="174" t="s">
        <v>1447</v>
      </c>
      <c r="C433" s="175" t="s">
        <v>1448</v>
      </c>
      <c r="D433" t="s">
        <v>1449</v>
      </c>
      <c r="E433" s="172" t="e">
        <v>#N/A</v>
      </c>
    </row>
    <row r="434" spans="1:5" ht="15" x14ac:dyDescent="0.25">
      <c r="A434" s="178">
        <v>7070</v>
      </c>
      <c r="B434" s="174" t="s">
        <v>1450</v>
      </c>
      <c r="C434" s="175" t="s">
        <v>79</v>
      </c>
      <c r="D434" t="s">
        <v>1451</v>
      </c>
      <c r="E434" s="172" t="e">
        <v>#N/A</v>
      </c>
    </row>
    <row r="435" spans="1:5" ht="15" x14ac:dyDescent="0.25">
      <c r="A435" s="178">
        <v>7072</v>
      </c>
      <c r="B435" s="174" t="s">
        <v>1452</v>
      </c>
      <c r="C435" s="175" t="s">
        <v>208</v>
      </c>
      <c r="D435" t="s">
        <v>1453</v>
      </c>
      <c r="E435" s="172" t="e">
        <v>#N/A</v>
      </c>
    </row>
    <row r="436" spans="1:5" ht="15" x14ac:dyDescent="0.25">
      <c r="A436" s="178">
        <v>7073</v>
      </c>
      <c r="B436" s="174" t="s">
        <v>1454</v>
      </c>
      <c r="C436" s="175" t="s">
        <v>205</v>
      </c>
      <c r="D436" t="s">
        <v>1455</v>
      </c>
      <c r="E436" s="172" t="e">
        <v>#N/A</v>
      </c>
    </row>
    <row r="437" spans="1:5" ht="15" x14ac:dyDescent="0.25">
      <c r="A437" s="184" t="s">
        <v>1456</v>
      </c>
      <c r="B437" s="174" t="s">
        <v>1457</v>
      </c>
      <c r="C437" s="175" t="s">
        <v>1458</v>
      </c>
      <c r="D437" t="s">
        <v>1459</v>
      </c>
      <c r="E437" s="172" t="e">
        <v>#N/A</v>
      </c>
    </row>
    <row r="438" spans="1:5" ht="15" x14ac:dyDescent="0.25">
      <c r="A438" s="184" t="s">
        <v>1460</v>
      </c>
      <c r="B438" s="174" t="s">
        <v>1461</v>
      </c>
      <c r="C438" s="175" t="s">
        <v>1462</v>
      </c>
      <c r="D438" t="s">
        <v>731</v>
      </c>
      <c r="E438" s="172" t="e">
        <v>#N/A</v>
      </c>
    </row>
    <row r="439" spans="1:5" x14ac:dyDescent="0.2">
      <c r="A439" s="185" t="s">
        <v>1463</v>
      </c>
      <c r="B439" s="181" t="s">
        <v>1463</v>
      </c>
      <c r="C439" s="182" t="s">
        <v>1464</v>
      </c>
      <c r="D439" s="183" t="s">
        <v>1465</v>
      </c>
      <c r="E439" s="172" t="e">
        <v>#N/A</v>
      </c>
    </row>
    <row r="440" spans="1:5" x14ac:dyDescent="0.2">
      <c r="A440" s="185" t="s">
        <v>1466</v>
      </c>
      <c r="B440" s="186" t="s">
        <v>1466</v>
      </c>
      <c r="C440" s="182" t="s">
        <v>1467</v>
      </c>
      <c r="D440" s="183" t="s">
        <v>1468</v>
      </c>
      <c r="E440" s="172" t="e">
        <v>#N/A</v>
      </c>
    </row>
    <row r="441" spans="1:5" x14ac:dyDescent="0.2">
      <c r="A441" s="185" t="s">
        <v>1469</v>
      </c>
      <c r="B441" s="186" t="s">
        <v>1469</v>
      </c>
      <c r="C441" s="182" t="s">
        <v>1470</v>
      </c>
      <c r="D441" s="183" t="s">
        <v>1471</v>
      </c>
      <c r="E441" s="172" t="e">
        <v>#N/A</v>
      </c>
    </row>
    <row r="442" spans="1:5" x14ac:dyDescent="0.2">
      <c r="A442" s="187" t="s">
        <v>1472</v>
      </c>
      <c r="B442" s="186" t="s">
        <v>1472</v>
      </c>
      <c r="C442" s="182" t="s">
        <v>1473</v>
      </c>
      <c r="D442" s="183" t="s">
        <v>1474</v>
      </c>
      <c r="E442" s="172" t="e">
        <v>#N/A</v>
      </c>
    </row>
    <row r="443" spans="1:5" x14ac:dyDescent="0.2">
      <c r="A443" s="187" t="s">
        <v>1475</v>
      </c>
      <c r="B443" s="186" t="s">
        <v>1475</v>
      </c>
      <c r="C443" s="182" t="s">
        <v>1476</v>
      </c>
      <c r="D443" s="183" t="s">
        <v>1477</v>
      </c>
      <c r="E443" s="172" t="e">
        <v>#N/A</v>
      </c>
    </row>
    <row r="444" spans="1:5" x14ac:dyDescent="0.2">
      <c r="A444" s="187" t="s">
        <v>1478</v>
      </c>
      <c r="B444" s="186" t="s">
        <v>1478</v>
      </c>
      <c r="C444" s="182" t="s">
        <v>1479</v>
      </c>
      <c r="D444" s="183" t="s">
        <v>1480</v>
      </c>
      <c r="E444" s="172" t="e">
        <v>#N/A</v>
      </c>
    </row>
    <row r="445" spans="1:5" x14ac:dyDescent="0.2">
      <c r="A445" s="180" t="s">
        <v>1481</v>
      </c>
      <c r="B445" s="181" t="s">
        <v>1481</v>
      </c>
      <c r="C445" s="182" t="s">
        <v>1482</v>
      </c>
      <c r="D445" s="183" t="s">
        <v>1483</v>
      </c>
      <c r="E445" s="172" t="e">
        <v>#N/A</v>
      </c>
    </row>
    <row r="446" spans="1:5" x14ac:dyDescent="0.2">
      <c r="A446" s="180" t="s">
        <v>1484</v>
      </c>
      <c r="B446" s="181" t="s">
        <v>1484</v>
      </c>
      <c r="C446" s="182" t="s">
        <v>1485</v>
      </c>
      <c r="D446" s="183" t="s">
        <v>1486</v>
      </c>
      <c r="E446" s="172" t="e">
        <v>#N/A</v>
      </c>
    </row>
    <row r="447" spans="1:5" x14ac:dyDescent="0.2">
      <c r="A447" s="180" t="s">
        <v>1487</v>
      </c>
      <c r="B447" s="181" t="s">
        <v>1487</v>
      </c>
      <c r="C447" s="182" t="s">
        <v>1488</v>
      </c>
      <c r="D447" s="183" t="s">
        <v>1489</v>
      </c>
      <c r="E447" s="172" t="e">
        <v>#N/A</v>
      </c>
    </row>
    <row r="448" spans="1:5" x14ac:dyDescent="0.2">
      <c r="A448" s="180" t="s">
        <v>1490</v>
      </c>
      <c r="B448" s="181" t="s">
        <v>1490</v>
      </c>
      <c r="C448" s="182" t="s">
        <v>1491</v>
      </c>
      <c r="D448" s="183" t="s">
        <v>1492</v>
      </c>
      <c r="E448" s="172" t="e">
        <v>#N/A</v>
      </c>
    </row>
    <row r="449" spans="1:5" x14ac:dyDescent="0.2">
      <c r="A449" s="180" t="s">
        <v>1493</v>
      </c>
      <c r="B449" s="181" t="s">
        <v>1493</v>
      </c>
      <c r="C449" s="182" t="s">
        <v>1494</v>
      </c>
      <c r="D449" s="183" t="s">
        <v>1495</v>
      </c>
      <c r="E449" s="172" t="e">
        <v>#N/A</v>
      </c>
    </row>
    <row r="450" spans="1:5" x14ac:dyDescent="0.2">
      <c r="A450" s="180" t="s">
        <v>1496</v>
      </c>
      <c r="B450" s="181" t="s">
        <v>1496</v>
      </c>
      <c r="C450" s="182" t="s">
        <v>1497</v>
      </c>
      <c r="D450" s="183" t="s">
        <v>1498</v>
      </c>
      <c r="E450" s="172" t="e">
        <v>#N/A</v>
      </c>
    </row>
    <row r="451" spans="1:5" x14ac:dyDescent="0.2">
      <c r="A451" s="180" t="s">
        <v>1499</v>
      </c>
      <c r="B451" s="181" t="s">
        <v>1499</v>
      </c>
      <c r="C451" s="182" t="s">
        <v>1500</v>
      </c>
      <c r="D451" s="183" t="s">
        <v>1501</v>
      </c>
      <c r="E451" s="172" t="e">
        <v>#N/A</v>
      </c>
    </row>
    <row r="452" spans="1:5" x14ac:dyDescent="0.2">
      <c r="A452" s="185" t="s">
        <v>1502</v>
      </c>
      <c r="B452" s="186" t="s">
        <v>1502</v>
      </c>
      <c r="C452" s="182" t="s">
        <v>1503</v>
      </c>
      <c r="D452" s="183" t="s">
        <v>1504</v>
      </c>
      <c r="E452" s="172" t="e">
        <v>#N/A</v>
      </c>
    </row>
    <row r="453" spans="1:5" x14ac:dyDescent="0.2">
      <c r="A453" s="180" t="s">
        <v>1505</v>
      </c>
      <c r="B453" s="181" t="s">
        <v>1505</v>
      </c>
      <c r="C453" s="182" t="s">
        <v>1506</v>
      </c>
      <c r="D453" s="183" t="s">
        <v>1507</v>
      </c>
      <c r="E453" s="172" t="e">
        <v>#N/A</v>
      </c>
    </row>
    <row r="454" spans="1:5" x14ac:dyDescent="0.2">
      <c r="A454" s="180" t="s">
        <v>1508</v>
      </c>
      <c r="B454" s="181" t="s">
        <v>1508</v>
      </c>
      <c r="C454" s="182" t="s">
        <v>1509</v>
      </c>
      <c r="D454" s="183" t="s">
        <v>1510</v>
      </c>
      <c r="E454" s="172" t="e">
        <v>#N/A</v>
      </c>
    </row>
    <row r="455" spans="1:5" x14ac:dyDescent="0.2">
      <c r="A455" s="185" t="s">
        <v>1511</v>
      </c>
      <c r="B455" s="186" t="s">
        <v>1511</v>
      </c>
      <c r="C455" s="182" t="s">
        <v>1512</v>
      </c>
      <c r="D455" s="183" t="s">
        <v>1513</v>
      </c>
      <c r="E455" s="172" t="e">
        <v>#N/A</v>
      </c>
    </row>
    <row r="456" spans="1:5" x14ac:dyDescent="0.2">
      <c r="A456" s="180" t="s">
        <v>1514</v>
      </c>
      <c r="B456" s="181" t="s">
        <v>1514</v>
      </c>
      <c r="C456" s="182" t="s">
        <v>1515</v>
      </c>
      <c r="D456" s="183" t="s">
        <v>1516</v>
      </c>
      <c r="E456" s="172" t="e">
        <v>#N/A</v>
      </c>
    </row>
    <row r="457" spans="1:5" x14ac:dyDescent="0.2">
      <c r="A457" s="180" t="s">
        <v>1517</v>
      </c>
      <c r="B457" s="181" t="s">
        <v>1517</v>
      </c>
      <c r="C457" s="182" t="s">
        <v>1518</v>
      </c>
      <c r="D457" s="183" t="s">
        <v>1519</v>
      </c>
      <c r="E457" s="172" t="e">
        <v>#N/A</v>
      </c>
    </row>
    <row r="458" spans="1:5" x14ac:dyDescent="0.2">
      <c r="A458" s="180" t="s">
        <v>1520</v>
      </c>
      <c r="B458" s="181" t="s">
        <v>1520</v>
      </c>
      <c r="C458" s="182" t="s">
        <v>1521</v>
      </c>
      <c r="D458" s="183" t="s">
        <v>1522</v>
      </c>
      <c r="E458" s="172" t="e">
        <v>#N/A</v>
      </c>
    </row>
    <row r="459" spans="1:5" x14ac:dyDescent="0.2">
      <c r="A459" s="180" t="s">
        <v>1523</v>
      </c>
      <c r="B459" s="181" t="s">
        <v>1523</v>
      </c>
      <c r="C459" s="182" t="s">
        <v>1524</v>
      </c>
      <c r="D459" s="183" t="s">
        <v>1525</v>
      </c>
      <c r="E459" s="172" t="e">
        <v>#N/A</v>
      </c>
    </row>
    <row r="460" spans="1:5" x14ac:dyDescent="0.2">
      <c r="A460" s="180" t="s">
        <v>1526</v>
      </c>
      <c r="B460" s="181" t="s">
        <v>1526</v>
      </c>
      <c r="C460" s="182" t="s">
        <v>1527</v>
      </c>
      <c r="D460" s="183" t="s">
        <v>1528</v>
      </c>
      <c r="E460" s="172" t="e">
        <v>#N/A</v>
      </c>
    </row>
    <row r="461" spans="1:5" x14ac:dyDescent="0.2">
      <c r="A461" s="180" t="s">
        <v>1529</v>
      </c>
      <c r="B461" s="181" t="s">
        <v>1529</v>
      </c>
      <c r="C461" s="182" t="s">
        <v>1530</v>
      </c>
      <c r="D461" s="183" t="s">
        <v>1531</v>
      </c>
      <c r="E461" s="172" t="e">
        <v>#N/A</v>
      </c>
    </row>
    <row r="462" spans="1:5" x14ac:dyDescent="0.2">
      <c r="A462" s="180" t="s">
        <v>1532</v>
      </c>
      <c r="B462" s="181" t="s">
        <v>1532</v>
      </c>
      <c r="C462" s="182" t="s">
        <v>1533</v>
      </c>
      <c r="D462" s="183" t="s">
        <v>1534</v>
      </c>
      <c r="E462" s="172" t="e">
        <v>#N/A</v>
      </c>
    </row>
    <row r="463" spans="1:5" x14ac:dyDescent="0.2">
      <c r="A463" s="180" t="s">
        <v>1535</v>
      </c>
      <c r="B463" s="181" t="s">
        <v>1535</v>
      </c>
      <c r="C463" s="182" t="s">
        <v>1536</v>
      </c>
      <c r="D463" s="183" t="s">
        <v>1537</v>
      </c>
      <c r="E463" s="172" t="e">
        <v>#N/A</v>
      </c>
    </row>
    <row r="464" spans="1:5" x14ac:dyDescent="0.2">
      <c r="A464" s="180" t="s">
        <v>1538</v>
      </c>
      <c r="B464" s="181" t="s">
        <v>1538</v>
      </c>
      <c r="C464" s="182" t="s">
        <v>1539</v>
      </c>
      <c r="D464" s="183" t="s">
        <v>1540</v>
      </c>
      <c r="E464" s="172" t="e">
        <v>#N/A</v>
      </c>
    </row>
    <row r="465" spans="1:5" x14ac:dyDescent="0.2">
      <c r="A465" s="180" t="s">
        <v>1541</v>
      </c>
      <c r="B465" s="181" t="s">
        <v>1541</v>
      </c>
      <c r="C465" s="182" t="s">
        <v>1542</v>
      </c>
      <c r="D465" s="183" t="s">
        <v>1543</v>
      </c>
      <c r="E465" s="172" t="e">
        <v>#N/A</v>
      </c>
    </row>
    <row r="466" spans="1:5" x14ac:dyDescent="0.2">
      <c r="A466" s="180" t="s">
        <v>1544</v>
      </c>
      <c r="B466" s="181" t="s">
        <v>1544</v>
      </c>
      <c r="C466" s="182" t="s">
        <v>1545</v>
      </c>
      <c r="D466" s="183" t="s">
        <v>1546</v>
      </c>
      <c r="E466" s="172" t="e">
        <v>#N/A</v>
      </c>
    </row>
    <row r="467" spans="1:5" x14ac:dyDescent="0.2">
      <c r="A467" s="180" t="s">
        <v>1547</v>
      </c>
      <c r="B467" s="181" t="s">
        <v>1547</v>
      </c>
      <c r="C467" s="182" t="s">
        <v>1548</v>
      </c>
      <c r="D467" s="183" t="s">
        <v>1549</v>
      </c>
      <c r="E467" s="172" t="e">
        <v>#N/A</v>
      </c>
    </row>
    <row r="468" spans="1:5" x14ac:dyDescent="0.2">
      <c r="A468" s="180" t="s">
        <v>1550</v>
      </c>
      <c r="B468" s="181" t="s">
        <v>1550</v>
      </c>
      <c r="C468" s="182" t="s">
        <v>1551</v>
      </c>
      <c r="D468" s="183" t="s">
        <v>1552</v>
      </c>
      <c r="E468" s="172" t="e">
        <v>#N/A</v>
      </c>
    </row>
    <row r="469" spans="1:5" x14ac:dyDescent="0.2">
      <c r="A469" s="188" t="s">
        <v>1553</v>
      </c>
      <c r="B469" s="189" t="s">
        <v>1553</v>
      </c>
      <c r="C469" s="190" t="s">
        <v>1554</v>
      </c>
      <c r="D469" s="191" t="s">
        <v>1555</v>
      </c>
      <c r="E469" s="172" t="e">
        <v>#N/A</v>
      </c>
    </row>
    <row r="470" spans="1:5" x14ac:dyDescent="0.2">
      <c r="A470" s="188" t="s">
        <v>1556</v>
      </c>
      <c r="B470" s="189" t="s">
        <v>1556</v>
      </c>
      <c r="C470" s="190" t="s">
        <v>1557</v>
      </c>
      <c r="D470" s="191" t="s">
        <v>1558</v>
      </c>
      <c r="E470" s="172" t="e">
        <v>#N/A</v>
      </c>
    </row>
    <row r="471" spans="1:5" x14ac:dyDescent="0.2">
      <c r="A471" s="188" t="s">
        <v>1559</v>
      </c>
      <c r="B471" s="189" t="s">
        <v>1559</v>
      </c>
      <c r="C471" s="190" t="s">
        <v>311</v>
      </c>
      <c r="D471" s="191" t="s">
        <v>1560</v>
      </c>
      <c r="E471" s="172" t="e">
        <v>#N/A</v>
      </c>
    </row>
    <row r="472" spans="1:5" x14ac:dyDescent="0.2">
      <c r="A472" s="188" t="s">
        <v>1561</v>
      </c>
      <c r="B472" s="189" t="s">
        <v>1561</v>
      </c>
      <c r="C472" s="190" t="s">
        <v>87</v>
      </c>
      <c r="D472" s="191" t="s">
        <v>1562</v>
      </c>
      <c r="E472" s="172" t="e">
        <v>#N/A</v>
      </c>
    </row>
    <row r="473" spans="1:5" x14ac:dyDescent="0.2">
      <c r="A473" s="188" t="s">
        <v>1563</v>
      </c>
      <c r="B473" s="189" t="s">
        <v>1563</v>
      </c>
      <c r="C473" s="190" t="s">
        <v>45</v>
      </c>
      <c r="D473" s="191" t="s">
        <v>1564</v>
      </c>
      <c r="E473" s="172" t="e">
        <v>#N/A</v>
      </c>
    </row>
    <row r="474" spans="1:5" x14ac:dyDescent="0.2">
      <c r="A474" s="180" t="s">
        <v>1565</v>
      </c>
      <c r="B474" s="181" t="s">
        <v>1565</v>
      </c>
      <c r="C474" s="182" t="s">
        <v>1566</v>
      </c>
      <c r="D474" s="183" t="s">
        <v>1567</v>
      </c>
      <c r="E474" s="172" t="e">
        <v>#N/A</v>
      </c>
    </row>
    <row r="475" spans="1:5" x14ac:dyDescent="0.2">
      <c r="A475" s="180" t="s">
        <v>1568</v>
      </c>
      <c r="B475" s="181" t="s">
        <v>1568</v>
      </c>
      <c r="C475" s="182" t="s">
        <v>35</v>
      </c>
      <c r="D475" s="183" t="s">
        <v>1569</v>
      </c>
      <c r="E475" s="172" t="e">
        <v>#N/A</v>
      </c>
    </row>
    <row r="476" spans="1:5" x14ac:dyDescent="0.2">
      <c r="A476" s="180" t="s">
        <v>1570</v>
      </c>
      <c r="B476" s="181" t="s">
        <v>1570</v>
      </c>
      <c r="C476" s="182" t="s">
        <v>123</v>
      </c>
      <c r="D476" s="183" t="s">
        <v>1571</v>
      </c>
      <c r="E476" s="172" t="e">
        <v>#N/A</v>
      </c>
    </row>
    <row r="477" spans="1:5" x14ac:dyDescent="0.2">
      <c r="A477" s="180" t="s">
        <v>1572</v>
      </c>
      <c r="B477" s="181" t="s">
        <v>1572</v>
      </c>
      <c r="C477" s="182" t="s">
        <v>1573</v>
      </c>
      <c r="D477" s="183" t="s">
        <v>1574</v>
      </c>
      <c r="E477" s="172" t="e">
        <v>#N/A</v>
      </c>
    </row>
    <row r="478" spans="1:5" x14ac:dyDescent="0.2">
      <c r="A478" s="180" t="s">
        <v>1575</v>
      </c>
      <c r="B478" s="181" t="s">
        <v>1575</v>
      </c>
      <c r="C478" s="182" t="s">
        <v>202</v>
      </c>
      <c r="D478" s="183" t="s">
        <v>1576</v>
      </c>
      <c r="E478" s="172" t="e">
        <v>#N/A</v>
      </c>
    </row>
    <row r="479" spans="1:5" x14ac:dyDescent="0.2">
      <c r="A479" s="185" t="s">
        <v>1577</v>
      </c>
      <c r="B479" s="186" t="s">
        <v>1577</v>
      </c>
      <c r="C479" s="182" t="s">
        <v>1578</v>
      </c>
      <c r="D479" s="183" t="s">
        <v>1579</v>
      </c>
      <c r="E479" s="172" t="e">
        <v>#N/A</v>
      </c>
    </row>
    <row r="480" spans="1:5" x14ac:dyDescent="0.2">
      <c r="A480" s="185" t="s">
        <v>1580</v>
      </c>
      <c r="B480" s="186" t="s">
        <v>1580</v>
      </c>
      <c r="C480" s="182" t="s">
        <v>1581</v>
      </c>
      <c r="D480" s="183" t="s">
        <v>1582</v>
      </c>
      <c r="E480" s="172" t="e">
        <v>#N/A</v>
      </c>
    </row>
    <row r="481" spans="1:5" x14ac:dyDescent="0.2">
      <c r="A481" s="185" t="s">
        <v>1583</v>
      </c>
      <c r="B481" s="186" t="s">
        <v>1583</v>
      </c>
      <c r="C481" s="182" t="s">
        <v>1584</v>
      </c>
      <c r="D481" s="183" t="s">
        <v>1585</v>
      </c>
      <c r="E481" s="172" t="e">
        <v>#N/A</v>
      </c>
    </row>
    <row r="482" spans="1:5" x14ac:dyDescent="0.2">
      <c r="A482" s="185" t="s">
        <v>1586</v>
      </c>
      <c r="B482" s="186" t="s">
        <v>1586</v>
      </c>
      <c r="C482" s="182" t="s">
        <v>1587</v>
      </c>
      <c r="D482" s="183" t="s">
        <v>1588</v>
      </c>
      <c r="E482" s="172" t="e">
        <v>#N/A</v>
      </c>
    </row>
    <row r="483" spans="1:5" x14ac:dyDescent="0.2">
      <c r="A483" s="185" t="s">
        <v>1589</v>
      </c>
      <c r="B483" s="186" t="s">
        <v>1589</v>
      </c>
      <c r="C483" s="182" t="s">
        <v>1590</v>
      </c>
      <c r="D483" s="183" t="s">
        <v>1591</v>
      </c>
      <c r="E483" s="172" t="e">
        <v>#N/A</v>
      </c>
    </row>
    <row r="484" spans="1:5" x14ac:dyDescent="0.2">
      <c r="A484" s="185" t="s">
        <v>1592</v>
      </c>
      <c r="B484" s="186" t="s">
        <v>1592</v>
      </c>
      <c r="C484" s="182" t="s">
        <v>1593</v>
      </c>
      <c r="D484" s="183" t="s">
        <v>1594</v>
      </c>
      <c r="E484" s="172" t="e">
        <v>#N/A</v>
      </c>
    </row>
    <row r="485" spans="1:5" x14ac:dyDescent="0.2">
      <c r="A485" s="185" t="s">
        <v>1595</v>
      </c>
      <c r="B485" s="186" t="s">
        <v>1595</v>
      </c>
      <c r="C485" s="182" t="s">
        <v>1596</v>
      </c>
      <c r="D485" s="183" t="s">
        <v>1597</v>
      </c>
      <c r="E485" s="172" t="e">
        <v>#N/A</v>
      </c>
    </row>
    <row r="486" spans="1:5" x14ac:dyDescent="0.2">
      <c r="A486" s="185" t="s">
        <v>1598</v>
      </c>
      <c r="B486" s="186" t="s">
        <v>1598</v>
      </c>
      <c r="C486" s="182" t="s">
        <v>1599</v>
      </c>
      <c r="D486" s="183" t="s">
        <v>1600</v>
      </c>
      <c r="E486" s="172" t="e">
        <v>#N/A</v>
      </c>
    </row>
    <row r="487" spans="1:5" x14ac:dyDescent="0.2">
      <c r="A487" s="180" t="s">
        <v>1601</v>
      </c>
      <c r="B487" s="181" t="s">
        <v>1601</v>
      </c>
      <c r="C487" s="182" t="s">
        <v>1602</v>
      </c>
      <c r="D487" s="183" t="s">
        <v>1603</v>
      </c>
      <c r="E487" s="172" t="e">
        <v>#N/A</v>
      </c>
    </row>
    <row r="488" spans="1:5" x14ac:dyDescent="0.2">
      <c r="A488" s="180" t="s">
        <v>1604</v>
      </c>
      <c r="B488" s="181" t="s">
        <v>1604</v>
      </c>
      <c r="C488" s="182" t="s">
        <v>1605</v>
      </c>
      <c r="D488" s="183" t="s">
        <v>1606</v>
      </c>
      <c r="E488" s="172" t="e">
        <v>#N/A</v>
      </c>
    </row>
    <row r="489" spans="1:5" x14ac:dyDescent="0.2">
      <c r="A489" s="180" t="s">
        <v>1607</v>
      </c>
      <c r="B489" s="181" t="s">
        <v>1607</v>
      </c>
      <c r="C489" s="182" t="s">
        <v>1608</v>
      </c>
      <c r="D489" s="183" t="s">
        <v>1609</v>
      </c>
      <c r="E489" s="172" t="e">
        <v>#N/A</v>
      </c>
    </row>
    <row r="490" spans="1:5" x14ac:dyDescent="0.2">
      <c r="A490" s="185" t="s">
        <v>1610</v>
      </c>
      <c r="B490" s="186" t="s">
        <v>1610</v>
      </c>
      <c r="C490" s="182" t="s">
        <v>1611</v>
      </c>
      <c r="D490" s="183" t="s">
        <v>1612</v>
      </c>
      <c r="E490" s="172" t="e">
        <v>#N/A</v>
      </c>
    </row>
    <row r="491" spans="1:5" x14ac:dyDescent="0.2">
      <c r="A491" s="185" t="s">
        <v>1613</v>
      </c>
      <c r="B491" s="186" t="s">
        <v>1613</v>
      </c>
      <c r="C491" s="182" t="s">
        <v>1614</v>
      </c>
      <c r="D491" s="183" t="s">
        <v>1615</v>
      </c>
      <c r="E491" s="172" t="e">
        <v>#N/A</v>
      </c>
    </row>
    <row r="492" spans="1:5" x14ac:dyDescent="0.2">
      <c r="A492" s="185" t="s">
        <v>1616</v>
      </c>
      <c r="B492" s="186" t="s">
        <v>1616</v>
      </c>
      <c r="C492" s="182" t="s">
        <v>1617</v>
      </c>
      <c r="D492" s="183" t="s">
        <v>1618</v>
      </c>
      <c r="E492" s="172" t="e">
        <v>#N/A</v>
      </c>
    </row>
    <row r="493" spans="1:5" x14ac:dyDescent="0.2">
      <c r="A493" s="185" t="s">
        <v>1619</v>
      </c>
      <c r="B493" s="186" t="s">
        <v>1619</v>
      </c>
      <c r="C493" s="182" t="s">
        <v>1620</v>
      </c>
      <c r="D493" s="183" t="s">
        <v>1621</v>
      </c>
      <c r="E493" s="172" t="e">
        <v>#N/A</v>
      </c>
    </row>
    <row r="494" spans="1:5" x14ac:dyDescent="0.2">
      <c r="A494" s="185" t="s">
        <v>1622</v>
      </c>
      <c r="B494" s="186" t="s">
        <v>1622</v>
      </c>
      <c r="C494" s="182" t="s">
        <v>1623</v>
      </c>
      <c r="D494" s="183" t="s">
        <v>1624</v>
      </c>
      <c r="E494" s="172" t="e">
        <v>#N/A</v>
      </c>
    </row>
    <row r="495" spans="1:5" x14ac:dyDescent="0.2">
      <c r="A495" s="185" t="s">
        <v>1625</v>
      </c>
      <c r="B495" s="186" t="s">
        <v>1625</v>
      </c>
      <c r="C495" s="182" t="s">
        <v>1626</v>
      </c>
      <c r="D495" s="183" t="s">
        <v>488</v>
      </c>
      <c r="E495" s="172" t="e">
        <v>#N/A</v>
      </c>
    </row>
    <row r="496" spans="1:5" x14ac:dyDescent="0.2">
      <c r="A496" s="185" t="s">
        <v>1627</v>
      </c>
      <c r="B496" s="186" t="s">
        <v>1627</v>
      </c>
      <c r="C496" s="182" t="s">
        <v>1628</v>
      </c>
      <c r="D496" s="183" t="s">
        <v>1629</v>
      </c>
      <c r="E496" s="172" t="e">
        <v>#N/A</v>
      </c>
    </row>
    <row r="497" spans="1:5" x14ac:dyDescent="0.2">
      <c r="A497" s="185" t="s">
        <v>1630</v>
      </c>
      <c r="B497" s="186" t="s">
        <v>1630</v>
      </c>
      <c r="C497" s="182" t="s">
        <v>1631</v>
      </c>
      <c r="D497" s="183" t="s">
        <v>1632</v>
      </c>
      <c r="E497" s="172" t="e">
        <v>#N/A</v>
      </c>
    </row>
    <row r="498" spans="1:5" x14ac:dyDescent="0.2">
      <c r="A498" s="185" t="s">
        <v>1633</v>
      </c>
      <c r="B498" s="186" t="s">
        <v>1633</v>
      </c>
      <c r="C498" s="182" t="s">
        <v>1634</v>
      </c>
      <c r="D498" s="183" t="s">
        <v>1635</v>
      </c>
      <c r="E498" s="172" t="e">
        <v>#N/A</v>
      </c>
    </row>
    <row r="499" spans="1:5" x14ac:dyDescent="0.2">
      <c r="A499" s="185" t="s">
        <v>1636</v>
      </c>
      <c r="B499" s="186" t="s">
        <v>1636</v>
      </c>
      <c r="C499" s="182" t="s">
        <v>1637</v>
      </c>
      <c r="D499" s="183" t="s">
        <v>1638</v>
      </c>
      <c r="E499" s="172" t="e">
        <v>#N/A</v>
      </c>
    </row>
    <row r="500" spans="1:5" x14ac:dyDescent="0.2">
      <c r="A500" s="185" t="s">
        <v>1639</v>
      </c>
      <c r="B500" s="186" t="s">
        <v>1639</v>
      </c>
      <c r="C500" s="182" t="s">
        <v>1640</v>
      </c>
      <c r="D500" s="183" t="s">
        <v>1641</v>
      </c>
      <c r="E500" s="172" t="e">
        <v>#N/A</v>
      </c>
    </row>
    <row r="501" spans="1:5" x14ac:dyDescent="0.2">
      <c r="A501" s="185" t="s">
        <v>1642</v>
      </c>
      <c r="B501" s="186" t="s">
        <v>1642</v>
      </c>
      <c r="C501" s="182" t="s">
        <v>1643</v>
      </c>
      <c r="D501" s="183" t="s">
        <v>1644</v>
      </c>
      <c r="E501" s="172" t="e">
        <v>#N/A</v>
      </c>
    </row>
    <row r="502" spans="1:5" x14ac:dyDescent="0.2">
      <c r="A502" s="185" t="s">
        <v>1645</v>
      </c>
      <c r="B502" s="186" t="s">
        <v>1645</v>
      </c>
      <c r="C502" s="182" t="s">
        <v>1646</v>
      </c>
      <c r="D502" s="183" t="s">
        <v>1647</v>
      </c>
      <c r="E502" s="172" t="e">
        <v>#N/A</v>
      </c>
    </row>
    <row r="503" spans="1:5" x14ac:dyDescent="0.2">
      <c r="A503" s="180" t="s">
        <v>1648</v>
      </c>
      <c r="B503" s="181" t="s">
        <v>1648</v>
      </c>
      <c r="C503" s="182" t="s">
        <v>1649</v>
      </c>
      <c r="D503" s="183" t="s">
        <v>1650</v>
      </c>
      <c r="E503" s="172" t="e">
        <v>#N/A</v>
      </c>
    </row>
    <row r="504" spans="1:5" x14ac:dyDescent="0.2">
      <c r="A504" s="185" t="s">
        <v>1651</v>
      </c>
      <c r="B504" s="186" t="s">
        <v>1651</v>
      </c>
      <c r="C504" s="182" t="s">
        <v>1652</v>
      </c>
      <c r="D504" s="183" t="s">
        <v>1653</v>
      </c>
      <c r="E504" s="172" t="e">
        <v>#N/A</v>
      </c>
    </row>
    <row r="505" spans="1:5" x14ac:dyDescent="0.2">
      <c r="A505" s="185" t="s">
        <v>1654</v>
      </c>
      <c r="B505" s="186" t="s">
        <v>1654</v>
      </c>
      <c r="C505" s="182" t="s">
        <v>1655</v>
      </c>
      <c r="D505" s="183" t="s">
        <v>1656</v>
      </c>
      <c r="E505" s="172" t="e">
        <v>#N/A</v>
      </c>
    </row>
    <row r="506" spans="1:5" x14ac:dyDescent="0.2">
      <c r="A506" s="185" t="s">
        <v>1657</v>
      </c>
      <c r="B506" s="186" t="s">
        <v>1657</v>
      </c>
      <c r="C506" s="182" t="s">
        <v>303</v>
      </c>
      <c r="D506" s="183" t="s">
        <v>1658</v>
      </c>
      <c r="E506" s="172" t="e">
        <v>#N/A</v>
      </c>
    </row>
    <row r="507" spans="1:5" x14ac:dyDescent="0.2">
      <c r="A507" s="180" t="s">
        <v>1659</v>
      </c>
      <c r="B507" s="181" t="s">
        <v>1659</v>
      </c>
      <c r="C507" s="182" t="s">
        <v>1660</v>
      </c>
      <c r="D507" s="183" t="s">
        <v>1661</v>
      </c>
      <c r="E507" s="172" t="e">
        <v>#N/A</v>
      </c>
    </row>
    <row r="508" spans="1:5" x14ac:dyDescent="0.2">
      <c r="A508" s="185" t="s">
        <v>1662</v>
      </c>
      <c r="B508" s="186" t="s">
        <v>1662</v>
      </c>
      <c r="C508" s="182" t="s">
        <v>1663</v>
      </c>
      <c r="D508" s="183" t="s">
        <v>1664</v>
      </c>
      <c r="E508" s="172" t="e">
        <v>#N/A</v>
      </c>
    </row>
    <row r="509" spans="1:5" x14ac:dyDescent="0.2">
      <c r="A509" s="180" t="s">
        <v>1665</v>
      </c>
      <c r="B509" s="181" t="s">
        <v>1665</v>
      </c>
      <c r="C509" s="182" t="s">
        <v>1666</v>
      </c>
      <c r="D509" s="183" t="s">
        <v>1667</v>
      </c>
      <c r="E509" s="172" t="e">
        <v>#N/A</v>
      </c>
    </row>
    <row r="510" spans="1:5" x14ac:dyDescent="0.2">
      <c r="A510" s="185" t="s">
        <v>1668</v>
      </c>
      <c r="B510" s="186" t="s">
        <v>1668</v>
      </c>
      <c r="C510" s="182" t="s">
        <v>1669</v>
      </c>
      <c r="D510" s="183" t="s">
        <v>1670</v>
      </c>
      <c r="E510" s="172" t="e">
        <v>#N/A</v>
      </c>
    </row>
    <row r="511" spans="1:5" x14ac:dyDescent="0.2">
      <c r="A511" s="185" t="s">
        <v>1671</v>
      </c>
      <c r="B511" s="186" t="s">
        <v>1671</v>
      </c>
      <c r="C511" s="182" t="s">
        <v>1672</v>
      </c>
      <c r="D511" s="183" t="s">
        <v>1673</v>
      </c>
      <c r="E511" s="172" t="e">
        <v>#N/A</v>
      </c>
    </row>
    <row r="512" spans="1:5" x14ac:dyDescent="0.2">
      <c r="A512" s="185" t="s">
        <v>1674</v>
      </c>
      <c r="B512" s="186" t="s">
        <v>1674</v>
      </c>
      <c r="C512" s="182" t="s">
        <v>1675</v>
      </c>
      <c r="D512" s="183" t="s">
        <v>1676</v>
      </c>
      <c r="E512" s="172" t="e">
        <v>#N/A</v>
      </c>
    </row>
    <row r="513" spans="1:5" x14ac:dyDescent="0.2">
      <c r="A513" s="185" t="s">
        <v>1677</v>
      </c>
      <c r="B513" s="186" t="s">
        <v>1677</v>
      </c>
      <c r="C513" s="182" t="s">
        <v>1678</v>
      </c>
      <c r="D513" s="183" t="s">
        <v>1679</v>
      </c>
      <c r="E513" s="172" t="e">
        <v>#N/A</v>
      </c>
    </row>
    <row r="514" spans="1:5" x14ac:dyDescent="0.2">
      <c r="A514" s="180" t="s">
        <v>1680</v>
      </c>
      <c r="B514" s="181" t="s">
        <v>1680</v>
      </c>
      <c r="C514" s="182" t="s">
        <v>1681</v>
      </c>
      <c r="D514" s="183" t="s">
        <v>1682</v>
      </c>
      <c r="E514" s="172" t="e">
        <v>#N/A</v>
      </c>
    </row>
    <row r="515" spans="1:5" x14ac:dyDescent="0.2">
      <c r="A515" s="180" t="s">
        <v>1683</v>
      </c>
      <c r="B515" s="181" t="s">
        <v>1683</v>
      </c>
      <c r="C515" s="182" t="s">
        <v>1684</v>
      </c>
      <c r="D515" s="183" t="s">
        <v>1685</v>
      </c>
      <c r="E515" s="172" t="e">
        <v>#N/A</v>
      </c>
    </row>
    <row r="516" spans="1:5" x14ac:dyDescent="0.2">
      <c r="A516" s="185" t="s">
        <v>1686</v>
      </c>
      <c r="B516" s="186" t="s">
        <v>1686</v>
      </c>
      <c r="C516" s="182" t="s">
        <v>1687</v>
      </c>
      <c r="D516" s="183" t="s">
        <v>1688</v>
      </c>
      <c r="E516" s="172" t="e">
        <v>#N/A</v>
      </c>
    </row>
    <row r="517" spans="1:5" x14ac:dyDescent="0.2">
      <c r="A517" s="180" t="s">
        <v>1689</v>
      </c>
      <c r="B517" s="181" t="s">
        <v>1689</v>
      </c>
      <c r="C517" s="182" t="s">
        <v>1690</v>
      </c>
      <c r="D517" s="183" t="s">
        <v>1691</v>
      </c>
      <c r="E517" s="172" t="e">
        <v>#N/A</v>
      </c>
    </row>
    <row r="518" spans="1:5" x14ac:dyDescent="0.2">
      <c r="A518" s="188" t="s">
        <v>1692</v>
      </c>
      <c r="B518" s="189" t="s">
        <v>1692</v>
      </c>
      <c r="C518" s="190" t="s">
        <v>1693</v>
      </c>
      <c r="D518" s="191" t="s">
        <v>1694</v>
      </c>
      <c r="E518" s="172" t="e">
        <v>#N/A</v>
      </c>
    </row>
    <row r="519" spans="1:5" x14ac:dyDescent="0.2">
      <c r="A519" s="185" t="s">
        <v>1695</v>
      </c>
      <c r="B519" s="186" t="s">
        <v>1695</v>
      </c>
      <c r="C519" s="182" t="s">
        <v>1696</v>
      </c>
      <c r="D519" s="183" t="s">
        <v>1697</v>
      </c>
      <c r="E519" s="172" t="e">
        <v>#N/A</v>
      </c>
    </row>
    <row r="520" spans="1:5" x14ac:dyDescent="0.2">
      <c r="A520" s="188" t="s">
        <v>1698</v>
      </c>
      <c r="B520" s="189" t="s">
        <v>1698</v>
      </c>
      <c r="C520" s="190" t="s">
        <v>1699</v>
      </c>
      <c r="D520" s="191" t="s">
        <v>1700</v>
      </c>
      <c r="E520" s="172" t="e">
        <v>#N/A</v>
      </c>
    </row>
    <row r="521" spans="1:5" x14ac:dyDescent="0.2">
      <c r="A521" s="180" t="s">
        <v>1701</v>
      </c>
      <c r="B521" s="181" t="s">
        <v>1701</v>
      </c>
      <c r="C521" s="182" t="s">
        <v>1702</v>
      </c>
      <c r="D521" s="183" t="s">
        <v>1703</v>
      </c>
      <c r="E521" s="172" t="e">
        <v>#N/A</v>
      </c>
    </row>
    <row r="522" spans="1:5" x14ac:dyDescent="0.2">
      <c r="A522" s="180" t="s">
        <v>1704</v>
      </c>
      <c r="B522" s="181" t="s">
        <v>1704</v>
      </c>
      <c r="C522" s="182" t="s">
        <v>1705</v>
      </c>
      <c r="D522" s="183" t="s">
        <v>1706</v>
      </c>
      <c r="E522" s="172" t="e">
        <v>#N/A</v>
      </c>
    </row>
    <row r="523" spans="1:5" x14ac:dyDescent="0.2">
      <c r="A523" s="180" t="s">
        <v>1707</v>
      </c>
      <c r="B523" s="181" t="s">
        <v>1707</v>
      </c>
      <c r="C523" s="182" t="s">
        <v>1708</v>
      </c>
      <c r="D523" s="183" t="s">
        <v>1709</v>
      </c>
      <c r="E523" s="172" t="e">
        <v>#N/A</v>
      </c>
    </row>
    <row r="524" spans="1:5" x14ac:dyDescent="0.2">
      <c r="A524" s="185" t="s">
        <v>1710</v>
      </c>
      <c r="B524" s="186" t="s">
        <v>1710</v>
      </c>
      <c r="C524" s="182" t="s">
        <v>1711</v>
      </c>
      <c r="D524" s="183" t="s">
        <v>1712</v>
      </c>
      <c r="E524" s="172" t="e">
        <v>#N/A</v>
      </c>
    </row>
    <row r="525" spans="1:5" x14ac:dyDescent="0.2">
      <c r="A525" s="185" t="s">
        <v>1713</v>
      </c>
      <c r="B525" s="186" t="s">
        <v>1713</v>
      </c>
      <c r="C525" s="182" t="s">
        <v>1714</v>
      </c>
      <c r="D525" s="183" t="s">
        <v>1715</v>
      </c>
      <c r="E525" s="172" t="e">
        <v>#N/A</v>
      </c>
    </row>
    <row r="526" spans="1:5" x14ac:dyDescent="0.2">
      <c r="A526" s="185" t="s">
        <v>1716</v>
      </c>
      <c r="B526" s="186" t="s">
        <v>1716</v>
      </c>
      <c r="C526" s="182" t="s">
        <v>1717</v>
      </c>
      <c r="D526" s="183" t="s">
        <v>1718</v>
      </c>
      <c r="E526" s="172" t="e">
        <v>#N/A</v>
      </c>
    </row>
    <row r="527" spans="1:5" x14ac:dyDescent="0.2">
      <c r="A527" s="185" t="s">
        <v>1719</v>
      </c>
      <c r="B527" s="186" t="s">
        <v>1719</v>
      </c>
      <c r="C527" s="182" t="s">
        <v>1720</v>
      </c>
      <c r="D527" s="183" t="s">
        <v>1721</v>
      </c>
      <c r="E527" s="172" t="e">
        <v>#N/A</v>
      </c>
    </row>
    <row r="528" spans="1:5" x14ac:dyDescent="0.2">
      <c r="A528" s="180" t="s">
        <v>1722</v>
      </c>
      <c r="B528" s="181" t="s">
        <v>1722</v>
      </c>
      <c r="C528" s="182" t="s">
        <v>1723</v>
      </c>
      <c r="D528" s="183" t="s">
        <v>1724</v>
      </c>
      <c r="E528" s="172" t="e">
        <v>#N/A</v>
      </c>
    </row>
    <row r="529" spans="1:5" x14ac:dyDescent="0.2">
      <c r="A529" s="185" t="s">
        <v>1725</v>
      </c>
      <c r="B529" s="186" t="s">
        <v>1725</v>
      </c>
      <c r="C529" s="182" t="s">
        <v>1726</v>
      </c>
      <c r="D529" s="183" t="s">
        <v>1727</v>
      </c>
      <c r="E529" s="172" t="e">
        <v>#N/A</v>
      </c>
    </row>
    <row r="530" spans="1:5" x14ac:dyDescent="0.2">
      <c r="A530" s="180" t="s">
        <v>1728</v>
      </c>
      <c r="B530" s="181" t="s">
        <v>1728</v>
      </c>
      <c r="C530" s="182" t="s">
        <v>1729</v>
      </c>
      <c r="D530" s="183" t="s">
        <v>1730</v>
      </c>
      <c r="E530" s="172" t="e">
        <v>#N/A</v>
      </c>
    </row>
    <row r="531" spans="1:5" x14ac:dyDescent="0.2">
      <c r="A531" s="185" t="s">
        <v>1731</v>
      </c>
      <c r="B531" s="186" t="s">
        <v>1731</v>
      </c>
      <c r="C531" s="182" t="s">
        <v>1732</v>
      </c>
      <c r="D531" s="183" t="s">
        <v>1733</v>
      </c>
      <c r="E531" s="172" t="e">
        <v>#N/A</v>
      </c>
    </row>
    <row r="532" spans="1:5" x14ac:dyDescent="0.2">
      <c r="A532" s="185" t="s">
        <v>1734</v>
      </c>
      <c r="B532" s="186" t="s">
        <v>1734</v>
      </c>
      <c r="C532" s="182" t="s">
        <v>1735</v>
      </c>
      <c r="D532" s="183" t="s">
        <v>1736</v>
      </c>
      <c r="E532" s="172" t="e">
        <v>#N/A</v>
      </c>
    </row>
    <row r="533" spans="1:5" x14ac:dyDescent="0.2">
      <c r="A533" s="185" t="s">
        <v>1737</v>
      </c>
      <c r="B533" s="186" t="s">
        <v>1737</v>
      </c>
      <c r="C533" s="182" t="s">
        <v>1738</v>
      </c>
      <c r="D533" s="183" t="s">
        <v>1739</v>
      </c>
      <c r="E533" s="172" t="e">
        <v>#N/A</v>
      </c>
    </row>
    <row r="534" spans="1:5" x14ac:dyDescent="0.2">
      <c r="A534" s="185" t="s">
        <v>1740</v>
      </c>
      <c r="B534" s="186" t="s">
        <v>1740</v>
      </c>
      <c r="C534" s="182" t="s">
        <v>1741</v>
      </c>
      <c r="D534" s="183" t="s">
        <v>1742</v>
      </c>
      <c r="E534" s="172" t="e">
        <v>#N/A</v>
      </c>
    </row>
    <row r="535" spans="1:5" x14ac:dyDescent="0.2">
      <c r="A535" s="185" t="s">
        <v>1743</v>
      </c>
      <c r="B535" s="186" t="s">
        <v>1743</v>
      </c>
      <c r="C535" s="182" t="s">
        <v>1744</v>
      </c>
      <c r="D535" s="183" t="s">
        <v>1745</v>
      </c>
      <c r="E535" s="172" t="e">
        <v>#N/A</v>
      </c>
    </row>
    <row r="536" spans="1:5" x14ac:dyDescent="0.2">
      <c r="A536" s="185" t="s">
        <v>1746</v>
      </c>
      <c r="B536" s="186" t="s">
        <v>1746</v>
      </c>
      <c r="C536" s="182" t="s">
        <v>1747</v>
      </c>
      <c r="D536" s="183" t="s">
        <v>1748</v>
      </c>
      <c r="E536" s="172" t="e">
        <v>#N/A</v>
      </c>
    </row>
    <row r="537" spans="1:5" x14ac:dyDescent="0.2">
      <c r="A537" s="180" t="s">
        <v>1749</v>
      </c>
      <c r="B537" s="181" t="s">
        <v>1749</v>
      </c>
      <c r="C537" s="182" t="s">
        <v>1750</v>
      </c>
      <c r="D537" s="183" t="s">
        <v>1751</v>
      </c>
      <c r="E537" s="172" t="e">
        <v>#N/A</v>
      </c>
    </row>
    <row r="538" spans="1:5" x14ac:dyDescent="0.2">
      <c r="A538" s="185" t="s">
        <v>1752</v>
      </c>
      <c r="B538" s="186" t="s">
        <v>1752</v>
      </c>
      <c r="C538" s="182" t="s">
        <v>1753</v>
      </c>
      <c r="D538" s="183" t="s">
        <v>1754</v>
      </c>
      <c r="E538" s="172" t="e">
        <v>#N/A</v>
      </c>
    </row>
    <row r="539" spans="1:5" x14ac:dyDescent="0.2">
      <c r="A539" s="185" t="s">
        <v>1755</v>
      </c>
      <c r="B539" s="186" t="s">
        <v>1755</v>
      </c>
      <c r="C539" s="182" t="s">
        <v>1756</v>
      </c>
      <c r="D539" s="183" t="s">
        <v>1757</v>
      </c>
      <c r="E539" s="172" t="e">
        <v>#N/A</v>
      </c>
    </row>
    <row r="540" spans="1:5" x14ac:dyDescent="0.2">
      <c r="A540" s="185" t="s">
        <v>1758</v>
      </c>
      <c r="B540" s="186" t="s">
        <v>1758</v>
      </c>
      <c r="C540" s="182" t="s">
        <v>1759</v>
      </c>
      <c r="D540" s="183" t="s">
        <v>1760</v>
      </c>
      <c r="E540" s="172" t="e">
        <v>#N/A</v>
      </c>
    </row>
    <row r="541" spans="1:5" x14ac:dyDescent="0.2">
      <c r="A541" s="185" t="s">
        <v>1761</v>
      </c>
      <c r="B541" s="186" t="s">
        <v>1761</v>
      </c>
      <c r="C541" s="182" t="s">
        <v>1762</v>
      </c>
      <c r="D541" s="183" t="s">
        <v>1763</v>
      </c>
      <c r="E541" s="172" t="e">
        <v>#N/A</v>
      </c>
    </row>
    <row r="542" spans="1:5" x14ac:dyDescent="0.2">
      <c r="A542" s="185" t="s">
        <v>1764</v>
      </c>
      <c r="B542" s="186" t="s">
        <v>1764</v>
      </c>
      <c r="C542" s="182" t="s">
        <v>1765</v>
      </c>
      <c r="D542" s="183" t="s">
        <v>1766</v>
      </c>
      <c r="E542" s="172" t="e">
        <v>#N/A</v>
      </c>
    </row>
    <row r="543" spans="1:5" x14ac:dyDescent="0.2">
      <c r="A543" s="185" t="s">
        <v>1767</v>
      </c>
      <c r="B543" s="186" t="s">
        <v>1767</v>
      </c>
      <c r="C543" s="182" t="s">
        <v>1768</v>
      </c>
      <c r="D543" s="183" t="s">
        <v>1769</v>
      </c>
      <c r="E543" s="172" t="e">
        <v>#N/A</v>
      </c>
    </row>
    <row r="544" spans="1:5" x14ac:dyDescent="0.2">
      <c r="A544" s="185" t="s">
        <v>1770</v>
      </c>
      <c r="B544" s="186" t="s">
        <v>1770</v>
      </c>
      <c r="C544" s="182" t="s">
        <v>1771</v>
      </c>
      <c r="D544" s="183" t="s">
        <v>1772</v>
      </c>
      <c r="E544" s="172" t="e">
        <v>#N/A</v>
      </c>
    </row>
    <row r="545" spans="1:5" x14ac:dyDescent="0.2">
      <c r="A545" s="185" t="s">
        <v>1773</v>
      </c>
      <c r="B545" s="186" t="s">
        <v>1773</v>
      </c>
      <c r="C545" s="182" t="s">
        <v>1774</v>
      </c>
      <c r="D545" s="183" t="s">
        <v>1775</v>
      </c>
      <c r="E545" s="172" t="e">
        <v>#N/A</v>
      </c>
    </row>
    <row r="546" spans="1:5" x14ac:dyDescent="0.2">
      <c r="A546" s="185" t="s">
        <v>1776</v>
      </c>
      <c r="B546" s="186" t="s">
        <v>1776</v>
      </c>
      <c r="C546" s="182" t="s">
        <v>1777</v>
      </c>
      <c r="D546" s="183" t="s">
        <v>1778</v>
      </c>
      <c r="E546" s="172" t="e">
        <v>#N/A</v>
      </c>
    </row>
    <row r="547" spans="1:5" x14ac:dyDescent="0.2">
      <c r="A547" s="180" t="s">
        <v>1779</v>
      </c>
      <c r="B547" s="181" t="s">
        <v>1779</v>
      </c>
      <c r="C547" s="182" t="s">
        <v>1780</v>
      </c>
      <c r="D547" s="183" t="s">
        <v>1781</v>
      </c>
      <c r="E547" s="172" t="e">
        <v>#N/A</v>
      </c>
    </row>
    <row r="548" spans="1:5" x14ac:dyDescent="0.2">
      <c r="A548" s="180" t="s">
        <v>1782</v>
      </c>
      <c r="B548" s="181" t="s">
        <v>1782</v>
      </c>
      <c r="C548" s="182" t="s">
        <v>1783</v>
      </c>
      <c r="D548" s="183" t="s">
        <v>1784</v>
      </c>
      <c r="E548" s="172" t="e">
        <v>#N/A</v>
      </c>
    </row>
    <row r="549" spans="1:5" x14ac:dyDescent="0.2">
      <c r="A549" s="185" t="s">
        <v>1785</v>
      </c>
      <c r="B549" s="186" t="s">
        <v>1785</v>
      </c>
      <c r="C549" s="182" t="s">
        <v>1786</v>
      </c>
      <c r="D549" s="183" t="s">
        <v>496</v>
      </c>
      <c r="E549" s="172" t="e">
        <v>#N/A</v>
      </c>
    </row>
    <row r="550" spans="1:5" x14ac:dyDescent="0.2">
      <c r="A550" s="180" t="s">
        <v>1787</v>
      </c>
      <c r="B550" s="181" t="s">
        <v>1787</v>
      </c>
      <c r="C550" s="182" t="s">
        <v>1788</v>
      </c>
      <c r="D550" s="183" t="s">
        <v>1789</v>
      </c>
      <c r="E550" s="172" t="e">
        <v>#N/A</v>
      </c>
    </row>
    <row r="551" spans="1:5" x14ac:dyDescent="0.2">
      <c r="A551" s="185" t="s">
        <v>1790</v>
      </c>
      <c r="B551" s="186" t="s">
        <v>1790</v>
      </c>
      <c r="C551" s="182" t="s">
        <v>1791</v>
      </c>
      <c r="D551" s="183" t="s">
        <v>1792</v>
      </c>
      <c r="E551" s="172" t="e">
        <v>#N/A</v>
      </c>
    </row>
    <row r="552" spans="1:5" x14ac:dyDescent="0.2">
      <c r="A552" s="185" t="s">
        <v>1793</v>
      </c>
      <c r="B552" s="186" t="s">
        <v>1793</v>
      </c>
      <c r="C552" s="182" t="s">
        <v>1794</v>
      </c>
      <c r="D552" s="183" t="s">
        <v>1795</v>
      </c>
      <c r="E552" s="172" t="e">
        <v>#N/A</v>
      </c>
    </row>
    <row r="553" spans="1:5" x14ac:dyDescent="0.2">
      <c r="A553" s="185" t="s">
        <v>1796</v>
      </c>
      <c r="B553" s="186" t="s">
        <v>1796</v>
      </c>
      <c r="C553" s="182" t="s">
        <v>1797</v>
      </c>
      <c r="D553" s="183" t="s">
        <v>1798</v>
      </c>
      <c r="E553" s="172" t="e">
        <v>#N/A</v>
      </c>
    </row>
    <row r="554" spans="1:5" x14ac:dyDescent="0.2">
      <c r="A554" s="185" t="s">
        <v>1799</v>
      </c>
      <c r="B554" s="186" t="s">
        <v>1799</v>
      </c>
      <c r="C554" s="182" t="s">
        <v>1800</v>
      </c>
      <c r="D554" s="183" t="s">
        <v>1801</v>
      </c>
      <c r="E554" s="172" t="e">
        <v>#N/A</v>
      </c>
    </row>
    <row r="555" spans="1:5" x14ac:dyDescent="0.2">
      <c r="A555" s="185" t="s">
        <v>1802</v>
      </c>
      <c r="B555" s="186" t="s">
        <v>1802</v>
      </c>
      <c r="C555" s="182" t="s">
        <v>1803</v>
      </c>
      <c r="D555" s="183" t="s">
        <v>1804</v>
      </c>
      <c r="E555" s="172" t="e">
        <v>#N/A</v>
      </c>
    </row>
    <row r="556" spans="1:5" x14ac:dyDescent="0.2">
      <c r="A556" s="185" t="s">
        <v>1805</v>
      </c>
      <c r="B556" s="186" t="s">
        <v>1805</v>
      </c>
      <c r="C556" s="182" t="s">
        <v>1806</v>
      </c>
      <c r="D556" s="183" t="s">
        <v>1807</v>
      </c>
      <c r="E556" s="172" t="e">
        <v>#N/A</v>
      </c>
    </row>
    <row r="557" spans="1:5" x14ac:dyDescent="0.2">
      <c r="A557" s="185" t="s">
        <v>1808</v>
      </c>
      <c r="B557" s="186" t="s">
        <v>1808</v>
      </c>
      <c r="C557" s="182" t="s">
        <v>1809</v>
      </c>
      <c r="D557" s="183" t="s">
        <v>1810</v>
      </c>
      <c r="E557" s="172" t="e">
        <v>#N/A</v>
      </c>
    </row>
    <row r="558" spans="1:5" x14ac:dyDescent="0.2">
      <c r="A558" s="185" t="s">
        <v>1811</v>
      </c>
      <c r="B558" s="186" t="s">
        <v>1811</v>
      </c>
      <c r="C558" s="182" t="s">
        <v>1812</v>
      </c>
      <c r="D558" s="183" t="s">
        <v>1813</v>
      </c>
      <c r="E558" s="172" t="e">
        <v>#N/A</v>
      </c>
    </row>
    <row r="559" spans="1:5" x14ac:dyDescent="0.2">
      <c r="A559" s="185" t="s">
        <v>1814</v>
      </c>
      <c r="B559" s="186" t="s">
        <v>1814</v>
      </c>
      <c r="C559" s="182" t="s">
        <v>1815</v>
      </c>
      <c r="D559" s="183" t="s">
        <v>1816</v>
      </c>
      <c r="E559" s="172" t="e">
        <v>#N/A</v>
      </c>
    </row>
    <row r="560" spans="1:5" x14ac:dyDescent="0.2">
      <c r="A560" s="185" t="s">
        <v>1817</v>
      </c>
      <c r="B560" s="186" t="s">
        <v>1817</v>
      </c>
      <c r="C560" s="182" t="s">
        <v>1818</v>
      </c>
      <c r="D560" s="183" t="s">
        <v>1819</v>
      </c>
      <c r="E560" s="172" t="e">
        <v>#N/A</v>
      </c>
    </row>
    <row r="561" spans="1:5" x14ac:dyDescent="0.2">
      <c r="A561" s="185" t="s">
        <v>1820</v>
      </c>
      <c r="B561" s="186" t="s">
        <v>1820</v>
      </c>
      <c r="C561" s="182" t="s">
        <v>1821</v>
      </c>
      <c r="D561" s="183" t="s">
        <v>1822</v>
      </c>
      <c r="E561" s="172" t="e">
        <v>#N/A</v>
      </c>
    </row>
    <row r="562" spans="1:5" x14ac:dyDescent="0.2">
      <c r="A562" s="185" t="s">
        <v>1823</v>
      </c>
      <c r="B562" s="186" t="s">
        <v>1823</v>
      </c>
      <c r="C562" s="182" t="s">
        <v>1824</v>
      </c>
      <c r="D562" s="183" t="s">
        <v>1825</v>
      </c>
      <c r="E562" s="172" t="e">
        <v>#N/A</v>
      </c>
    </row>
    <row r="563" spans="1:5" x14ac:dyDescent="0.2">
      <c r="A563" s="185" t="s">
        <v>1826</v>
      </c>
      <c r="B563" s="186" t="s">
        <v>1826</v>
      </c>
      <c r="C563" s="182" t="s">
        <v>1827</v>
      </c>
      <c r="D563" s="183" t="s">
        <v>1828</v>
      </c>
      <c r="E563" s="172" t="e">
        <v>#N/A</v>
      </c>
    </row>
    <row r="564" spans="1:5" x14ac:dyDescent="0.2">
      <c r="A564" s="185" t="s">
        <v>1829</v>
      </c>
      <c r="B564" s="186" t="s">
        <v>1829</v>
      </c>
      <c r="C564" s="182" t="s">
        <v>1830</v>
      </c>
      <c r="D564" s="183" t="s">
        <v>1831</v>
      </c>
      <c r="E564" s="172" t="e">
        <v>#N/A</v>
      </c>
    </row>
    <row r="565" spans="1:5" x14ac:dyDescent="0.2">
      <c r="A565" s="185" t="s">
        <v>1832</v>
      </c>
      <c r="B565" s="186" t="s">
        <v>1832</v>
      </c>
      <c r="C565" s="182" t="s">
        <v>1833</v>
      </c>
      <c r="D565" s="183" t="s">
        <v>1834</v>
      </c>
      <c r="E565" s="172" t="e">
        <v>#N/A</v>
      </c>
    </row>
    <row r="566" spans="1:5" x14ac:dyDescent="0.2">
      <c r="A566" s="180" t="s">
        <v>1835</v>
      </c>
      <c r="B566" s="181" t="s">
        <v>1835</v>
      </c>
      <c r="C566" s="182" t="s">
        <v>1836</v>
      </c>
      <c r="D566" s="183" t="s">
        <v>1837</v>
      </c>
      <c r="E566" s="172" t="e">
        <v>#N/A</v>
      </c>
    </row>
    <row r="567" spans="1:5" x14ac:dyDescent="0.2">
      <c r="A567" s="185" t="s">
        <v>1838</v>
      </c>
      <c r="B567" s="186" t="s">
        <v>1838</v>
      </c>
      <c r="C567" s="182" t="s">
        <v>1839</v>
      </c>
      <c r="D567" s="183" t="s">
        <v>1840</v>
      </c>
      <c r="E567" s="172" t="e">
        <v>#N/A</v>
      </c>
    </row>
    <row r="568" spans="1:5" x14ac:dyDescent="0.2">
      <c r="A568" s="185" t="s">
        <v>1841</v>
      </c>
      <c r="B568" s="186" t="s">
        <v>1841</v>
      </c>
      <c r="C568" s="182" t="s">
        <v>1842</v>
      </c>
      <c r="D568" s="183" t="s">
        <v>1843</v>
      </c>
      <c r="E568" s="172" t="e">
        <v>#N/A</v>
      </c>
    </row>
    <row r="569" spans="1:5" x14ac:dyDescent="0.2">
      <c r="A569" s="185" t="s">
        <v>1844</v>
      </c>
      <c r="B569" s="186" t="s">
        <v>1844</v>
      </c>
      <c r="C569" s="182" t="s">
        <v>1845</v>
      </c>
      <c r="D569" s="183" t="s">
        <v>1846</v>
      </c>
      <c r="E569" s="172" t="e">
        <v>#N/A</v>
      </c>
    </row>
    <row r="570" spans="1:5" x14ac:dyDescent="0.2">
      <c r="A570" s="185" t="s">
        <v>1847</v>
      </c>
      <c r="B570" s="186" t="s">
        <v>1847</v>
      </c>
      <c r="C570" s="182" t="s">
        <v>1848</v>
      </c>
      <c r="D570" s="183" t="s">
        <v>1849</v>
      </c>
      <c r="E570" s="172" t="e">
        <v>#N/A</v>
      </c>
    </row>
    <row r="571" spans="1:5" x14ac:dyDescent="0.2">
      <c r="A571" s="185" t="s">
        <v>1850</v>
      </c>
      <c r="B571" s="186" t="s">
        <v>1850</v>
      </c>
      <c r="C571" s="182" t="s">
        <v>1851</v>
      </c>
      <c r="D571" s="183" t="s">
        <v>1852</v>
      </c>
      <c r="E571" s="172" t="e">
        <v>#N/A</v>
      </c>
    </row>
    <row r="572" spans="1:5" x14ac:dyDescent="0.2">
      <c r="A572" s="185" t="s">
        <v>1853</v>
      </c>
      <c r="B572" s="186" t="s">
        <v>1853</v>
      </c>
      <c r="C572" s="182" t="s">
        <v>1854</v>
      </c>
      <c r="D572" s="183" t="s">
        <v>1855</v>
      </c>
      <c r="E572" s="172" t="e">
        <v>#N/A</v>
      </c>
    </row>
    <row r="573" spans="1:5" x14ac:dyDescent="0.2">
      <c r="A573" s="180" t="s">
        <v>1856</v>
      </c>
      <c r="B573" s="181" t="s">
        <v>1856</v>
      </c>
      <c r="C573" s="182" t="s">
        <v>1857</v>
      </c>
      <c r="D573" s="183" t="s">
        <v>1858</v>
      </c>
      <c r="E573" s="172" t="e">
        <v>#N/A</v>
      </c>
    </row>
    <row r="574" spans="1:5" x14ac:dyDescent="0.2">
      <c r="A574" s="185" t="s">
        <v>1859</v>
      </c>
      <c r="B574" s="186" t="s">
        <v>1859</v>
      </c>
      <c r="C574" s="182" t="s">
        <v>1860</v>
      </c>
      <c r="D574" s="183" t="s">
        <v>1861</v>
      </c>
      <c r="E574" s="172" t="e">
        <v>#N/A</v>
      </c>
    </row>
    <row r="575" spans="1:5" x14ac:dyDescent="0.2">
      <c r="A575" s="185" t="s">
        <v>1862</v>
      </c>
      <c r="B575" s="186" t="s">
        <v>1862</v>
      </c>
      <c r="C575" s="182" t="s">
        <v>1863</v>
      </c>
      <c r="D575" s="183" t="s">
        <v>1864</v>
      </c>
      <c r="E575" s="172" t="e">
        <v>#N/A</v>
      </c>
    </row>
    <row r="576" spans="1:5" x14ac:dyDescent="0.2">
      <c r="A576" s="185" t="s">
        <v>1865</v>
      </c>
      <c r="B576" s="186" t="s">
        <v>1865</v>
      </c>
      <c r="C576" s="182" t="s">
        <v>1866</v>
      </c>
      <c r="D576" s="183" t="s">
        <v>1867</v>
      </c>
      <c r="E576" s="172" t="e">
        <v>#N/A</v>
      </c>
    </row>
    <row r="577" spans="1:5" x14ac:dyDescent="0.2">
      <c r="A577" s="185" t="s">
        <v>1868</v>
      </c>
      <c r="B577" s="186" t="s">
        <v>1868</v>
      </c>
      <c r="C577" s="182" t="s">
        <v>1869</v>
      </c>
      <c r="D577" s="183" t="s">
        <v>1870</v>
      </c>
      <c r="E577" s="172" t="e">
        <v>#N/A</v>
      </c>
    </row>
    <row r="578" spans="1:5" x14ac:dyDescent="0.2">
      <c r="A578" s="185" t="s">
        <v>1871</v>
      </c>
      <c r="B578" s="186" t="s">
        <v>1871</v>
      </c>
      <c r="C578" s="182" t="s">
        <v>1872</v>
      </c>
      <c r="D578" s="183" t="s">
        <v>1873</v>
      </c>
      <c r="E578" s="172" t="e">
        <v>#N/A</v>
      </c>
    </row>
    <row r="579" spans="1:5" x14ac:dyDescent="0.2">
      <c r="A579" s="185" t="s">
        <v>1874</v>
      </c>
      <c r="B579" s="186" t="s">
        <v>1874</v>
      </c>
      <c r="C579" s="182" t="s">
        <v>1875</v>
      </c>
      <c r="D579" s="183" t="s">
        <v>1876</v>
      </c>
      <c r="E579" s="172" t="e">
        <v>#N/A</v>
      </c>
    </row>
    <row r="580" spans="1:5" x14ac:dyDescent="0.2">
      <c r="A580" s="185" t="s">
        <v>1877</v>
      </c>
      <c r="B580" s="186" t="s">
        <v>1877</v>
      </c>
      <c r="C580" s="182" t="s">
        <v>1878</v>
      </c>
      <c r="D580" s="183" t="s">
        <v>1879</v>
      </c>
      <c r="E580" s="172" t="e">
        <v>#N/A</v>
      </c>
    </row>
    <row r="581" spans="1:5" x14ac:dyDescent="0.2">
      <c r="A581" s="185" t="s">
        <v>1880</v>
      </c>
      <c r="B581" s="186" t="s">
        <v>1880</v>
      </c>
      <c r="C581" s="182" t="s">
        <v>1881</v>
      </c>
      <c r="D581" s="183" t="s">
        <v>1882</v>
      </c>
      <c r="E581" s="172" t="e">
        <v>#N/A</v>
      </c>
    </row>
    <row r="582" spans="1:5" x14ac:dyDescent="0.2">
      <c r="A582" s="185" t="s">
        <v>1883</v>
      </c>
      <c r="B582" s="186" t="s">
        <v>1883</v>
      </c>
      <c r="C582" s="182" t="s">
        <v>1884</v>
      </c>
      <c r="D582" s="183" t="s">
        <v>1885</v>
      </c>
      <c r="E582" s="172" t="e">
        <v>#N/A</v>
      </c>
    </row>
    <row r="583" spans="1:5" x14ac:dyDescent="0.2">
      <c r="A583" s="185" t="s">
        <v>1886</v>
      </c>
      <c r="B583" s="186" t="s">
        <v>1886</v>
      </c>
      <c r="C583" s="182" t="s">
        <v>1887</v>
      </c>
      <c r="D583" s="183" t="s">
        <v>1888</v>
      </c>
      <c r="E583" s="172" t="e">
        <v>#N/A</v>
      </c>
    </row>
    <row r="584" spans="1:5" x14ac:dyDescent="0.2">
      <c r="A584" s="185" t="s">
        <v>1889</v>
      </c>
      <c r="B584" s="186" t="s">
        <v>1889</v>
      </c>
      <c r="C584" s="182" t="s">
        <v>1890</v>
      </c>
      <c r="D584" s="183" t="s">
        <v>1891</v>
      </c>
      <c r="E584" s="172" t="e">
        <v>#N/A</v>
      </c>
    </row>
    <row r="585" spans="1:5" x14ac:dyDescent="0.2">
      <c r="A585" s="185" t="s">
        <v>1892</v>
      </c>
      <c r="B585" s="186" t="s">
        <v>1892</v>
      </c>
      <c r="C585" s="182" t="s">
        <v>1893</v>
      </c>
      <c r="D585" s="183" t="s">
        <v>1894</v>
      </c>
      <c r="E585" s="172" t="e">
        <v>#N/A</v>
      </c>
    </row>
    <row r="586" spans="1:5" x14ac:dyDescent="0.2">
      <c r="A586" s="185" t="s">
        <v>1895</v>
      </c>
      <c r="B586" s="186" t="s">
        <v>1895</v>
      </c>
      <c r="C586" s="182" t="s">
        <v>1896</v>
      </c>
      <c r="D586" s="183" t="s">
        <v>1897</v>
      </c>
      <c r="E586" s="172" t="e">
        <v>#N/A</v>
      </c>
    </row>
    <row r="587" spans="1:5" x14ac:dyDescent="0.2">
      <c r="A587" s="185" t="s">
        <v>1895</v>
      </c>
      <c r="B587" s="186" t="s">
        <v>1895</v>
      </c>
      <c r="C587" s="182" t="s">
        <v>1896</v>
      </c>
      <c r="D587" s="183" t="s">
        <v>1897</v>
      </c>
      <c r="E587" s="172" t="e">
        <v>#N/A</v>
      </c>
    </row>
    <row r="588" spans="1:5" x14ac:dyDescent="0.2">
      <c r="A588" s="185" t="s">
        <v>1895</v>
      </c>
      <c r="B588" s="186" t="s">
        <v>1895</v>
      </c>
      <c r="C588" s="182" t="s">
        <v>1896</v>
      </c>
      <c r="D588" s="183" t="s">
        <v>1897</v>
      </c>
      <c r="E588" s="172" t="e">
        <v>#N/A</v>
      </c>
    </row>
    <row r="589" spans="1:5" x14ac:dyDescent="0.2">
      <c r="A589" s="185" t="s">
        <v>1889</v>
      </c>
      <c r="B589" s="186" t="s">
        <v>1889</v>
      </c>
      <c r="C589" s="182" t="s">
        <v>1890</v>
      </c>
      <c r="D589" s="183" t="s">
        <v>1891</v>
      </c>
      <c r="E589" s="172" t="e">
        <v>#N/A</v>
      </c>
    </row>
    <row r="590" spans="1:5" x14ac:dyDescent="0.2">
      <c r="A590" s="185" t="s">
        <v>1892</v>
      </c>
      <c r="B590" s="186" t="s">
        <v>1892</v>
      </c>
      <c r="C590" s="182" t="s">
        <v>1893</v>
      </c>
      <c r="D590" s="183" t="s">
        <v>1894</v>
      </c>
      <c r="E590" s="172" t="e">
        <v>#N/A</v>
      </c>
    </row>
    <row r="591" spans="1:5" x14ac:dyDescent="0.2">
      <c r="A591" s="185" t="s">
        <v>1895</v>
      </c>
      <c r="B591" s="186" t="s">
        <v>1895</v>
      </c>
      <c r="C591" s="182" t="s">
        <v>1896</v>
      </c>
      <c r="D591" s="183" t="s">
        <v>1897</v>
      </c>
      <c r="E591" s="172" t="e">
        <v>#N/A</v>
      </c>
    </row>
  </sheetData>
  <sheetProtection password="F51E" sheet="1" objects="1" scenarios="1" selectLockedCells="1" selectUnlockedCells="1"/>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2"/>
  <sheetViews>
    <sheetView zoomScale="90" zoomScaleNormal="90" workbookViewId="0">
      <selection activeCell="B28" sqref="B28"/>
    </sheetView>
  </sheetViews>
  <sheetFormatPr defaultRowHeight="12.75" x14ac:dyDescent="0.25"/>
  <cols>
    <col min="1" max="1" width="31.85546875" style="74" customWidth="1"/>
    <col min="2" max="2" width="14.7109375" style="74" customWidth="1"/>
    <col min="3" max="3" width="2.7109375" style="74" customWidth="1"/>
    <col min="4" max="4" width="18.7109375" style="74" customWidth="1"/>
    <col min="5" max="5" width="2.7109375" style="74" customWidth="1"/>
    <col min="6" max="6" width="18.7109375" style="74" customWidth="1"/>
    <col min="7" max="7" width="2.7109375" style="74" customWidth="1"/>
    <col min="8" max="8" width="18.7109375" style="74" customWidth="1"/>
    <col min="9" max="9" width="2.7109375" style="74" customWidth="1"/>
    <col min="10" max="10" width="16.7109375" style="74" customWidth="1"/>
    <col min="11" max="11" width="3.85546875" style="74" customWidth="1"/>
    <col min="12" max="12" width="14.7109375" style="74" customWidth="1"/>
    <col min="13" max="13" width="19.42578125" style="74" hidden="1" customWidth="1"/>
    <col min="14" max="14" width="9.140625" style="74" hidden="1" customWidth="1"/>
    <col min="15" max="16384" width="9.140625" style="74"/>
  </cols>
  <sheetData>
    <row r="1" spans="1:14" ht="23.25" x14ac:dyDescent="0.25">
      <c r="A1" s="266" t="e">
        <f>VLOOKUP(B6,Summary!A2:C352,2,FALSE)</f>
        <v>#N/A</v>
      </c>
      <c r="B1" s="267"/>
      <c r="C1" s="267"/>
      <c r="D1" s="267"/>
      <c r="E1" s="267"/>
      <c r="F1" s="267"/>
      <c r="G1" s="267"/>
      <c r="H1" s="267"/>
      <c r="I1" s="267"/>
      <c r="J1" s="267"/>
      <c r="K1" s="267"/>
      <c r="L1" s="268"/>
      <c r="M1" s="73"/>
    </row>
    <row r="2" spans="1:14" ht="18" x14ac:dyDescent="0.2">
      <c r="A2" s="42"/>
      <c r="B2" s="2"/>
      <c r="C2" s="2"/>
      <c r="D2" s="2"/>
      <c r="E2" s="2"/>
      <c r="F2" s="2"/>
      <c r="G2" s="2"/>
      <c r="H2" s="2"/>
      <c r="I2" s="2"/>
      <c r="J2" s="3"/>
      <c r="K2" s="3"/>
      <c r="L2" s="43"/>
      <c r="M2" s="75"/>
    </row>
    <row r="3" spans="1:14" ht="23.25" x14ac:dyDescent="0.35">
      <c r="A3" s="269" t="s">
        <v>431</v>
      </c>
      <c r="B3" s="270"/>
      <c r="C3" s="270"/>
      <c r="D3" s="270"/>
      <c r="E3" s="270"/>
      <c r="F3" s="270"/>
      <c r="G3" s="270"/>
      <c r="H3" s="270"/>
      <c r="I3" s="270"/>
      <c r="J3" s="270"/>
      <c r="K3" s="270"/>
      <c r="L3" s="271"/>
      <c r="M3" s="75"/>
    </row>
    <row r="4" spans="1:14" ht="20.25" x14ac:dyDescent="0.2">
      <c r="A4" s="44"/>
      <c r="B4" s="4"/>
      <c r="C4" s="4"/>
      <c r="D4" s="5"/>
      <c r="E4" s="5"/>
      <c r="F4" s="5"/>
      <c r="G4" s="5"/>
      <c r="H4" s="5"/>
      <c r="I4" s="5"/>
      <c r="J4" s="5"/>
      <c r="K4" s="5"/>
      <c r="L4" s="45"/>
      <c r="M4" s="75"/>
    </row>
    <row r="5" spans="1:14" ht="20.25" x14ac:dyDescent="0.2">
      <c r="A5" s="44"/>
      <c r="B5" s="4"/>
      <c r="C5" s="4"/>
      <c r="D5" s="5"/>
      <c r="E5" s="5"/>
      <c r="F5" s="5"/>
      <c r="G5" s="5"/>
      <c r="H5" s="5"/>
      <c r="I5" s="5"/>
      <c r="J5" s="5"/>
      <c r="K5" s="5"/>
      <c r="L5" s="45"/>
      <c r="M5" s="75"/>
      <c r="N5" s="74">
        <f>IF(ISNA(VLOOKUP(B6,'[1]LEA Grants'!A10:A411,1,0)),0,VLOOKUP(B6,'[1]LEA Grants'!A10:A411,1,0))</f>
        <v>0</v>
      </c>
    </row>
    <row r="6" spans="1:14" ht="20.25" x14ac:dyDescent="0.3">
      <c r="A6" s="239" t="s">
        <v>0</v>
      </c>
      <c r="B6" s="272"/>
      <c r="C6" s="76"/>
      <c r="D6" s="6"/>
      <c r="E6" s="6"/>
      <c r="F6" s="273" t="s">
        <v>432</v>
      </c>
      <c r="G6" s="273"/>
      <c r="H6" s="273"/>
      <c r="I6" s="273"/>
      <c r="J6" s="273"/>
      <c r="K6" s="274" t="e">
        <f>J35</f>
        <v>#N/A</v>
      </c>
      <c r="L6" s="275"/>
      <c r="M6" s="75"/>
    </row>
    <row r="7" spans="1:14" ht="20.25" x14ac:dyDescent="0.3">
      <c r="A7" s="239"/>
      <c r="B7" s="272"/>
      <c r="C7" s="77"/>
      <c r="D7" s="6"/>
      <c r="E7" s="6"/>
      <c r="F7" s="273"/>
      <c r="G7" s="273"/>
      <c r="H7" s="273"/>
      <c r="I7" s="273"/>
      <c r="J7" s="273"/>
      <c r="K7" s="274"/>
      <c r="L7" s="275"/>
      <c r="M7" s="75"/>
    </row>
    <row r="8" spans="1:14" ht="23.25" x14ac:dyDescent="0.35">
      <c r="A8" s="46"/>
      <c r="B8" s="8"/>
      <c r="C8" s="9"/>
      <c r="D8" s="6"/>
      <c r="E8" s="6"/>
      <c r="F8" s="261"/>
      <c r="G8" s="261"/>
      <c r="H8" s="261"/>
      <c r="I8" s="261"/>
      <c r="J8" s="261"/>
      <c r="K8" s="261"/>
      <c r="L8" s="262"/>
      <c r="M8" s="75"/>
    </row>
    <row r="9" spans="1:14" x14ac:dyDescent="0.2">
      <c r="A9" s="47"/>
      <c r="B9" s="9"/>
      <c r="C9" s="9"/>
      <c r="D9" s="9"/>
      <c r="E9" s="9"/>
      <c r="F9" s="261"/>
      <c r="G9" s="261"/>
      <c r="H9" s="261"/>
      <c r="I9" s="261"/>
      <c r="J9" s="261"/>
      <c r="K9" s="261"/>
      <c r="L9" s="262"/>
      <c r="M9" s="75"/>
    </row>
    <row r="10" spans="1:14" x14ac:dyDescent="0.2">
      <c r="A10" s="47"/>
      <c r="B10" s="9"/>
      <c r="C10" s="9"/>
      <c r="D10" s="9"/>
      <c r="E10" s="9"/>
      <c r="F10" s="261"/>
      <c r="G10" s="261"/>
      <c r="H10" s="261"/>
      <c r="I10" s="261"/>
      <c r="J10" s="261"/>
      <c r="K10" s="261"/>
      <c r="L10" s="262"/>
      <c r="M10" s="75"/>
    </row>
    <row r="11" spans="1:14" x14ac:dyDescent="0.2">
      <c r="A11" s="263" t="s">
        <v>433</v>
      </c>
      <c r="B11" s="264"/>
      <c r="C11" s="264"/>
      <c r="D11" s="264"/>
      <c r="E11" s="264"/>
      <c r="F11" s="264"/>
      <c r="G11" s="264"/>
      <c r="H11" s="264"/>
      <c r="I11" s="264"/>
      <c r="J11" s="264"/>
      <c r="K11" s="264"/>
      <c r="L11" s="48"/>
      <c r="M11" s="75"/>
      <c r="N11" s="74" t="s">
        <v>1</v>
      </c>
    </row>
    <row r="12" spans="1:14" ht="28.5" customHeight="1" x14ac:dyDescent="0.2">
      <c r="A12" s="263"/>
      <c r="B12" s="264"/>
      <c r="C12" s="264"/>
      <c r="D12" s="264"/>
      <c r="E12" s="264"/>
      <c r="F12" s="264"/>
      <c r="G12" s="264"/>
      <c r="H12" s="264"/>
      <c r="I12" s="264"/>
      <c r="J12" s="264"/>
      <c r="K12" s="264"/>
      <c r="L12" s="48"/>
      <c r="M12" s="75"/>
    </row>
    <row r="13" spans="1:14" ht="20.25" x14ac:dyDescent="0.3">
      <c r="A13" s="46"/>
      <c r="B13" s="7"/>
      <c r="C13" s="7"/>
      <c r="D13" s="7"/>
      <c r="E13" s="7"/>
      <c r="F13" s="7"/>
      <c r="G13" s="7"/>
      <c r="H13" s="7"/>
      <c r="I13" s="7"/>
      <c r="J13" s="7"/>
      <c r="K13" s="7"/>
      <c r="L13" s="48"/>
      <c r="M13" s="75"/>
    </row>
    <row r="14" spans="1:14" s="78" customFormat="1" ht="15" x14ac:dyDescent="0.2">
      <c r="A14" s="49"/>
      <c r="B14" s="11"/>
      <c r="C14" s="11"/>
      <c r="D14" s="12" t="s">
        <v>2</v>
      </c>
      <c r="E14" s="12"/>
      <c r="F14" s="12" t="s">
        <v>3</v>
      </c>
      <c r="G14" s="11"/>
      <c r="H14" s="11"/>
      <c r="I14" s="12"/>
      <c r="J14" s="10"/>
      <c r="K14" s="10"/>
      <c r="L14" s="50"/>
      <c r="M14" s="75"/>
    </row>
    <row r="15" spans="1:14" s="80" customFormat="1" ht="18" x14ac:dyDescent="0.25">
      <c r="A15" s="42"/>
      <c r="B15" s="265"/>
      <c r="C15" s="13"/>
      <c r="D15" s="231" t="s">
        <v>4</v>
      </c>
      <c r="E15" s="14"/>
      <c r="F15" s="231" t="s">
        <v>5</v>
      </c>
      <c r="G15" s="14"/>
      <c r="H15" s="231" t="s">
        <v>6</v>
      </c>
      <c r="I15" s="15"/>
      <c r="J15" s="231" t="s">
        <v>7</v>
      </c>
      <c r="K15" s="3"/>
      <c r="L15" s="232"/>
      <c r="M15" s="79"/>
    </row>
    <row r="16" spans="1:14" s="80" customFormat="1" ht="18" x14ac:dyDescent="0.25">
      <c r="A16" s="42"/>
      <c r="B16" s="265"/>
      <c r="C16" s="13"/>
      <c r="D16" s="231"/>
      <c r="E16" s="14"/>
      <c r="F16" s="231"/>
      <c r="G16" s="14"/>
      <c r="H16" s="231"/>
      <c r="I16" s="15"/>
      <c r="J16" s="231"/>
      <c r="K16" s="3"/>
      <c r="L16" s="232"/>
      <c r="M16" s="79"/>
    </row>
    <row r="17" spans="1:13" s="80" customFormat="1" ht="18" x14ac:dyDescent="0.25">
      <c r="A17" s="42"/>
      <c r="B17" s="265"/>
      <c r="C17" s="13"/>
      <c r="D17" s="231"/>
      <c r="E17" s="14"/>
      <c r="F17" s="231"/>
      <c r="G17" s="14"/>
      <c r="H17" s="231"/>
      <c r="I17" s="15"/>
      <c r="J17" s="231"/>
      <c r="K17" s="3"/>
      <c r="L17" s="232"/>
      <c r="M17" s="79"/>
    </row>
    <row r="18" spans="1:13" s="80" customFormat="1" ht="18" x14ac:dyDescent="0.25">
      <c r="A18" s="42"/>
      <c r="B18" s="2"/>
      <c r="C18" s="2"/>
      <c r="D18" s="2"/>
      <c r="E18" s="2"/>
      <c r="F18" s="16"/>
      <c r="G18" s="2"/>
      <c r="H18" s="17" t="s">
        <v>8</v>
      </c>
      <c r="I18" s="2"/>
      <c r="J18" s="14" t="s">
        <v>9</v>
      </c>
      <c r="K18" s="16"/>
      <c r="L18" s="51"/>
      <c r="M18" s="81"/>
    </row>
    <row r="19" spans="1:13" s="80" customFormat="1" ht="18" x14ac:dyDescent="0.25">
      <c r="A19" s="42"/>
      <c r="B19" s="2"/>
      <c r="C19" s="2"/>
      <c r="D19" s="2"/>
      <c r="E19" s="2"/>
      <c r="F19" s="2"/>
      <c r="G19" s="2"/>
      <c r="H19" s="18"/>
      <c r="I19" s="19"/>
      <c r="J19" s="18"/>
      <c r="K19" s="18"/>
      <c r="L19" s="52"/>
      <c r="M19" s="79"/>
    </row>
    <row r="20" spans="1:13" s="80" customFormat="1" ht="18" x14ac:dyDescent="0.25">
      <c r="A20" s="42"/>
      <c r="B20" s="2"/>
      <c r="C20" s="2"/>
      <c r="D20" s="2"/>
      <c r="E20" s="2"/>
      <c r="F20" s="2"/>
      <c r="G20" s="2"/>
      <c r="H20" s="20"/>
      <c r="I20" s="2"/>
      <c r="J20" s="21"/>
      <c r="K20" s="21"/>
      <c r="L20" s="53"/>
      <c r="M20" s="82"/>
    </row>
    <row r="21" spans="1:13" s="80" customFormat="1" ht="18" x14ac:dyDescent="0.25">
      <c r="A21" s="54"/>
      <c r="B21" s="17" t="s">
        <v>10</v>
      </c>
      <c r="C21" s="22"/>
      <c r="D21" s="23" t="e">
        <f>VLOOKUP(B6,Detail!$A$20:$AL$396,12,FALSE)</f>
        <v>#N/A</v>
      </c>
      <c r="E21" s="17"/>
      <c r="F21" s="24">
        <v>11.25</v>
      </c>
      <c r="G21" s="17"/>
      <c r="H21" s="25" t="e">
        <f>D21*F21</f>
        <v>#N/A</v>
      </c>
      <c r="I21" s="25"/>
      <c r="J21" s="25"/>
      <c r="K21" s="26"/>
      <c r="L21" s="55"/>
      <c r="M21" s="83"/>
    </row>
    <row r="22" spans="1:13" s="80" customFormat="1" ht="18" x14ac:dyDescent="0.25">
      <c r="A22" s="54"/>
      <c r="B22" s="17"/>
      <c r="C22" s="22"/>
      <c r="D22" s="23"/>
      <c r="E22" s="17"/>
      <c r="F22" s="24"/>
      <c r="G22" s="27"/>
      <c r="H22" s="25"/>
      <c r="I22" s="25"/>
      <c r="J22" s="25"/>
      <c r="K22" s="25"/>
      <c r="L22" s="55"/>
      <c r="M22" s="83"/>
    </row>
    <row r="23" spans="1:13" s="80" customFormat="1" ht="18" x14ac:dyDescent="0.25">
      <c r="A23" s="54"/>
      <c r="B23" s="17" t="s">
        <v>11</v>
      </c>
      <c r="C23" s="22"/>
      <c r="D23" s="23" t="e">
        <f>VLOOKUP(B6,Detail!$A$20:$AL$397,15,FALSE)</f>
        <v>#N/A</v>
      </c>
      <c r="E23" s="17"/>
      <c r="F23" s="24">
        <v>16.875</v>
      </c>
      <c r="G23" s="27"/>
      <c r="H23" s="25" t="e">
        <f>D23*F23</f>
        <v>#N/A</v>
      </c>
      <c r="I23" s="25"/>
      <c r="J23" s="25"/>
      <c r="K23" s="25"/>
      <c r="L23" s="55"/>
      <c r="M23" s="83"/>
    </row>
    <row r="24" spans="1:13" s="80" customFormat="1" ht="18" x14ac:dyDescent="0.25">
      <c r="A24" s="54"/>
      <c r="B24" s="17"/>
      <c r="C24" s="17"/>
      <c r="D24" s="16"/>
      <c r="E24" s="17"/>
      <c r="F24" s="24"/>
      <c r="G24" s="27"/>
      <c r="H24" s="25"/>
      <c r="I24" s="25"/>
      <c r="J24" s="25"/>
      <c r="K24" s="25"/>
      <c r="L24" s="55"/>
      <c r="M24" s="83"/>
    </row>
    <row r="25" spans="1:13" s="80" customFormat="1" ht="18" x14ac:dyDescent="0.25">
      <c r="A25" s="255" t="s">
        <v>12</v>
      </c>
      <c r="B25" s="256"/>
      <c r="C25" s="17"/>
      <c r="D25" s="23" t="e">
        <f>VLOOKUP(B6,Detail!$A$20:$AL$399,18,FALSE)</f>
        <v>#N/A</v>
      </c>
      <c r="E25" s="17"/>
      <c r="F25" s="24">
        <v>33.75</v>
      </c>
      <c r="G25" s="17"/>
      <c r="H25" s="25" t="e">
        <f>D25*F25</f>
        <v>#N/A</v>
      </c>
      <c r="I25" s="25"/>
      <c r="J25" s="25"/>
      <c r="K25" s="25"/>
      <c r="L25" s="55"/>
      <c r="M25" s="83"/>
    </row>
    <row r="26" spans="1:13" s="80" customFormat="1" ht="18" x14ac:dyDescent="0.25">
      <c r="A26" s="54"/>
      <c r="B26" s="22"/>
      <c r="C26" s="17"/>
      <c r="D26" s="17"/>
      <c r="E26" s="17"/>
      <c r="F26" s="28"/>
      <c r="G26" s="17"/>
      <c r="H26" s="25"/>
      <c r="I26" s="25"/>
      <c r="J26" s="25"/>
      <c r="K26" s="25"/>
      <c r="L26" s="55"/>
      <c r="M26" s="83"/>
    </row>
    <row r="27" spans="1:13" s="80" customFormat="1" ht="18" x14ac:dyDescent="0.25">
      <c r="A27" s="56"/>
      <c r="B27" s="29"/>
      <c r="C27" s="3"/>
      <c r="D27" s="3"/>
      <c r="E27" s="17"/>
      <c r="F27" s="30"/>
      <c r="G27" s="17"/>
      <c r="H27" s="26"/>
      <c r="I27" s="25"/>
      <c r="J27" s="31"/>
      <c r="K27" s="25"/>
      <c r="L27" s="55"/>
      <c r="M27" s="84"/>
    </row>
    <row r="28" spans="1:13" s="80" customFormat="1" ht="18" x14ac:dyDescent="0.25">
      <c r="A28" s="42"/>
      <c r="B28" s="3"/>
      <c r="C28" s="3"/>
      <c r="D28" s="3"/>
      <c r="E28" s="17"/>
      <c r="F28" s="30"/>
      <c r="G28" s="17"/>
      <c r="H28" s="3" t="s">
        <v>13</v>
      </c>
      <c r="I28" s="25"/>
      <c r="J28" s="32" t="e">
        <f>ROUND(SUM(H21:H26),0)</f>
        <v>#N/A</v>
      </c>
      <c r="K28" s="25"/>
      <c r="L28" s="57"/>
      <c r="M28" s="84"/>
    </row>
    <row r="29" spans="1:13" s="80" customFormat="1" ht="18" x14ac:dyDescent="0.25">
      <c r="A29" s="56"/>
      <c r="B29" s="29"/>
      <c r="C29" s="3"/>
      <c r="D29" s="3"/>
      <c r="E29" s="17"/>
      <c r="F29" s="30"/>
      <c r="G29" s="17"/>
      <c r="H29" s="26"/>
      <c r="I29" s="25"/>
      <c r="J29" s="31"/>
      <c r="K29" s="25"/>
      <c r="L29" s="57"/>
      <c r="M29" s="84"/>
    </row>
    <row r="30" spans="1:13" s="80" customFormat="1" ht="18" x14ac:dyDescent="0.25">
      <c r="A30" s="42"/>
      <c r="B30" s="3"/>
      <c r="C30" s="3"/>
      <c r="D30" s="3"/>
      <c r="E30" s="17"/>
      <c r="F30" s="30"/>
      <c r="G30" s="17"/>
      <c r="H30" s="3" t="s">
        <v>14</v>
      </c>
      <c r="I30" s="25"/>
      <c r="J30" s="33">
        <v>4000</v>
      </c>
      <c r="K30" s="25"/>
      <c r="L30" s="57"/>
      <c r="M30" s="83"/>
    </row>
    <row r="31" spans="1:13" s="80" customFormat="1" ht="18" x14ac:dyDescent="0.25">
      <c r="A31" s="42"/>
      <c r="B31" s="17"/>
      <c r="C31" s="17"/>
      <c r="D31" s="17"/>
      <c r="E31" s="17"/>
      <c r="F31" s="17"/>
      <c r="G31" s="17"/>
      <c r="H31" s="25"/>
      <c r="I31" s="25"/>
      <c r="J31" s="32" t="e">
        <f>SUM(J28:J30)</f>
        <v>#N/A</v>
      </c>
      <c r="K31" s="25"/>
      <c r="L31" s="57"/>
      <c r="M31" s="84"/>
    </row>
    <row r="32" spans="1:13" s="80" customFormat="1" ht="18" x14ac:dyDescent="0.25">
      <c r="A32" s="56"/>
      <c r="B32" s="17"/>
      <c r="C32" s="17"/>
      <c r="D32" s="17"/>
      <c r="E32" s="17"/>
      <c r="F32" s="17"/>
      <c r="G32" s="17"/>
      <c r="H32" s="25"/>
      <c r="I32" s="25"/>
      <c r="J32" s="31"/>
      <c r="K32" s="31"/>
      <c r="L32" s="57"/>
      <c r="M32" s="83"/>
    </row>
    <row r="33" spans="1:13" s="80" customFormat="1" ht="9.9499999999999993" customHeight="1" x14ac:dyDescent="0.25">
      <c r="A33" s="56"/>
      <c r="B33" s="2"/>
      <c r="C33" s="2"/>
      <c r="D33" s="2"/>
      <c r="E33" s="2"/>
      <c r="F33" s="2"/>
      <c r="G33" s="2"/>
      <c r="H33" s="2"/>
      <c r="I33" s="2"/>
      <c r="J33" s="34"/>
      <c r="K33" s="31"/>
      <c r="L33" s="58"/>
      <c r="M33" s="1"/>
    </row>
    <row r="34" spans="1:13" s="80" customFormat="1" ht="18" x14ac:dyDescent="0.25">
      <c r="A34" s="42"/>
      <c r="B34" s="2"/>
      <c r="C34" s="2"/>
      <c r="D34" s="2"/>
      <c r="E34" s="2"/>
      <c r="F34" s="2"/>
      <c r="G34" s="2"/>
      <c r="H34" s="2"/>
      <c r="I34" s="2"/>
      <c r="J34" s="31"/>
      <c r="K34" s="31"/>
      <c r="L34" s="55"/>
      <c r="M34" s="1"/>
    </row>
    <row r="35" spans="1:13" s="80" customFormat="1" ht="30" customHeight="1" x14ac:dyDescent="0.25">
      <c r="A35" s="59" t="s">
        <v>434</v>
      </c>
      <c r="B35" s="35"/>
      <c r="C35" s="35"/>
      <c r="D35" s="35"/>
      <c r="E35" s="35"/>
      <c r="F35" s="35"/>
      <c r="G35" s="35"/>
      <c r="H35" s="36"/>
      <c r="I35" s="37"/>
      <c r="J35" s="38" t="e">
        <f>SUM(J31:J34)</f>
        <v>#N/A</v>
      </c>
      <c r="K35" s="31"/>
      <c r="L35" s="55"/>
      <c r="M35" s="85"/>
    </row>
    <row r="36" spans="1:13" s="80" customFormat="1" ht="30" customHeight="1" x14ac:dyDescent="0.25">
      <c r="A36" s="42"/>
      <c r="B36" s="2"/>
      <c r="C36" s="2"/>
      <c r="D36" s="2"/>
      <c r="E36" s="2"/>
      <c r="F36" s="2"/>
      <c r="G36" s="2"/>
      <c r="H36" s="2"/>
      <c r="I36" s="2"/>
      <c r="J36" s="2"/>
      <c r="K36" s="2"/>
      <c r="L36" s="60"/>
      <c r="M36" s="1"/>
    </row>
    <row r="37" spans="1:13" s="80" customFormat="1" ht="20.25" x14ac:dyDescent="0.25">
      <c r="A37" s="61"/>
      <c r="B37" s="2"/>
      <c r="C37" s="2"/>
      <c r="D37" s="2"/>
      <c r="E37" s="2"/>
      <c r="F37" s="2"/>
      <c r="G37" s="2"/>
      <c r="H37" s="2"/>
      <c r="I37" s="2"/>
      <c r="J37" s="2"/>
      <c r="K37" s="2"/>
      <c r="L37" s="60"/>
      <c r="M37" s="1"/>
    </row>
    <row r="38" spans="1:13" s="80" customFormat="1" ht="20.25" x14ac:dyDescent="0.25">
      <c r="A38" s="42"/>
      <c r="B38" s="39"/>
      <c r="C38" s="40"/>
      <c r="D38" s="2"/>
      <c r="E38" s="2"/>
      <c r="F38" s="2"/>
      <c r="G38" s="41"/>
      <c r="H38" s="2"/>
      <c r="I38" s="2"/>
      <c r="J38" s="33"/>
      <c r="K38" s="33"/>
      <c r="L38" s="62"/>
      <c r="M38" s="86"/>
    </row>
    <row r="39" spans="1:13" s="80" customFormat="1" ht="24.95" customHeight="1" x14ac:dyDescent="0.25">
      <c r="A39" s="63" t="s">
        <v>390</v>
      </c>
      <c r="B39" s="2"/>
      <c r="C39" s="40"/>
      <c r="D39" s="2"/>
      <c r="E39" s="2"/>
      <c r="F39" s="2"/>
      <c r="G39" s="41"/>
      <c r="H39" s="2"/>
      <c r="I39" s="2"/>
      <c r="J39" s="2"/>
      <c r="K39" s="2"/>
      <c r="L39" s="62"/>
      <c r="M39" s="86"/>
    </row>
    <row r="40" spans="1:13" s="80" customFormat="1" ht="24.95" customHeight="1" x14ac:dyDescent="0.25">
      <c r="A40" s="257" t="s">
        <v>435</v>
      </c>
      <c r="B40" s="258"/>
      <c r="C40" s="258"/>
      <c r="D40" s="258"/>
      <c r="E40" s="258"/>
      <c r="F40" s="258"/>
      <c r="G40" s="258"/>
      <c r="H40" s="258"/>
      <c r="I40" s="258"/>
      <c r="J40" s="258"/>
      <c r="K40" s="258"/>
      <c r="L40" s="259"/>
      <c r="M40" s="86"/>
    </row>
    <row r="41" spans="1:13" s="80" customFormat="1" ht="24.95" customHeight="1" x14ac:dyDescent="0.25">
      <c r="A41" s="260"/>
      <c r="B41" s="258"/>
      <c r="C41" s="258"/>
      <c r="D41" s="258"/>
      <c r="E41" s="258"/>
      <c r="F41" s="258"/>
      <c r="G41" s="258"/>
      <c r="H41" s="258"/>
      <c r="I41" s="258"/>
      <c r="J41" s="258"/>
      <c r="K41" s="258"/>
      <c r="L41" s="259"/>
      <c r="M41" s="86"/>
    </row>
    <row r="42" spans="1:13" s="80" customFormat="1" ht="9" customHeight="1" x14ac:dyDescent="0.25">
      <c r="A42" s="260"/>
      <c r="B42" s="258"/>
      <c r="C42" s="258"/>
      <c r="D42" s="258"/>
      <c r="E42" s="258"/>
      <c r="F42" s="258"/>
      <c r="G42" s="258"/>
      <c r="H42" s="258"/>
      <c r="I42" s="258"/>
      <c r="J42" s="258"/>
      <c r="K42" s="258"/>
      <c r="L42" s="259"/>
      <c r="M42" s="87"/>
    </row>
    <row r="43" spans="1:13" s="80" customFormat="1" ht="30" customHeight="1" x14ac:dyDescent="0.3">
      <c r="A43" s="42"/>
      <c r="B43" s="7"/>
      <c r="C43" s="7"/>
      <c r="D43" s="7"/>
      <c r="E43" s="7"/>
      <c r="F43" s="7"/>
      <c r="G43" s="7"/>
      <c r="H43" s="7"/>
      <c r="I43" s="7"/>
      <c r="J43" s="33"/>
      <c r="K43" s="33"/>
      <c r="L43" s="62"/>
      <c r="M43" s="86"/>
    </row>
    <row r="44" spans="1:13" s="80" customFormat="1" ht="18" x14ac:dyDescent="0.25">
      <c r="A44" s="42"/>
      <c r="B44" s="2"/>
      <c r="C44" s="2"/>
      <c r="D44" s="2"/>
      <c r="E44" s="2"/>
      <c r="F44" s="2"/>
      <c r="G44" s="2"/>
      <c r="H44" s="2"/>
      <c r="I44" s="2"/>
      <c r="J44" s="2"/>
      <c r="K44" s="2"/>
      <c r="L44" s="60"/>
      <c r="M44" s="1"/>
    </row>
    <row r="45" spans="1:13" s="80" customFormat="1" ht="18" x14ac:dyDescent="0.25">
      <c r="A45" s="56" t="s">
        <v>379</v>
      </c>
      <c r="B45" s="2"/>
      <c r="C45" s="2"/>
      <c r="D45" s="2"/>
      <c r="E45" s="2"/>
      <c r="F45" s="2"/>
      <c r="G45" s="2"/>
      <c r="H45" s="2"/>
      <c r="I45" s="2"/>
      <c r="J45" s="2"/>
      <c r="K45" s="2"/>
      <c r="L45" s="60"/>
      <c r="M45" s="1"/>
    </row>
    <row r="46" spans="1:13" s="80" customFormat="1" ht="20.100000000000001" customHeight="1" x14ac:dyDescent="0.25">
      <c r="A46" s="56" t="s">
        <v>15</v>
      </c>
      <c r="B46" s="2"/>
      <c r="C46" s="2"/>
      <c r="D46" s="2"/>
      <c r="E46" s="2"/>
      <c r="F46" s="2"/>
      <c r="G46" s="2"/>
      <c r="H46" s="2"/>
      <c r="I46" s="2"/>
      <c r="J46" s="2"/>
      <c r="K46" s="2"/>
      <c r="L46" s="60"/>
      <c r="M46" s="1"/>
    </row>
    <row r="47" spans="1:13" s="80" customFormat="1" ht="20.100000000000001" customHeight="1" x14ac:dyDescent="0.25">
      <c r="A47" s="56" t="s">
        <v>16</v>
      </c>
      <c r="B47" s="2"/>
      <c r="C47" s="2"/>
      <c r="D47" s="2"/>
      <c r="E47" s="2"/>
      <c r="F47" s="2"/>
      <c r="G47" s="2"/>
      <c r="H47" s="2"/>
      <c r="I47" s="2"/>
      <c r="J47" s="2"/>
      <c r="K47" s="2"/>
      <c r="L47" s="60"/>
      <c r="M47" s="1"/>
    </row>
    <row r="48" spans="1:13" s="80" customFormat="1" ht="20.100000000000001" customHeight="1" x14ac:dyDescent="0.25">
      <c r="A48" s="68" t="s">
        <v>17</v>
      </c>
      <c r="B48" s="2"/>
      <c r="C48" s="2"/>
      <c r="D48" s="2"/>
      <c r="E48" s="2"/>
      <c r="F48" s="2"/>
      <c r="G48" s="2"/>
      <c r="H48" s="2"/>
      <c r="I48" s="2"/>
      <c r="J48" s="2"/>
      <c r="K48" s="2"/>
      <c r="L48" s="60"/>
      <c r="M48" s="1"/>
    </row>
    <row r="49" spans="1:13" s="80" customFormat="1" ht="18" x14ac:dyDescent="0.25">
      <c r="A49" s="64" t="s">
        <v>436</v>
      </c>
      <c r="B49" s="2"/>
      <c r="C49" s="2"/>
      <c r="D49" s="2"/>
      <c r="E49" s="2"/>
      <c r="F49" s="2"/>
      <c r="G49" s="2"/>
      <c r="H49" s="2"/>
      <c r="I49" s="2"/>
      <c r="J49" s="2"/>
      <c r="K49" s="2"/>
      <c r="L49" s="60"/>
      <c r="M49" s="1"/>
    </row>
    <row r="50" spans="1:13" s="80" customFormat="1" ht="18.75" thickBot="1" x14ac:dyDescent="0.3">
      <c r="A50" s="65"/>
      <c r="B50" s="66"/>
      <c r="C50" s="66"/>
      <c r="D50" s="66"/>
      <c r="E50" s="66"/>
      <c r="F50" s="66"/>
      <c r="G50" s="66"/>
      <c r="H50" s="66"/>
      <c r="I50" s="66"/>
      <c r="J50" s="66"/>
      <c r="K50" s="66"/>
      <c r="L50" s="67"/>
      <c r="M50" s="1"/>
    </row>
    <row r="51" spans="1:13" s="80" customFormat="1" ht="18" x14ac:dyDescent="0.25">
      <c r="A51" s="1"/>
      <c r="B51" s="1"/>
      <c r="C51" s="1"/>
      <c r="D51" s="1"/>
      <c r="E51" s="1"/>
      <c r="F51" s="1"/>
      <c r="G51" s="1"/>
      <c r="H51" s="1"/>
      <c r="I51" s="1"/>
      <c r="J51" s="1"/>
      <c r="K51" s="1"/>
      <c r="L51" s="1"/>
      <c r="M51" s="1"/>
    </row>
    <row r="52" spans="1:13" s="80" customFormat="1" ht="18" x14ac:dyDescent="0.25">
      <c r="A52" s="1"/>
      <c r="B52" s="1"/>
      <c r="C52" s="1"/>
      <c r="D52" s="1"/>
      <c r="E52" s="1"/>
      <c r="F52" s="1"/>
      <c r="G52" s="1"/>
      <c r="H52" s="1"/>
      <c r="I52" s="1"/>
      <c r="J52" s="1"/>
      <c r="K52" s="1"/>
      <c r="L52" s="1"/>
      <c r="M52" s="1"/>
    </row>
  </sheetData>
  <sheetProtection password="F51E" sheet="1" objects="1" scenarios="1" selectLockedCells="1" selectUnlockedCells="1"/>
  <mergeCells count="16">
    <mergeCell ref="A1:L1"/>
    <mergeCell ref="A3:L3"/>
    <mergeCell ref="A6:A7"/>
    <mergeCell ref="B6:B7"/>
    <mergeCell ref="F6:J7"/>
    <mergeCell ref="K6:L7"/>
    <mergeCell ref="A25:B25"/>
    <mergeCell ref="A40:L42"/>
    <mergeCell ref="F8:L10"/>
    <mergeCell ref="A11:K12"/>
    <mergeCell ref="B15:B17"/>
    <mergeCell ref="D15:D17"/>
    <mergeCell ref="F15:F17"/>
    <mergeCell ref="H15:H17"/>
    <mergeCell ref="J15:J17"/>
    <mergeCell ref="L15:L17"/>
  </mergeCells>
  <conditionalFormatting sqref="A3:L3">
    <cfRule type="cellIs" dxfId="0" priority="1" stopIfTrue="1" operator="equal">
      <formula>"Please contact the DfES for notification of Devolved Capital allocations for Aided schools"</formula>
    </cfRule>
  </conditionalFormatting>
  <hyperlinks>
    <hyperlink ref="A48" r:id="rId1"/>
  </hyperlinks>
  <printOptions horizontalCentered="1"/>
  <pageMargins left="0.43307086614173229" right="0.47244094488188981" top="0.74803149606299213" bottom="0.74803149606299213" header="0.31496062992125984" footer="0.31496062992125984"/>
  <pageSetup paperSize="9" scale="62"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Sheet3</vt:lpstr>
      <vt:lpstr>New template</vt:lpstr>
      <vt:lpstr>Detail</vt:lpstr>
      <vt:lpstr>Summary</vt:lpstr>
      <vt:lpstr>School List</vt:lpstr>
      <vt:lpstr>All schools template - old vers</vt:lpstr>
      <vt:lpstr>'All schools template - old vers'!Print_Area</vt:lpstr>
    </vt:vector>
  </TitlesOfParts>
  <Company>Kent County Council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Giles</dc:creator>
  <cp:lastModifiedBy>Giles, Ruth - ST FP</cp:lastModifiedBy>
  <cp:lastPrinted>2015-02-17T09:25:51Z</cp:lastPrinted>
  <dcterms:created xsi:type="dcterms:W3CDTF">2013-03-13T09:24:16Z</dcterms:created>
  <dcterms:modified xsi:type="dcterms:W3CDTF">2015-02-17T11:03:17Z</dcterms:modified>
</cp:coreProperties>
</file>