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66"/>
  <workbookPr codeName="ThisWorkbook" defaultThemeVersion="124226"/>
  <mc:AlternateContent xmlns:mc="http://schemas.openxmlformats.org/markup-compatibility/2006">
    <mc:Choice Requires="x15">
      <x15ac:absPath xmlns:x15ac="http://schemas.microsoft.com/office/spreadsheetml/2010/11/ac" url="K:\BSS FP Revenue Finance Team\Schools and PVI Budget Team\School Budgets 2018-19\KELSI\17th July 2018\"/>
    </mc:Choice>
  </mc:AlternateContent>
  <workbookProtection workbookAlgorithmName="SHA-512" workbookHashValue="HX72g2RS8Zxl4bXFsg/Vh6dG09vMLxtF+yLa5a9QJBNUPUfr63R2K/RvaDR60SWa9sECFryBKILkRsITYL7dww==" workbookSaltValue="+SOw8zJqItbo8CsWzsXMmQ==" workbookSpinCount="100000" lockStructure="1"/>
  <bookViews>
    <workbookView xWindow="14508" yWindow="108" windowWidth="14316" windowHeight="10956"/>
  </bookViews>
  <sheets>
    <sheet name="Pupil Premium" sheetId="6" r:id="rId1"/>
    <sheet name="Advance Data" sheetId="8" state="hidden" r:id="rId2"/>
    <sheet name="Sheet1" sheetId="9" state="hidden" r:id="rId3"/>
  </sheets>
  <definedNames>
    <definedName name="_xlnm._FilterDatabase" localSheetId="1" hidden="1">'Advance Data'!$A$3:$AG$356</definedName>
    <definedName name="_xlnm._FilterDatabase" localSheetId="2" hidden="1">Sheet1!$A$1:$V$511</definedName>
    <definedName name="fsm">#REF!</definedName>
    <definedName name="post">#REF!</definedName>
    <definedName name="postpup">#REF!</definedName>
    <definedName name="prifsmpup">#REF!</definedName>
    <definedName name="_xlnm.Print_Area" localSheetId="0">'Pupil Premium'!$A$1:$N$41</definedName>
    <definedName name="_xlnm.Print_Titles" localSheetId="0">'Pupil Premium'!$A:$D</definedName>
    <definedName name="secfsmpup">#REF!</definedName>
    <definedName name="serv">#REF!</definedName>
    <definedName name="servpup">#REF!</definedName>
    <definedName name="Year1DfE">#REF!</definedName>
  </definedNames>
  <calcPr calcId="171027"/>
</workbook>
</file>

<file path=xl/calcChain.xml><?xml version="1.0" encoding="utf-8"?>
<calcChain xmlns="http://schemas.openxmlformats.org/spreadsheetml/2006/main">
  <c r="C23" i="6" l="1"/>
  <c r="C22" i="6"/>
  <c r="M16" i="6" l="1"/>
  <c r="E7" i="6" l="1"/>
  <c r="J28" i="6"/>
  <c r="J22" i="6"/>
  <c r="M19" i="6"/>
  <c r="J19" i="6"/>
  <c r="J16" i="6"/>
  <c r="G16" i="6"/>
  <c r="M14" i="6"/>
  <c r="J14" i="6"/>
  <c r="G14" i="6"/>
  <c r="G11" i="6" l="1"/>
  <c r="J11" i="6"/>
  <c r="M11" i="6"/>
  <c r="L11" i="6"/>
  <c r="I11" i="6"/>
  <c r="F11" i="6"/>
  <c r="E11" i="6"/>
  <c r="M28" i="6" l="1"/>
  <c r="M22" i="6"/>
  <c r="G22" i="6"/>
  <c r="G19" i="6"/>
  <c r="F25" i="6" l="1"/>
  <c r="E25" i="6"/>
  <c r="G25" i="6"/>
  <c r="G28" i="6" l="1"/>
  <c r="J25" i="6"/>
  <c r="M25" i="6"/>
</calcChain>
</file>

<file path=xl/comments1.xml><?xml version="1.0" encoding="utf-8"?>
<comments xmlns="http://schemas.openxmlformats.org/spreadsheetml/2006/main">
  <authors>
    <author>White, Sarah - ST FP</author>
  </authors>
  <commentList>
    <comment ref="G3" authorId="0" shapeId="0">
      <text>
        <r>
          <rPr>
            <b/>
            <sz val="9"/>
            <color indexed="81"/>
            <rFont val="Tahoma"/>
            <family val="2"/>
          </rPr>
          <t>White, Sarah - ST FP:</t>
        </r>
        <r>
          <rPr>
            <sz val="9"/>
            <color indexed="81"/>
            <rFont val="Tahoma"/>
            <family val="2"/>
          </rPr>
          <t xml:space="preserve">
Actual Cash we have paid on the Advances to date</t>
        </r>
      </text>
    </comment>
    <comment ref="J3" authorId="0" shapeId="0">
      <text>
        <r>
          <rPr>
            <b/>
            <sz val="9"/>
            <color indexed="81"/>
            <rFont val="Tahoma"/>
            <family val="2"/>
          </rPr>
          <t>White, Sarah - ST FP:</t>
        </r>
        <r>
          <rPr>
            <sz val="9"/>
            <color indexed="81"/>
            <rFont val="Tahoma"/>
            <family val="2"/>
          </rPr>
          <t xml:space="preserve">
difference between total allocation and the Actual 
Q1
</t>
        </r>
      </text>
    </comment>
  </commentList>
</comments>
</file>

<file path=xl/sharedStrings.xml><?xml version="1.0" encoding="utf-8"?>
<sst xmlns="http://schemas.openxmlformats.org/spreadsheetml/2006/main" count="4882" uniqueCount="1307">
  <si>
    <t>Total</t>
  </si>
  <si>
    <t>School Name</t>
  </si>
  <si>
    <t>North West Kent Alternative Provision Service</t>
  </si>
  <si>
    <t>Birchwood PRU</t>
  </si>
  <si>
    <t>Maidstone and Malling Alternative Provision</t>
  </si>
  <si>
    <t>Enterprise Learning Alliance</t>
  </si>
  <si>
    <t>St Johns Church of England Primary School</t>
  </si>
  <si>
    <t>Repton Manor Primary School</t>
  </si>
  <si>
    <t>Loose Primary School</t>
  </si>
  <si>
    <t>Darenth Community Primary School</t>
  </si>
  <si>
    <t>The Discovery School</t>
  </si>
  <si>
    <t>Maypole Primary School</t>
  </si>
  <si>
    <t>Crockenhill Primary School</t>
  </si>
  <si>
    <t>The Anthony Roper Primary School</t>
  </si>
  <si>
    <t>Cobham Primary School</t>
  </si>
  <si>
    <t>Cecil Road Primary and Nursery School</t>
  </si>
  <si>
    <t>Higham Primary School</t>
  </si>
  <si>
    <t>Lawn Primary School</t>
  </si>
  <si>
    <t>Shears Green Infant School</t>
  </si>
  <si>
    <t>Bean Primary School</t>
  </si>
  <si>
    <t>Paddock Wood Primary School</t>
  </si>
  <si>
    <t>Capel Primary School</t>
  </si>
  <si>
    <t>Dunton Green Primary School</t>
  </si>
  <si>
    <t>Halstead Community Primary School</t>
  </si>
  <si>
    <t>Four Elms Primary School</t>
  </si>
  <si>
    <t>Horsmonden Primary School</t>
  </si>
  <si>
    <t>Kemsing Primary School</t>
  </si>
  <si>
    <t>Leigh Primary School</t>
  </si>
  <si>
    <t>Otford Primary School</t>
  </si>
  <si>
    <t>Pembury School</t>
  </si>
  <si>
    <t>Sandhurst Primary School</t>
  </si>
  <si>
    <t>Weald Community Primary School</t>
  </si>
  <si>
    <t>Shoreham Village School</t>
  </si>
  <si>
    <t>Slade Primary School and Attached Unit for Children with Hearing Impairment</t>
  </si>
  <si>
    <t>Sussex Road Community Primary School</t>
  </si>
  <si>
    <t>Boughton Monchelsea Primary School</t>
  </si>
  <si>
    <t>East Farleigh Primary School</t>
  </si>
  <si>
    <t>East Peckham Primary School</t>
  </si>
  <si>
    <t>Headcorn Primary School</t>
  </si>
  <si>
    <t>Hollingbourne Primary School</t>
  </si>
  <si>
    <t>Ightham Primary School</t>
  </si>
  <si>
    <t>Lenham Primary School</t>
  </si>
  <si>
    <t>Platts Heath Primary School</t>
  </si>
  <si>
    <t>Brunswick House Primary School</t>
  </si>
  <si>
    <t>North Borough Junior School</t>
  </si>
  <si>
    <t>Park Way Primary School</t>
  </si>
  <si>
    <t>Marden Primary School</t>
  </si>
  <si>
    <t>Mereworth Community Primary School</t>
  </si>
  <si>
    <t>Offham Primary School</t>
  </si>
  <si>
    <t>Plaxtol Primary School</t>
  </si>
  <si>
    <t>Ryarsh Primary School</t>
  </si>
  <si>
    <t>Shipbourne School</t>
  </si>
  <si>
    <t>St Katherine's School</t>
  </si>
  <si>
    <t>Staplehurst School</t>
  </si>
  <si>
    <t>Sutton Valence Primary School</t>
  </si>
  <si>
    <t>Eastling Primary School</t>
  </si>
  <si>
    <t>Ethelbert Road Primary School</t>
  </si>
  <si>
    <t>Davington Primary School</t>
  </si>
  <si>
    <t>Lower Halstow Primary School</t>
  </si>
  <si>
    <t>Queenborough School and Nursery</t>
  </si>
  <si>
    <t>Rodmersham School</t>
  </si>
  <si>
    <t>Rose Street Primary School</t>
  </si>
  <si>
    <t>Canterbury Road Primary School</t>
  </si>
  <si>
    <t>Blean Primary School</t>
  </si>
  <si>
    <t>Chartham Primary School</t>
  </si>
  <si>
    <t>Herne Bay Infant School</t>
  </si>
  <si>
    <t>Hoath Primary School</t>
  </si>
  <si>
    <t>Westmeads Community Infant School</t>
  </si>
  <si>
    <t>Whitstable Junior School</t>
  </si>
  <si>
    <t>Aldington Primary School</t>
  </si>
  <si>
    <t>East Stour Primary School</t>
  </si>
  <si>
    <t>Victoria Road Primary School</t>
  </si>
  <si>
    <t>Willesborough Infant School</t>
  </si>
  <si>
    <t>Bethersden Primary School</t>
  </si>
  <si>
    <t>Challock Primary School</t>
  </si>
  <si>
    <t>Great Chart Primary School</t>
  </si>
  <si>
    <t>Mersham Primary School</t>
  </si>
  <si>
    <t>Rolvenden Primary School</t>
  </si>
  <si>
    <t>Smeeth Community Primary School</t>
  </si>
  <si>
    <t>Mundella Primary School</t>
  </si>
  <si>
    <t>Hawkinge Primary School</t>
  </si>
  <si>
    <t>Sellindge Primary School</t>
  </si>
  <si>
    <t>River Primary School</t>
  </si>
  <si>
    <t>Langdon Primary School</t>
  </si>
  <si>
    <t>Eythorne Elvington Community Primary School</t>
  </si>
  <si>
    <t>Lydden Primary School</t>
  </si>
  <si>
    <t>Preston Primary School</t>
  </si>
  <si>
    <t>Wingham Primary School</t>
  </si>
  <si>
    <t>Worth Primary School</t>
  </si>
  <si>
    <t>St Mildred's Primary Infant School</t>
  </si>
  <si>
    <t>Callis Grange Nursery and Infant School</t>
  </si>
  <si>
    <t>St Crispin's Community Primary Infant School</t>
  </si>
  <si>
    <t>Ellington Infant School</t>
  </si>
  <si>
    <t>Priory Infant School</t>
  </si>
  <si>
    <t>Shears Green Junior School</t>
  </si>
  <si>
    <t>West Minster Primary School</t>
  </si>
  <si>
    <t>Aycliffe Community Primary School</t>
  </si>
  <si>
    <t>Riverhead Infants' School</t>
  </si>
  <si>
    <t>Claremont Primary School</t>
  </si>
  <si>
    <t>Whitfield Aspen School</t>
  </si>
  <si>
    <t>St Paul's Infant School</t>
  </si>
  <si>
    <t>Langton Green Primary School</t>
  </si>
  <si>
    <t>Bishops Down Primary School</t>
  </si>
  <si>
    <t>Singlewell Primary School</t>
  </si>
  <si>
    <t>Cheriton Primary School</t>
  </si>
  <si>
    <t>Brookfield Infant School</t>
  </si>
  <si>
    <t>Vigo Village School</t>
  </si>
  <si>
    <t>Madginford Primary School</t>
  </si>
  <si>
    <t>Palmarsh Primary School</t>
  </si>
  <si>
    <t>Painters Ash Primary School</t>
  </si>
  <si>
    <t>Tunbury Primary School</t>
  </si>
  <si>
    <t>St Margaret's-at-Cliffe Primary School</t>
  </si>
  <si>
    <t>Bysing Wood Primary School</t>
  </si>
  <si>
    <t>Stocks Green Primary School</t>
  </si>
  <si>
    <t>Sandgate Primary School</t>
  </si>
  <si>
    <t>Sandling Primary School</t>
  </si>
  <si>
    <t>Capel-le-Ferne Primary School</t>
  </si>
  <si>
    <t>Lunsford Primary School</t>
  </si>
  <si>
    <t>Briary Primary School</t>
  </si>
  <si>
    <t>Downs View Infant School</t>
  </si>
  <si>
    <t>Kingswood Primary School</t>
  </si>
  <si>
    <t>Senacre Wood Primary School</t>
  </si>
  <si>
    <t>Parkside Community Primary School</t>
  </si>
  <si>
    <t>St Stephen's Infant School</t>
  </si>
  <si>
    <t>High Firs Primary School</t>
  </si>
  <si>
    <t>Sandwich Infant School</t>
  </si>
  <si>
    <t>Sandwich Junior School</t>
  </si>
  <si>
    <t>Holywell Primary School</t>
  </si>
  <si>
    <t>Sevenoaks Primary School</t>
  </si>
  <si>
    <t>Edenbridge Primary School</t>
  </si>
  <si>
    <t>Swalecliffe Community Primary School</t>
  </si>
  <si>
    <t>Aylesham Primary School</t>
  </si>
  <si>
    <t>Broadwater Down Primary School</t>
  </si>
  <si>
    <t>West Borough Primary School</t>
  </si>
  <si>
    <t>Sandown School</t>
  </si>
  <si>
    <t>Cage Green Primary School</t>
  </si>
  <si>
    <t>Long Mead Community Primary School</t>
  </si>
  <si>
    <t>Wrotham Road Primary School</t>
  </si>
  <si>
    <t>Palm Bay Primary School</t>
  </si>
  <si>
    <t>Kings Farm Primary School</t>
  </si>
  <si>
    <t>Coxheath Primary School</t>
  </si>
  <si>
    <t>Kings Hill School</t>
  </si>
  <si>
    <t>New Ash Green Primary School</t>
  </si>
  <si>
    <t>The Craylands School</t>
  </si>
  <si>
    <t>The Churchill School</t>
  </si>
  <si>
    <t>St Pauls' Church of England Voluntary Controlled Primary School</t>
  </si>
  <si>
    <t>Fawkham Church of England Voluntary Controlled Primary School</t>
  </si>
  <si>
    <t>Benenden Church of England Primary School</t>
  </si>
  <si>
    <t>Bidborough Church of England Voluntary Controlled Primary School</t>
  </si>
  <si>
    <t>Cranbrook Church of England Primary School</t>
  </si>
  <si>
    <t>Goudhurst and Kilndown Church of England Primary School</t>
  </si>
  <si>
    <t>Hawkhurst Church of England Primary School</t>
  </si>
  <si>
    <t>Hildenborough Church of England Primary School</t>
  </si>
  <si>
    <t>Lamberhurst St Mary's CofE (Voluntary Controlled) Primary School</t>
  </si>
  <si>
    <t>Seal Church of England Voluntary Controlled Primary School</t>
  </si>
  <si>
    <t>Speldhurst Church of England Voluntary Aided Primary School</t>
  </si>
  <si>
    <t>Sundridge and Brasted Church of England Voluntary Controlled Primary School</t>
  </si>
  <si>
    <t>St James' Church of England Junior School</t>
  </si>
  <si>
    <t>St John's Church of England Primary School</t>
  </si>
  <si>
    <t>St Mark's Church of England Primary School</t>
  </si>
  <si>
    <t>St Peter's Church of England Primary School</t>
  </si>
  <si>
    <t>Crockham Hill Church of England Voluntary Controlled Primary School</t>
  </si>
  <si>
    <t>Churchill Church of England Voluntary Controlled Primary School</t>
  </si>
  <si>
    <t>Bredhurst Church of England Voluntary Controlled Primary School</t>
  </si>
  <si>
    <t>Burham Church of England Primary School</t>
  </si>
  <si>
    <t>Harrietsham Church of England Primary School</t>
  </si>
  <si>
    <t>Leeds and Broomfield Church of England Primary School</t>
  </si>
  <si>
    <t>St Michael's Church of England Infant School Maidstone</t>
  </si>
  <si>
    <t>Thurnham Church of England Infant School</t>
  </si>
  <si>
    <t>Trottiscliffe Church of England Primary School</t>
  </si>
  <si>
    <t>Ulcombe Church of England Primary School</t>
  </si>
  <si>
    <t>Wateringbury Church of England Primary School</t>
  </si>
  <si>
    <t>St George's Church of England Voluntary Controlled Primary School</t>
  </si>
  <si>
    <t>Laddingford St Mary's Church of England Voluntary Controlled Primary School</t>
  </si>
  <si>
    <t>Eastchurch Church of England Primary School</t>
  </si>
  <si>
    <t>Ospringe Church of England Primary School</t>
  </si>
  <si>
    <t>Hernhill Church of England Primary School</t>
  </si>
  <si>
    <t>Newington Church of England Primary School</t>
  </si>
  <si>
    <t>Teynham Parochial Church of England Primary School</t>
  </si>
  <si>
    <t>Barham Church of England Primary School</t>
  </si>
  <si>
    <t>Bridge and Patrixbourne Church of England Primary School</t>
  </si>
  <si>
    <t>Chislet Church of England Primary School</t>
  </si>
  <si>
    <t>Littlebourne Church of England Primary School</t>
  </si>
  <si>
    <t>Wickhambreaux Church of England Primary School</t>
  </si>
  <si>
    <t>Brabourne Church of England Primary School</t>
  </si>
  <si>
    <t>Brookland Church of England Primary School</t>
  </si>
  <si>
    <t>High Halden Church of England Primary School</t>
  </si>
  <si>
    <t>Woodchurch Church of England Primary School</t>
  </si>
  <si>
    <t>Bodsham Church of England Primary School</t>
  </si>
  <si>
    <t>Seabrook Church of England Primary School</t>
  </si>
  <si>
    <t>Lyminge Church of England Primary School</t>
  </si>
  <si>
    <t>Lympne Church of England Primary School</t>
  </si>
  <si>
    <t>Stelling Minnis Church of England Primary School</t>
  </si>
  <si>
    <t>Stowting Church of England Primary School</t>
  </si>
  <si>
    <t>Selsted Church of England Primary School</t>
  </si>
  <si>
    <t>The Downs Church of England Primary School</t>
  </si>
  <si>
    <t>Eastry Church of England Primary School</t>
  </si>
  <si>
    <t>Goodnestone Church of England Primary School</t>
  </si>
  <si>
    <t>Guston Church of England Primary School</t>
  </si>
  <si>
    <t>Nonington Church of England Primary School</t>
  </si>
  <si>
    <t>Northbourne Church of England Primary School</t>
  </si>
  <si>
    <t>Kingsdown and Ringwould CofE Primary School</t>
  </si>
  <si>
    <t>Sibertswold Church of England Primary School at Shepherdswell</t>
  </si>
  <si>
    <t>Birchington Church of England Primary School</t>
  </si>
  <si>
    <t>St Saviour's Church of England Junior School</t>
  </si>
  <si>
    <t>Minster Church of England Primary School</t>
  </si>
  <si>
    <t>Monkton Church of England Primary School</t>
  </si>
  <si>
    <t>St Nicholas At Wade Church of England Primary School</t>
  </si>
  <si>
    <t>Frittenden Church of England Primary School</t>
  </si>
  <si>
    <t>Egerton Church of England Primary School</t>
  </si>
  <si>
    <t>St Lawrence Church of England Primary School</t>
  </si>
  <si>
    <t>Boughton-under-Blean and Dunkirk Primary School</t>
  </si>
  <si>
    <t>Lady Joanna Thornhill Endowed Primary School</t>
  </si>
  <si>
    <t>St Peter's Methodist Primary School</t>
  </si>
  <si>
    <t>St Matthew's High Brooms Church of England Voluntary Controlled Primary School</t>
  </si>
  <si>
    <t>Herne Church of England Infant School</t>
  </si>
  <si>
    <t>Langafel Church of England Voluntary Controlled Primary School</t>
  </si>
  <si>
    <t>Southborough CofE Primary School</t>
  </si>
  <si>
    <t>West Kingsdown CofE VC Primary School</t>
  </si>
  <si>
    <t>The John Wesley Church of England Methodist Voluntary Aided Primary School</t>
  </si>
  <si>
    <t>St Katharine's Knockholt Church of England Voluntary Aided Primary School</t>
  </si>
  <si>
    <t>Colliers Green Church of England Primary School</t>
  </si>
  <si>
    <t>Sissinghurst Voluntary Aided Church of England Primary School</t>
  </si>
  <si>
    <t>Hever Church of England Voluntary Aided Primary School</t>
  </si>
  <si>
    <t>Fordcombe Church of England Primary School</t>
  </si>
  <si>
    <t>Penshurst Church of England Voluntary Aided Primary School</t>
  </si>
  <si>
    <t>Ide Hill Church of England Primary School</t>
  </si>
  <si>
    <t>St Barnabas CofE VA Primary School</t>
  </si>
  <si>
    <t>St James' Church of England Voluntary Aided Infant School</t>
  </si>
  <si>
    <t>Hunton Church of England Primary School</t>
  </si>
  <si>
    <t>Platt Church of England Voluntary Aided Primary School</t>
  </si>
  <si>
    <t>Bapchild and Tonge Church of England Primary School</t>
  </si>
  <si>
    <t>Hartlip Endowed Church of England Primary School</t>
  </si>
  <si>
    <t>Tunstall Church of England (Aided) Primary School</t>
  </si>
  <si>
    <t>Herne Church of England Junior School</t>
  </si>
  <si>
    <t>Whitstable and Seasalter Endowed Church of England Junior School</t>
  </si>
  <si>
    <t>Wittersham Church of England Primary School</t>
  </si>
  <si>
    <t>Elham Church of England Primary School</t>
  </si>
  <si>
    <t>Saltwood CofE Primary School</t>
  </si>
  <si>
    <t>Deal Parochial Church of England Primary School</t>
  </si>
  <si>
    <t>Sholden Church of England Primary School</t>
  </si>
  <si>
    <t>St Peter-in-Thanet CofE Junior School</t>
  </si>
  <si>
    <t>St Mary's Church of England Voluntary Aided Primary School</t>
  </si>
  <si>
    <t>St Augustine's Catholic Primary School</t>
  </si>
  <si>
    <t>St Ethelbert's Catholic Primary School</t>
  </si>
  <si>
    <t>St Anselm's Catholic Primary School</t>
  </si>
  <si>
    <t>Phoenix Community Primary School</t>
  </si>
  <si>
    <t>Downsview Community Primary School</t>
  </si>
  <si>
    <t>Greenfields Community Primary School</t>
  </si>
  <si>
    <t>Hythe Bay CofE Primary School</t>
  </si>
  <si>
    <t>Castle Hill Community Primary School</t>
  </si>
  <si>
    <t>Palace Wood Primary School</t>
  </si>
  <si>
    <t>Hextable Primary School</t>
  </si>
  <si>
    <t>Ashford Oaks Community Primary School</t>
  </si>
  <si>
    <t>Joy Lane Primary School</t>
  </si>
  <si>
    <t>Hornbeam Primary School</t>
  </si>
  <si>
    <t>Rusthall St Paul's CofE VA Primary School</t>
  </si>
  <si>
    <t>Green Park Community Primary School</t>
  </si>
  <si>
    <t>Garlinge Primary School and Nursery</t>
  </si>
  <si>
    <t>Newington Community Primary School</t>
  </si>
  <si>
    <t>Dartford Bridge Community Primary School</t>
  </si>
  <si>
    <t>Goat Lees Primary School</t>
  </si>
  <si>
    <t>Dartford Science &amp; Technology College</t>
  </si>
  <si>
    <t>Northfleet School for Girls</t>
  </si>
  <si>
    <t>Tunbridge Wells Girls' Grammar School</t>
  </si>
  <si>
    <t>Tunbridge Wells Grammar School for Boys</t>
  </si>
  <si>
    <t>The Community College Whitstable</t>
  </si>
  <si>
    <t>Dover Grammar School for Girls</t>
  </si>
  <si>
    <t>The North School</t>
  </si>
  <si>
    <t>Maidstone Grammar School</t>
  </si>
  <si>
    <t>Maidstone Grammar School for Girls</t>
  </si>
  <si>
    <t>Simon Langton Girls' Grammar School</t>
  </si>
  <si>
    <t>The Judd School</t>
  </si>
  <si>
    <t>Snodland CofE Primary School</t>
  </si>
  <si>
    <t>Borough Green Primary School</t>
  </si>
  <si>
    <t>Holy Trinity Church of England Voluntary Aided Primary School</t>
  </si>
  <si>
    <t>Roseacre Junior School</t>
  </si>
  <si>
    <t>Herne Bay Junior School</t>
  </si>
  <si>
    <t>Ditton Church of England Junior School</t>
  </si>
  <si>
    <t>Ditton Infant School</t>
  </si>
  <si>
    <t>Greatstone Primary School</t>
  </si>
  <si>
    <t>Wincheap Foundation Primary School</t>
  </si>
  <si>
    <t>Brookfield Junior School</t>
  </si>
  <si>
    <t>All Souls' Church of England Primary School</t>
  </si>
  <si>
    <t>Harcourt Primary School</t>
  </si>
  <si>
    <t>Willesborough Junior School</t>
  </si>
  <si>
    <t>Fleetdown Primary School</t>
  </si>
  <si>
    <t>Thamesview School</t>
  </si>
  <si>
    <t>Aylesford School - Sports College</t>
  </si>
  <si>
    <t>Simon Langton Grammar School for Boys</t>
  </si>
  <si>
    <t>The Malling School</t>
  </si>
  <si>
    <t>The Archbishop's School</t>
  </si>
  <si>
    <t>Hugh Christie Technology College</t>
  </si>
  <si>
    <t>St George's Church of England Foundation School</t>
  </si>
  <si>
    <t>Northfleet Technology College</t>
  </si>
  <si>
    <t>Dover Grammar School for Boys</t>
  </si>
  <si>
    <t>St John's Catholic Comprehensive</t>
  </si>
  <si>
    <t>Broomhill Bank School</t>
  </si>
  <si>
    <t>Valence School</t>
  </si>
  <si>
    <t>Bower Grove School</t>
  </si>
  <si>
    <t>St Anthony's School</t>
  </si>
  <si>
    <t>Ifield School</t>
  </si>
  <si>
    <t>Goldwyn School</t>
  </si>
  <si>
    <t>Rowhill School</t>
  </si>
  <si>
    <t>Grange Park School</t>
  </si>
  <si>
    <t>Five Acre Wood School</t>
  </si>
  <si>
    <t>Stone Bay School</t>
  </si>
  <si>
    <t>The Orchard School</t>
  </si>
  <si>
    <t>St Nicholas' School</t>
  </si>
  <si>
    <t>Portal House School</t>
  </si>
  <si>
    <t>The Wyvern School (Buxford)</t>
  </si>
  <si>
    <t>Oakley School</t>
  </si>
  <si>
    <t>Meadowfield School</t>
  </si>
  <si>
    <t>Laleham Gap School</t>
  </si>
  <si>
    <t>School Type</t>
  </si>
  <si>
    <t>Number of Primary pupils eligible for the Deprivation Pupil Premium (1)</t>
  </si>
  <si>
    <t>Number of Secondary pupils eligible for the Deprivation Pupil Premium (1)</t>
  </si>
  <si>
    <t xml:space="preserve">Total Deprivation Pupil Premium Allocation </t>
  </si>
  <si>
    <t>Number of pupils eligible for the Service child Pupil Premium (2)</t>
  </si>
  <si>
    <t xml:space="preserve">Service child Pupil Premium Allocation </t>
  </si>
  <si>
    <t>Number of pupils eligible for the Post-LAC Pupil Premium (3)</t>
  </si>
  <si>
    <t xml:space="preserve">Post-LAC Pupil Premium Allocation </t>
  </si>
  <si>
    <t>Total Pupil Premium allocation</t>
  </si>
  <si>
    <t>Academy Converter?</t>
  </si>
  <si>
    <t>Swale Inclusion Service</t>
  </si>
  <si>
    <t>Kent Health Needs Education Service</t>
  </si>
  <si>
    <t>Two Bridges School</t>
  </si>
  <si>
    <t>Hadlow Primary School</t>
  </si>
  <si>
    <t>Sedley's Church of England Voluntary Aided Primary School</t>
  </si>
  <si>
    <t>St Alphege Church of England Infant School</t>
  </si>
  <si>
    <t>The Royal Harbour Academy</t>
  </si>
  <si>
    <t>DfE</t>
  </si>
  <si>
    <t>Q1 Allocation</t>
  </si>
  <si>
    <t>Free School Meals</t>
  </si>
  <si>
    <t>Service Children</t>
  </si>
  <si>
    <t>Post-LAC</t>
  </si>
  <si>
    <t>Total paid</t>
  </si>
  <si>
    <t>Enter DfE Number</t>
  </si>
  <si>
    <t>School</t>
  </si>
  <si>
    <r>
      <rPr>
        <b/>
        <sz val="12"/>
        <color theme="1"/>
        <rFont val="Arial"/>
        <family val="2"/>
      </rPr>
      <t>A</t>
    </r>
    <r>
      <rPr>
        <sz val="12"/>
        <color theme="1"/>
        <rFont val="Arial"/>
        <family val="2"/>
      </rPr>
      <t xml:space="preserve">) </t>
    </r>
  </si>
  <si>
    <r>
      <rPr>
        <b/>
        <sz val="12"/>
        <color theme="1"/>
        <rFont val="Arial"/>
        <family val="2"/>
      </rPr>
      <t>D</t>
    </r>
    <r>
      <rPr>
        <sz val="12"/>
        <color theme="1"/>
        <rFont val="Arial"/>
        <family val="2"/>
      </rPr>
      <t>)</t>
    </r>
  </si>
  <si>
    <r>
      <rPr>
        <b/>
        <sz val="12"/>
        <color theme="1"/>
        <rFont val="Arial"/>
        <family val="2"/>
      </rPr>
      <t>C</t>
    </r>
    <r>
      <rPr>
        <sz val="12"/>
        <color theme="1"/>
        <rFont val="Arial"/>
        <family val="2"/>
      </rPr>
      <t>)</t>
    </r>
  </si>
  <si>
    <t>Eligible Primary Pupils</t>
  </si>
  <si>
    <t>Eligible Secondary Pupils</t>
  </si>
  <si>
    <t>Eligible pupils</t>
  </si>
  <si>
    <r>
      <rPr>
        <b/>
        <sz val="12"/>
        <color theme="1"/>
        <rFont val="Arial"/>
        <family val="2"/>
      </rPr>
      <t>B</t>
    </r>
    <r>
      <rPr>
        <sz val="12"/>
        <color theme="1"/>
        <rFont val="Arial"/>
        <family val="2"/>
      </rPr>
      <t>)</t>
    </r>
  </si>
  <si>
    <r>
      <rPr>
        <b/>
        <sz val="12"/>
        <color theme="1"/>
        <rFont val="Arial"/>
        <family val="2"/>
      </rPr>
      <t>E</t>
    </r>
    <r>
      <rPr>
        <sz val="12"/>
        <color theme="1"/>
        <rFont val="Arial"/>
        <family val="2"/>
      </rPr>
      <t>)</t>
    </r>
  </si>
  <si>
    <r>
      <rPr>
        <b/>
        <sz val="12"/>
        <color theme="1"/>
        <rFont val="Arial"/>
        <family val="2"/>
      </rPr>
      <t>F</t>
    </r>
    <r>
      <rPr>
        <sz val="12"/>
        <color theme="1"/>
        <rFont val="Arial"/>
        <family val="2"/>
      </rPr>
      <t>)</t>
    </r>
  </si>
  <si>
    <t>Notes</t>
  </si>
  <si>
    <t>Free School Meals (E6FSM)</t>
  </si>
  <si>
    <t>Service Children (E6SC)</t>
  </si>
  <si>
    <t>Total LA Funded</t>
  </si>
  <si>
    <t>Provisional Q1 payment</t>
  </si>
  <si>
    <t>Actual Q1 Allocation</t>
  </si>
  <si>
    <t>Q1 Adjustment in July advances</t>
  </si>
  <si>
    <t>Check</t>
  </si>
  <si>
    <t>EFA FSM amendment - primary pupils</t>
  </si>
  <si>
    <t>EFA FSM amendment - secondary pupils</t>
  </si>
  <si>
    <t>EFA FSM amendment - amount</t>
  </si>
  <si>
    <t>LA Number</t>
  </si>
  <si>
    <t>Total Pupil Premium allocation(4)</t>
  </si>
  <si>
    <t>Sunny Bank Primary School</t>
  </si>
  <si>
    <t>Woodlands Primary School</t>
  </si>
  <si>
    <t>Bromstone Primary School, Broadstairs</t>
  </si>
  <si>
    <t>St John's Church of England Primary School, Sevenoaks</t>
  </si>
  <si>
    <t>Maidstone, St Michael's Church of England Junior School</t>
  </si>
  <si>
    <t>Wouldham, All Saints Church of England Voluntary Controlled Primary School</t>
  </si>
  <si>
    <t>St Margaret's, Collier Street Church of England Voluntary Controlled School</t>
  </si>
  <si>
    <t>Yalding, St Peter and St Paul Church of England Voluntary Controlled Primary School</t>
  </si>
  <si>
    <t>John Mayne Church of England Primary School, Biddenden</t>
  </si>
  <si>
    <t>Chilham, St Mary's Church of England Primary School</t>
  </si>
  <si>
    <t>Folkestone, St Martin's Church of England Primary School</t>
  </si>
  <si>
    <t>Folkestone, St Peter's Church of England Primary School</t>
  </si>
  <si>
    <t>Margate, Holy Trinity and St John's Church of England Primary School</t>
  </si>
  <si>
    <t>Chevening, St Botolph's Church of England Voluntary Aided Primary School</t>
  </si>
  <si>
    <t>Lady Boswell's Church of England Voluntary Aided Primary School, Sevenoaks</t>
  </si>
  <si>
    <t>Ashford, St Mary's Church of England Primary School</t>
  </si>
  <si>
    <t>Ash Cartwright and Kelsey Church of England Primary School</t>
  </si>
  <si>
    <t>Dover, St Mary's Church of England Primary School</t>
  </si>
  <si>
    <t>Ramsgate, Holy Trinity Church of England Primary School</t>
  </si>
  <si>
    <t>Our Lady's Catholic Primary School, Dartford</t>
  </si>
  <si>
    <t>St Thomas' Catholic Primary School, Canterbury</t>
  </si>
  <si>
    <t>The Holmesdale School</t>
  </si>
  <si>
    <t>St Francis' Catholic Primary School, Maidstone</t>
  </si>
  <si>
    <t>Holy Trinity Church of England Primary School, Dartford</t>
  </si>
  <si>
    <t>St Bartholomew's Catholic Primary School, Swanley</t>
  </si>
  <si>
    <t>Foreland Fields School</t>
  </si>
  <si>
    <t>The Beacon Folkestone</t>
  </si>
  <si>
    <t>Elms School</t>
  </si>
  <si>
    <t>ST JOHN'S CE PRIMARY SCHOOL#APSA CT1 1BD</t>
  </si>
  <si>
    <t>East</t>
  </si>
  <si>
    <t>B</t>
  </si>
  <si>
    <t>I05-01</t>
  </si>
  <si>
    <t>PFSM</t>
  </si>
  <si>
    <t>PP: Free School Meals</t>
  </si>
  <si>
    <t>2000PFSM</t>
  </si>
  <si>
    <t>PSVC</t>
  </si>
  <si>
    <t>PP: Service Children</t>
  </si>
  <si>
    <t>2000PSVC</t>
  </si>
  <si>
    <t>REPTON MANOR PRIMARY SCHOOL#APSA TN23 3RX</t>
  </si>
  <si>
    <t>Mid</t>
  </si>
  <si>
    <t>2002PFSM</t>
  </si>
  <si>
    <t>2002PSVC</t>
  </si>
  <si>
    <t>LOOSE PRIMARY SCHOOL#APSA ME15 9UW</t>
  </si>
  <si>
    <t>2044PFSM</t>
  </si>
  <si>
    <t>DARENTH COMMUNITY PRIMARY SCHOOL#APSA DA2 8DH</t>
  </si>
  <si>
    <t>West</t>
  </si>
  <si>
    <t>2062PFSM</t>
  </si>
  <si>
    <t>THE DISCOVERY SCHOOL#APSA ME19 4GJ</t>
  </si>
  <si>
    <t>2065PFSM</t>
  </si>
  <si>
    <t>MAYPOLE PRIMARY SCHOOL#APSA DA2 7UZ</t>
  </si>
  <si>
    <t>2066PFSM</t>
  </si>
  <si>
    <t>SUNNY BANK PRIMARY SCHOOL#APSA ME10 3QN</t>
  </si>
  <si>
    <t>2074PFSM</t>
  </si>
  <si>
    <t>2074PSVC</t>
  </si>
  <si>
    <t>WOODLANDS PRIMARY SCHOOL#APSA TN10 4BB</t>
  </si>
  <si>
    <t>2079PFSM</t>
  </si>
  <si>
    <t>2079PSVC</t>
  </si>
  <si>
    <t>CROCKENHILL PRIMARY SCHOOL#APSA BR8 8JG</t>
  </si>
  <si>
    <t>2088PFSM</t>
  </si>
  <si>
    <t>2088PSVC</t>
  </si>
  <si>
    <t>THE ANTHONY ROPER PRIMARY SCHOOL#APSA DA4 0AA</t>
  </si>
  <si>
    <t>2089PFSM</t>
  </si>
  <si>
    <t>COBHAM PRIMARY SCHOOL#APSA DA12 3BN</t>
  </si>
  <si>
    <t>2094PFSM</t>
  </si>
  <si>
    <t>CECIL ROAD PRIMARY AND NURSERY SCHOOL#APSA DA11 7BT</t>
  </si>
  <si>
    <t>2095PFSM</t>
  </si>
  <si>
    <t>HIGHAM PRIMARY SCHOOL#APSA ME3 7JL</t>
  </si>
  <si>
    <t>2109PFSM</t>
  </si>
  <si>
    <t>2109PSVC</t>
  </si>
  <si>
    <t>LAWN PRIMARY SCHOOL#APSA DA11 9HB</t>
  </si>
  <si>
    <t>2116PFSM</t>
  </si>
  <si>
    <t>SHEARS GREEN INFANT SCHOOL#APSA DA11 7JF</t>
  </si>
  <si>
    <t>2119PFSM</t>
  </si>
  <si>
    <t>BEAN PRIMARY SCHOOL#APSA DA2 8AW</t>
  </si>
  <si>
    <t>2120PFSM</t>
  </si>
  <si>
    <t>2120PSVC</t>
  </si>
  <si>
    <t>PADDOCK WOOD PRIMARY SCHOOL#APSA TN12 6JE</t>
  </si>
  <si>
    <t>2127PFSM</t>
  </si>
  <si>
    <t>2127PSVC</t>
  </si>
  <si>
    <t>CAPEL PRIMARY SCHOOL#APSA TN12 6RP</t>
  </si>
  <si>
    <t>2128PFSM</t>
  </si>
  <si>
    <t>DUNTON GREEN PRIMARY SCHOOL#APSA TN13 2UR</t>
  </si>
  <si>
    <t>2130PFSM</t>
  </si>
  <si>
    <t>HADLOW SCHOOL#APSA TN11 0EH</t>
  </si>
  <si>
    <t>2132PFSM</t>
  </si>
  <si>
    <t>HALSTEAD COMMUNITY PRIMARY SCHOOL#APSA TN14 7EA</t>
  </si>
  <si>
    <t>2133PFSM</t>
  </si>
  <si>
    <t>2133PSVC</t>
  </si>
  <si>
    <t>FOUR ELMS PRIMARY SCHOOL#APSA TN8 6NE</t>
  </si>
  <si>
    <t>2134PFSM</t>
  </si>
  <si>
    <t>HORSMONDEN PRIMARY SCHOOL#APSA TN12 8JA</t>
  </si>
  <si>
    <t>2135PFSM</t>
  </si>
  <si>
    <t>KEMSING PRIMARY SCHOOL#APSA TN15 6PU</t>
  </si>
  <si>
    <t>2136PFSM</t>
  </si>
  <si>
    <t>LEIGH PRIMARY SCHOOL#APSA TN11 8QP</t>
  </si>
  <si>
    <t>2137PFSM</t>
  </si>
  <si>
    <t>2137PSVC</t>
  </si>
  <si>
    <t>OTFORD PRIMARY SCHOOL#APSA TN14 5PG</t>
  </si>
  <si>
    <t>2138PFSM</t>
  </si>
  <si>
    <t>2138PSVC</t>
  </si>
  <si>
    <t>PEMBURY SCHOOL#APSA TN2 4EB</t>
  </si>
  <si>
    <t>2139PFSM</t>
  </si>
  <si>
    <t>SANDHURST PRIMARY SCHOOL#APSA TN18 5JE</t>
  </si>
  <si>
    <t>2142PFSM</t>
  </si>
  <si>
    <t>2142PSVC</t>
  </si>
  <si>
    <t>WEALD COMMUNITY PRIMARY SCHOOL#APSA TN14 6PY</t>
  </si>
  <si>
    <t>2147PFSM</t>
  </si>
  <si>
    <t>SHOREHAM VILLAGE SCHOOL#APSA TN14 7SN</t>
  </si>
  <si>
    <t>2148PFSM</t>
  </si>
  <si>
    <t>SLADE PRIMARY SCHOOL#APSA TN9 1HR</t>
  </si>
  <si>
    <t>2155PFSM</t>
  </si>
  <si>
    <t>SUSSEX ROAD COMMUNITY PRIMARY SCHOOL#APSA TN9 2TP</t>
  </si>
  <si>
    <t>2156PFSM</t>
  </si>
  <si>
    <t>2156PSVC</t>
  </si>
  <si>
    <t>BOUGHTON MONCHELSEA PRIMARY SCHOOL#APSA ME17 4HP</t>
  </si>
  <si>
    <t>2161PFSM</t>
  </si>
  <si>
    <t>EAST FARLEIGH PRIMARY SCHOOL#APSA ME15 0LY</t>
  </si>
  <si>
    <t>2163PFSM</t>
  </si>
  <si>
    <t>EAST PECKHAM PRIMARY SCHOOL#APSA TN12 5LH</t>
  </si>
  <si>
    <t>2164PFSM</t>
  </si>
  <si>
    <t>HEADCORN PRIMARY SCHOOL#APSA TN27 9QT</t>
  </si>
  <si>
    <t>2165PFSM</t>
  </si>
  <si>
    <t>2165PSVC</t>
  </si>
  <si>
    <t>HOLLINGBOURNE PRIMARY SCHOOL#APSA ME17 1UA</t>
  </si>
  <si>
    <t>2166PFSM</t>
  </si>
  <si>
    <t>IGHTHAM PRIMARY SCHOOL#APSA TN15 9DD</t>
  </si>
  <si>
    <t>2167PFSM</t>
  </si>
  <si>
    <t>LENHAM PRIMARY SCHOOL#APSA ME17 2QG</t>
  </si>
  <si>
    <t>2168PFSM</t>
  </si>
  <si>
    <t>PLATTS HEATH PRIMARY SCHOOL#APSA ME17 2NH</t>
  </si>
  <si>
    <t>2169PFSM</t>
  </si>
  <si>
    <t>2169PSVC</t>
  </si>
  <si>
    <t>BRUNSWICK HOUSE PRIMARY SCHOOL#APSA ME16 0SD</t>
  </si>
  <si>
    <t>2171PFSM</t>
  </si>
  <si>
    <t>NORTH BOROUGH JUNIOR SCHOOL#APSA ME14 2BP</t>
  </si>
  <si>
    <t>2175PFSM</t>
  </si>
  <si>
    <t>2175PSVC</t>
  </si>
  <si>
    <t>PARK WAY PRIMARY SCHOOL#APSA ME15 7AH</t>
  </si>
  <si>
    <t>2176PFSM</t>
  </si>
  <si>
    <t>2176PSVC</t>
  </si>
  <si>
    <t>MARDEN PRIMARY SCHOOL#APSA TN12 9JX</t>
  </si>
  <si>
    <t>2183PFSM</t>
  </si>
  <si>
    <t>2183PSVC</t>
  </si>
  <si>
    <t>MEREWORTH COMMUNITY PRIMARY SCHOOL#APSA ME18 5ND</t>
  </si>
  <si>
    <t>2185PFSM</t>
  </si>
  <si>
    <t>OFFHAM PRIMARY SCHOOL#APSA ME19 5NX</t>
  </si>
  <si>
    <t>2187PFSM</t>
  </si>
  <si>
    <t>PLAXTOL PRIMARY SCHOOL#APSA TN15 0QD</t>
  </si>
  <si>
    <t>2188PFSM</t>
  </si>
  <si>
    <t>RYARSH PRIMARY SCHOOL#APSA ME19 5LS</t>
  </si>
  <si>
    <t>2189PFSM</t>
  </si>
  <si>
    <t>SHIPBOURNE SCHOOL#APSA TN11 9PB</t>
  </si>
  <si>
    <t>2190PFSM</t>
  </si>
  <si>
    <t>ST KATHERINE'S SCHOOL#APSA ME6 5EJ</t>
  </si>
  <si>
    <t>2191PFSM</t>
  </si>
  <si>
    <t>STAPLEHURST SCHOOL#APSA TN12 0LZ</t>
  </si>
  <si>
    <t>2192PFSM</t>
  </si>
  <si>
    <t>SUTTON VALENCE PRIMARY SCHOOL#APSA ME17 3HT</t>
  </si>
  <si>
    <t>2193PFSM</t>
  </si>
  <si>
    <t>EASTLING PRIMARY SCHOOL#APSA ME13 0BA</t>
  </si>
  <si>
    <t>2226PFSM</t>
  </si>
  <si>
    <t>ETHELBERT ROAD PRIMARY SCHOOL#APSA ME13 8SQ</t>
  </si>
  <si>
    <t>2227PFSM</t>
  </si>
  <si>
    <t>DAVINGTON PRIMARY SCHOOL#APSA ME13 7EQ</t>
  </si>
  <si>
    <t>2228PFSM</t>
  </si>
  <si>
    <t>2228PSVC</t>
  </si>
  <si>
    <t>LOWER HALSTOW SCHOOL#APSA ME9 7ES</t>
  </si>
  <si>
    <t>2231PFSM</t>
  </si>
  <si>
    <t>2231PSVC</t>
  </si>
  <si>
    <t>QUEENBOROUGH SCHOOL AND NURSERY#APSA ME11 5DF</t>
  </si>
  <si>
    <t>2237PFSM</t>
  </si>
  <si>
    <t>RODMERSHAM SCHOOL#APSA ME9 0PS</t>
  </si>
  <si>
    <t>2239PFSM</t>
  </si>
  <si>
    <t>ROSE STREET SCHOOL#APSA ME12 1AW</t>
  </si>
  <si>
    <t>2245PFSM</t>
  </si>
  <si>
    <t>CANTERBURY ROAD PRIMARY SCHOOL#APSA ME10 4SE</t>
  </si>
  <si>
    <t>2254PFSM</t>
  </si>
  <si>
    <t>BLEAN PRIMARY SCHOOL#APSA CT2 9ED</t>
  </si>
  <si>
    <t>2258PFSM</t>
  </si>
  <si>
    <t>CHARTHAM PRIMARY SCHOOL#APSA CT4 7QN</t>
  </si>
  <si>
    <t>2259PFSM</t>
  </si>
  <si>
    <t>HERNE BAY INFANT SCHOOL#APSA CT6 5SH</t>
  </si>
  <si>
    <t>2263PFSM</t>
  </si>
  <si>
    <t>HOATH PRIMARY SCHOOL#APSA CT3 4LA</t>
  </si>
  <si>
    <t>2265PFSM</t>
  </si>
  <si>
    <t>WESTMEADS COMMUNITY INFANT SCHOOL#APSA CT5 1NA</t>
  </si>
  <si>
    <t>2268PFSM</t>
  </si>
  <si>
    <t>WHITSTABLE JUNIOR SCHOOL#APSA CT5 1DB</t>
  </si>
  <si>
    <t>2269PFSM</t>
  </si>
  <si>
    <t>ALDINGTON PRIMARY SCHOOL#APSA TN25 7EE</t>
  </si>
  <si>
    <t>2270PFSM</t>
  </si>
  <si>
    <t>2270PSVC</t>
  </si>
  <si>
    <t>EAST STOUR PRIMARY#APSA TN24 0DW</t>
  </si>
  <si>
    <t>2272PFSM</t>
  </si>
  <si>
    <t>2272PSVC</t>
  </si>
  <si>
    <t>VICTORIA ROAD PRIMARY SCHOOL#APSA TN23 7HQ</t>
  </si>
  <si>
    <t>2275PFSM</t>
  </si>
  <si>
    <t>2275PSVC</t>
  </si>
  <si>
    <t>WILLESBOROUGH INFANT SCHOOL#APSA TN24 0JZ</t>
  </si>
  <si>
    <t>2276PFSM</t>
  </si>
  <si>
    <t>2276PSVC</t>
  </si>
  <si>
    <t>BETHERSDEN SCHOOL#APSA TN26 3AH</t>
  </si>
  <si>
    <t>2278PFSM</t>
  </si>
  <si>
    <t>BROOK COMMUNITY PRIMARY SCHOOL#APSA TN25 5PB</t>
  </si>
  <si>
    <t>2279PFSM</t>
  </si>
  <si>
    <t>CHALLOCK PRIMARY SCHOOL#APSA TN25 4BU</t>
  </si>
  <si>
    <t>2280PFSM</t>
  </si>
  <si>
    <t>2280PSVC</t>
  </si>
  <si>
    <t>GREAT CHART PRIMARY#APSA TN23 5LB</t>
  </si>
  <si>
    <t>2282PFSM</t>
  </si>
  <si>
    <t>2282PSVC</t>
  </si>
  <si>
    <t>MERSHAM PRIMARY SCHOOL#APSA TN25 6NU</t>
  </si>
  <si>
    <t>2285PFSM</t>
  </si>
  <si>
    <t>ROLVENDEN PRIMARY SCHOOL#APSA TN17 4LS</t>
  </si>
  <si>
    <t>2287PFSM</t>
  </si>
  <si>
    <t>SMEETH COMMUNITY PRIMARY SCHOOL#APSA TN25 6RX</t>
  </si>
  <si>
    <t>2289PFSM</t>
  </si>
  <si>
    <t>2289PSVC</t>
  </si>
  <si>
    <t>MUNDELLA PRIMARY SCHOOL#APSA CT19 5QX</t>
  </si>
  <si>
    <t>2296PFSM</t>
  </si>
  <si>
    <t>2296PSVC</t>
  </si>
  <si>
    <t>HAWKINGE PRIMARY#APSA CT18 7BN</t>
  </si>
  <si>
    <t>2298PFSM</t>
  </si>
  <si>
    <t>2298PSVC</t>
  </si>
  <si>
    <t>SELLINDGE PRIMARY SCHOOL#APSA TN25 6JY</t>
  </si>
  <si>
    <t>2300PFSM</t>
  </si>
  <si>
    <t>RIVER PRIMARY SCHOOL#APSA CT17 0PP</t>
  </si>
  <si>
    <t>2312PFSM</t>
  </si>
  <si>
    <t>2312PSVC</t>
  </si>
  <si>
    <t>LANGDON PRIMARY SCHOOL#APSA CT15 5JQ</t>
  </si>
  <si>
    <t>2318PFSM</t>
  </si>
  <si>
    <t>2318PSVC</t>
  </si>
  <si>
    <t>EYTHORNE ELVINGTON COMMUNITY PRIMARY SCHOOL#APSA CT15 4AN</t>
  </si>
  <si>
    <t>2320PFSM</t>
  </si>
  <si>
    <t>LYDDEN PRIMARY SCHOOL#APSA CT15 7LA</t>
  </si>
  <si>
    <t>2321PFSM</t>
  </si>
  <si>
    <t>2321PSVC</t>
  </si>
  <si>
    <t>PRESTON PRIMARY SCHOOL#APSA CT3 1PQ</t>
  </si>
  <si>
    <t>2322PFSM</t>
  </si>
  <si>
    <t>WINGHAM PRIMARY SCHOOL#APSA CT3 1BD</t>
  </si>
  <si>
    <t>2326PFSM</t>
  </si>
  <si>
    <t>WORTH PRIMARY SCHOOL#APSA CT14 0DF</t>
  </si>
  <si>
    <t>2327PFSM</t>
  </si>
  <si>
    <t>ST MILDRED'S PRIMARY INFANT SCHOOL#APSA CT10 2BX</t>
  </si>
  <si>
    <t>2328PFSM</t>
  </si>
  <si>
    <t>CALLIS GRANGE INFANT SCHOOL#APSA CT10 3DG</t>
  </si>
  <si>
    <t>2329PFSM</t>
  </si>
  <si>
    <t>ST CRISPIN'S COMMUNITY PRIMARY INFANT SCHOOL#APSA CT8 8EB</t>
  </si>
  <si>
    <t>2337PFSM</t>
  </si>
  <si>
    <t>ELLINGTON INFANT SCHOOL#APSA CT11 0QH</t>
  </si>
  <si>
    <t>2340PFSM</t>
  </si>
  <si>
    <t>PRIORY INFANT SCHOOL#APSA CT11 9XT</t>
  </si>
  <si>
    <t>2345PFSM</t>
  </si>
  <si>
    <t>SHEARS GREEN JUNIOR SCHOOL#APSA DA11 7JB</t>
  </si>
  <si>
    <t>2431PFSM</t>
  </si>
  <si>
    <t>WEST MINSTER PRIMARY SCHOOL#APSA ME12 1ET</t>
  </si>
  <si>
    <t>2434PFSM</t>
  </si>
  <si>
    <t>AYCLIFFE COMMUNITY PRIMARY SCHOOL#APSA CT17 9HJ</t>
  </si>
  <si>
    <t>2454PFSM</t>
  </si>
  <si>
    <t>RIVERHEAD INFANT SCHOOL#APSA TN13 2AS</t>
  </si>
  <si>
    <t>2459PFSM</t>
  </si>
  <si>
    <t>2459PSVC</t>
  </si>
  <si>
    <t>CLAREMONT PRIMARY SCHOOL#APSA TN2 5EB</t>
  </si>
  <si>
    <t>2465PFSM</t>
  </si>
  <si>
    <t>WHITFIELD SCHOOL#APSA CT16 3LJ</t>
  </si>
  <si>
    <t>2471PFSM</t>
  </si>
  <si>
    <t>2471PSVC</t>
  </si>
  <si>
    <t>ST PAULS INFANT SCHOOL#APSA ME14 2BS</t>
  </si>
  <si>
    <t>2474PFSM</t>
  </si>
  <si>
    <t>2474PSVC</t>
  </si>
  <si>
    <t>LANGTON GREEN PRIMARY SCHOOL#APSA TN3 0JG</t>
  </si>
  <si>
    <t>2482PFSM</t>
  </si>
  <si>
    <t>BISHOPS DOWN PRIMARY SCHOOL#APSA TN4 9SU</t>
  </si>
  <si>
    <t>2490PFSM</t>
  </si>
  <si>
    <t>2490PSVC</t>
  </si>
  <si>
    <t>SINGLEWELL PRIMARY SCHOOL#APSA DA12 5TY</t>
  </si>
  <si>
    <t>2509PFSM</t>
  </si>
  <si>
    <t>CHERITON PRIMARY SCHOOL#APSA CT20 3EP</t>
  </si>
  <si>
    <t>2510PFSM</t>
  </si>
  <si>
    <t>2510PSVC</t>
  </si>
  <si>
    <t>BROOKFIELD INFANT SCHOOL#APSA ME20 6PY</t>
  </si>
  <si>
    <t>2514PFSM</t>
  </si>
  <si>
    <t>VIGO VILLAGE SCHOOL#APSA DA13 0RL</t>
  </si>
  <si>
    <t>2519PFSM</t>
  </si>
  <si>
    <t>MADGINFORD PARK INFANT SCHOOL#APSA ME15 8LJ</t>
  </si>
  <si>
    <t>2520PFSM</t>
  </si>
  <si>
    <t>2520PSVC</t>
  </si>
  <si>
    <t>PALMARSH PRIMARY SCHOOL#APSA CT21 6NE</t>
  </si>
  <si>
    <t>2524PFSM</t>
  </si>
  <si>
    <t>2524PSVC</t>
  </si>
  <si>
    <t>PAINTERS ASH PRIMARY SCHOOL#APSA DA11 8EL</t>
  </si>
  <si>
    <t>2525PFSM</t>
  </si>
  <si>
    <t>TUNBURY PRIMARY SCHOOL#APSA ME5 9HY</t>
  </si>
  <si>
    <t>2530PFSM</t>
  </si>
  <si>
    <t>2530PSVC</t>
  </si>
  <si>
    <t>ST MARGARET'S-AT-CLIFFE PRIMARY SCHOOL#APSA CT15 6SS</t>
  </si>
  <si>
    <t>2532PFSM</t>
  </si>
  <si>
    <t>2532PSVC</t>
  </si>
  <si>
    <t>BYSING WOOD PRIMARY SCHOOL#APSA ME13 7NU</t>
  </si>
  <si>
    <t>2534PFSM</t>
  </si>
  <si>
    <t>STOCKS GREEN PRIMARY SCHOOL#APSA TN11 9AE</t>
  </si>
  <si>
    <t>2539PFSM</t>
  </si>
  <si>
    <t>2539PSVC</t>
  </si>
  <si>
    <t>SANDGATE PRIMARY SCHOOL#APSA CT20 3QU</t>
  </si>
  <si>
    <t>2545PFSM</t>
  </si>
  <si>
    <t>2545PSVC</t>
  </si>
  <si>
    <t>SANDLING PRIMARY SCHOOL#APSA ME14 2JG</t>
  </si>
  <si>
    <t>2552PFSM</t>
  </si>
  <si>
    <t>2552PSVC</t>
  </si>
  <si>
    <t>CAPEL-LE-FERNE PRIMARY SCHOOL#APSA CT18 7HB</t>
  </si>
  <si>
    <t>2559PFSM</t>
  </si>
  <si>
    <t>2559PSVC</t>
  </si>
  <si>
    <t>LUNSFORD PRIMARY SCHOOL#APSA ME20 6PY</t>
  </si>
  <si>
    <t>2562PFSM</t>
  </si>
  <si>
    <t>BRIARY PRIMARY SCHOOL#APSA CT6 7RS</t>
  </si>
  <si>
    <t>2569PFSM</t>
  </si>
  <si>
    <t>DOWNS VIEW INFANT SCHOOL#APSA TN25 9PJ</t>
  </si>
  <si>
    <t>2574PFSM</t>
  </si>
  <si>
    <t>KINGSWOOD PRIMARY SCHOOL#APSA ME17 3QF</t>
  </si>
  <si>
    <t>2578PFSM</t>
  </si>
  <si>
    <t>SENACRE WOOD PRIMARY SCHOOL#APSA ME15 8QQ</t>
  </si>
  <si>
    <t>2586PFSM</t>
  </si>
  <si>
    <t>2586PSVC</t>
  </si>
  <si>
    <t>BROMSTONE PRIMARY SCHOOL#APSA CT10 2PW</t>
  </si>
  <si>
    <t>2603PFSM</t>
  </si>
  <si>
    <t>PARKSIDE COMMUNITY PRIMARY SCHOOL#APSA CT1 1EP</t>
  </si>
  <si>
    <t>2607PFSM</t>
  </si>
  <si>
    <t>2607PSVC</t>
  </si>
  <si>
    <t>ST STEPHEN'S INFANT SCHOOL#APSA CT2 7AB</t>
  </si>
  <si>
    <t>2611PFSM</t>
  </si>
  <si>
    <t>2611PSVC</t>
  </si>
  <si>
    <t>HIGH FIRS PRIMARY SCHOOL#APSA BR8 8NR</t>
  </si>
  <si>
    <t>2615PFSM</t>
  </si>
  <si>
    <t>SANDWICH INFANT SCHOOL#APSA CT13 9HT</t>
  </si>
  <si>
    <t>2626PFSM</t>
  </si>
  <si>
    <t>SANDWICH JUNIOR SCHOOL#APSA CT13 0AS</t>
  </si>
  <si>
    <t>2627PFSM</t>
  </si>
  <si>
    <t>2627PSVC</t>
  </si>
  <si>
    <t>HOLYWELL PRIMARY SCHOOL #APSA ME9 7AE</t>
  </si>
  <si>
    <t>2629PFSM</t>
  </si>
  <si>
    <t>SEVENOAKS PRIMARY SCHOOL#APSA TN13 3LB</t>
  </si>
  <si>
    <t>2632PFSM</t>
  </si>
  <si>
    <t>EDENBRIDGE PRIMARY SCHOOL#APSA TN8 5AB</t>
  </si>
  <si>
    <t>2636PFSM</t>
  </si>
  <si>
    <t>SWALECLIFFE COMMUNITY PRIMARY SCHOOL#APSA CT5 2PH</t>
  </si>
  <si>
    <t>2643PFSM</t>
  </si>
  <si>
    <t>AYLESHAM PRIMARY SCHOOL#APSA CT3 3BS</t>
  </si>
  <si>
    <t>2648PFSM</t>
  </si>
  <si>
    <t>2648PSVC</t>
  </si>
  <si>
    <t>BROADWATER PRIMARY SCHOOL#APSA TN2 5RP</t>
  </si>
  <si>
    <t>2651PFSM</t>
  </si>
  <si>
    <t>WEST BOROUGH PRIMARY SCHOOL#APSA ME16 8QH</t>
  </si>
  <si>
    <t>2653PFSM</t>
  </si>
  <si>
    <t>2653PSVC</t>
  </si>
  <si>
    <t>SANDOWN SCHOOL#APSA CT14 6PY</t>
  </si>
  <si>
    <t>2659PFSM</t>
  </si>
  <si>
    <t>2659PSVC</t>
  </si>
  <si>
    <t>CAGE GREEN PRIMARY SCHOOL#APSA TN10 4PT</t>
  </si>
  <si>
    <t>2661PFSM</t>
  </si>
  <si>
    <t>LONG MEAD COMMUNITY PRIMARY SCHOOL#APSA TN10 3JU</t>
  </si>
  <si>
    <t>2662PFSM</t>
  </si>
  <si>
    <t>WROTHAM ROAD PRIMARY SCHOOL#APSA DA11 0QF</t>
  </si>
  <si>
    <t>2666PFSM</t>
  </si>
  <si>
    <t>PALM BAY PRIMARY SCHOOL#APSA CT9 3PP</t>
  </si>
  <si>
    <t>2672PFSM</t>
  </si>
  <si>
    <t>KINGS FARM PRIMARY SCHOOL#APSA DA12 5JT</t>
  </si>
  <si>
    <t>2674PFSM</t>
  </si>
  <si>
    <t>COXHEATH PRIMARY SCHOOL#APSA ME17 4PS</t>
  </si>
  <si>
    <t>2677PFSM</t>
  </si>
  <si>
    <t>KINGS HILL SCHOOL#APSA ME19 4LS</t>
  </si>
  <si>
    <t>2680PFSM</t>
  </si>
  <si>
    <t>2680PSVC</t>
  </si>
  <si>
    <t>NEW ASH GREEN PRIMARY SCHOOL#APSA DA3 8JT</t>
  </si>
  <si>
    <t>2682PFSM</t>
  </si>
  <si>
    <t>2682PSVC</t>
  </si>
  <si>
    <t>CRAYLANDS LANE PRIMARY SCHOOL#APSADA10 0LP</t>
  </si>
  <si>
    <t>2689PFSM</t>
  </si>
  <si>
    <t>THE CHURCHILL SCHOOL#APSA CT18 7RH</t>
  </si>
  <si>
    <t>2692PFSM</t>
  </si>
  <si>
    <t>2692PSVC</t>
  </si>
  <si>
    <t>ST PAUL'S CEP SCHOOL#APSA BR8 7PJ</t>
  </si>
  <si>
    <t>3010PFSM</t>
  </si>
  <si>
    <t>FAWKHAM CHURCH OF ENGLAND PRIMARY SCHOOL#APSA DA3 8NA</t>
  </si>
  <si>
    <t>3015PFSM</t>
  </si>
  <si>
    <t>3015PSVC</t>
  </si>
  <si>
    <t>SEDLEY'S CHURCH OF ENGLAND PRIMARY SCH#APSA DA13 9NR</t>
  </si>
  <si>
    <t>3020PFSM</t>
  </si>
  <si>
    <t>BENENDEN CEP SCHOOL#APSA TN17 4DN</t>
  </si>
  <si>
    <t>3022PFSM</t>
  </si>
  <si>
    <t>BIDBOROUGH CEP SCHOOL#APSA TN3 0UE</t>
  </si>
  <si>
    <t>3023PFSM</t>
  </si>
  <si>
    <t>3023PSVC</t>
  </si>
  <si>
    <t>CRANBROOK CEP SCHOOL#APSA TN17 3JZ</t>
  </si>
  <si>
    <t>3027PFSM</t>
  </si>
  <si>
    <t>GOUDHURST &amp; KILNDOWN CEP SCHOOL#APSA TN17 1DZ</t>
  </si>
  <si>
    <t>3029PFSM</t>
  </si>
  <si>
    <t>HAWKHURST CEP SCHOOL#APSA TN18 4JJ</t>
  </si>
  <si>
    <t>3032PFSM</t>
  </si>
  <si>
    <t>HILDENBOROUGH CEP SCHOOL#APSA TN11 9HY</t>
  </si>
  <si>
    <t>3033PFSM</t>
  </si>
  <si>
    <t>LAMBERHURST ST MARY'S CEP SCHOOL#APSA TN3 8DF</t>
  </si>
  <si>
    <t>3034PFSM</t>
  </si>
  <si>
    <t>SEAL CEP SCHOOL#APSA TN15 0DJ</t>
  </si>
  <si>
    <t>3035PFSM</t>
  </si>
  <si>
    <t>3035PSVC</t>
  </si>
  <si>
    <t>ST JOHN'S CEP SCHOOL SEVENOAKS#APSA TN13 3XD</t>
  </si>
  <si>
    <t>3037PFSM</t>
  </si>
  <si>
    <t>SPELDHURST CHURCH OF ENGLAND VOLUNTARY AIDED PRIMARY SCHOOL#APSA TN3 0NP</t>
  </si>
  <si>
    <t>3042PFSM</t>
  </si>
  <si>
    <t>SUNDRIDGE &amp; BRASTED CEP SCHOOL#APSA TN14 6EA</t>
  </si>
  <si>
    <t>3043PFSM</t>
  </si>
  <si>
    <t>ST JAMES CEJ SCHOOL#APSA TN2 3PR</t>
  </si>
  <si>
    <t>3049PFSM</t>
  </si>
  <si>
    <t>ST JOHNS CEP SCHOOL#APSA TN4 9EW</t>
  </si>
  <si>
    <t>3050PFSM</t>
  </si>
  <si>
    <t>3050PSVC</t>
  </si>
  <si>
    <t>ST MARK'S CEP SCHOOL#APSA TN4 8LN</t>
  </si>
  <si>
    <t>3052PFSM</t>
  </si>
  <si>
    <t>ST PETER'S CEP SCHOOL#APSA TN2 4UU</t>
  </si>
  <si>
    <t>3053PFSM</t>
  </si>
  <si>
    <t>CROCKHAM HILL CHURCH OF ENGLAND PRIMARY SCHOOL#APSA TN8 6RP</t>
  </si>
  <si>
    <t>3054PFSM</t>
  </si>
  <si>
    <t>CHURCHILL CEP SCHOOL#APSA TN16 1EZ</t>
  </si>
  <si>
    <t>3055PFSM</t>
  </si>
  <si>
    <t>3055PSVC</t>
  </si>
  <si>
    <t>ST PETERS CEP SCHOOL#APSA ME20 7BE</t>
  </si>
  <si>
    <t>3057PFSM</t>
  </si>
  <si>
    <t>BREDHURST CEP SCHOOL#APSA ME7 3JY</t>
  </si>
  <si>
    <t>3061PFSM</t>
  </si>
  <si>
    <t>3061PSVC</t>
  </si>
  <si>
    <t>BURHAM CHURCH OF ENGLAND PRIMARY#APSA ME1 3SY</t>
  </si>
  <si>
    <t>3062PFSM</t>
  </si>
  <si>
    <t>HARRIETSHAM CEP SCHOOL#APSA ME17 1AJ</t>
  </si>
  <si>
    <t>3067PFSM</t>
  </si>
  <si>
    <t>LEEDS &amp; BROOMFIELD CEP SCHOOL#APSA ME17 1RL</t>
  </si>
  <si>
    <t>3069PFSM</t>
  </si>
  <si>
    <t>MAIDSTONE, ST MICHAELS CEJ SCHOOL#APSA ME16 8ER</t>
  </si>
  <si>
    <t>3072PFSM</t>
  </si>
  <si>
    <t>3072PSVC</t>
  </si>
  <si>
    <t>ST MICHAELS CEI SCHOOL#APSA ME16 8ER</t>
  </si>
  <si>
    <t>3073PFSM</t>
  </si>
  <si>
    <t>THURNHAM CE INFANT SCHOOL#APSA ME14 4BL</t>
  </si>
  <si>
    <t>3081PFSM</t>
  </si>
  <si>
    <t>TROTTISCLIFFE CEP SCHOOL#APSA ME19 5EB</t>
  </si>
  <si>
    <t>3082PFSM</t>
  </si>
  <si>
    <t>ULCOMBE CEP SCHOOL#APSA ME17 1DU</t>
  </si>
  <si>
    <t>3083PFSM</t>
  </si>
  <si>
    <t>WATERINGBURY CEP SCHOOL#APSA ME18 5EA</t>
  </si>
  <si>
    <t>3084PFSM</t>
  </si>
  <si>
    <t>WOULDHAM ALL SAINTS CE SCHOOL#APSA ME1 3TS</t>
  </si>
  <si>
    <t>3088PFSM</t>
  </si>
  <si>
    <t>3088PSVC</t>
  </si>
  <si>
    <t>ST GEORGE'S CEP SCHOOL#APSA TN15 7DL</t>
  </si>
  <si>
    <t>3089PFSM</t>
  </si>
  <si>
    <t>ST MARGARET'S COLLIER STREET CE PRIMARY SCHOOL#APSA TN12 9RR</t>
  </si>
  <si>
    <t>3090PFSM</t>
  </si>
  <si>
    <t>LADDINGFORD, ST MARYS CEP SCHOOL#APSA ME18 6BL</t>
  </si>
  <si>
    <t>3091PFSM</t>
  </si>
  <si>
    <t>YALDING, ST PETER AND ST PAUL CEP SCHOOL#APSA ME18 6DP</t>
  </si>
  <si>
    <t>3092PFSM</t>
  </si>
  <si>
    <t>EASTCHURCH CEP SCHOOL#APSA ME12 4EJ</t>
  </si>
  <si>
    <t>3106PFSM</t>
  </si>
  <si>
    <t>OSPRINGE CEP SCHOOL#APSA ME13 8TX</t>
  </si>
  <si>
    <t>3108PFSM</t>
  </si>
  <si>
    <t>HERNHILL CEP SCHOOL#APSA ME13 9JR</t>
  </si>
  <si>
    <t>3109PFSM</t>
  </si>
  <si>
    <t>NEWINGTON CEP SCHOOL#APSA ME9 7LB</t>
  </si>
  <si>
    <t>3111PFSM</t>
  </si>
  <si>
    <t>TEYNHAM PAROCHIAL CEP SCHOOL #APSA ME9 9BQ</t>
  </si>
  <si>
    <t>3117PFSM</t>
  </si>
  <si>
    <t>3117PSVC</t>
  </si>
  <si>
    <t>BARHAM CE PRIMARY SCHOOL#APSA CT46NX</t>
  </si>
  <si>
    <t>3120PFSM</t>
  </si>
  <si>
    <t>BRIDGE &amp; PATRIXBOURNE CE PRIMARY SCHOOL#APSA CT4 5JX</t>
  </si>
  <si>
    <t>3122PFSM</t>
  </si>
  <si>
    <t>3122PSVC</t>
  </si>
  <si>
    <t>CHISLET CEP SCHOOL#APSA CT3 4DE</t>
  </si>
  <si>
    <t>3123PFSM</t>
  </si>
  <si>
    <t>LITTLEBOURNE CEP SCHOOL#APSA CT3 1XS</t>
  </si>
  <si>
    <t>3126PFSM</t>
  </si>
  <si>
    <t>ST ALPHEGE CEI SCHOOL#APSA CT5 1DA</t>
  </si>
  <si>
    <t>3129PFSM</t>
  </si>
  <si>
    <t>3129PSVC</t>
  </si>
  <si>
    <t>WICKHAMBREAUX CEP SCHOOL#APSA CT3 1RN</t>
  </si>
  <si>
    <t>3130PFSM</t>
  </si>
  <si>
    <t>3130PSVC</t>
  </si>
  <si>
    <t>JOHN MAYNE CEP SCHOOL#APSA TN27 8AL</t>
  </si>
  <si>
    <t>3134PFSM</t>
  </si>
  <si>
    <t>BRABOURNE CEP SCHOOL#APSA TN25 5LQ</t>
  </si>
  <si>
    <t>3136PFSM</t>
  </si>
  <si>
    <t>BROOKLAND CEP SCHOOL#APSA TN29 9QR</t>
  </si>
  <si>
    <t>3137PFSM</t>
  </si>
  <si>
    <t>CHILHAM,ST MARY'S CEP SCHOOL#APSA CT4 8DE</t>
  </si>
  <si>
    <t>3138PFSM</t>
  </si>
  <si>
    <t>HIGH HALDEN CEP SCHOOL#APSA TN26 3JB</t>
  </si>
  <si>
    <t>3139PFSM</t>
  </si>
  <si>
    <t>WOODCHURCH CEP SCHOOL#APSA TN26 3QJ</t>
  </si>
  <si>
    <t>3145PFSM</t>
  </si>
  <si>
    <t>BODSHAM CEP SCHOOL#APSA TN25 SJQ</t>
  </si>
  <si>
    <t>3146PFSM</t>
  </si>
  <si>
    <t>FOLKESTONE, ST MARTINS CEP SCHOOL#APSA CT20 3JJ</t>
  </si>
  <si>
    <t>3149PFSM</t>
  </si>
  <si>
    <t>3149PSVC</t>
  </si>
  <si>
    <t>FOLKESTONE, ST PETERS CEP SCHOOL#APSA CT19 6AL</t>
  </si>
  <si>
    <t>3150PFSM</t>
  </si>
  <si>
    <t>SEABROOK CEP SCHOOL#APSA CT21 5RL</t>
  </si>
  <si>
    <t>3153PFSM</t>
  </si>
  <si>
    <t>LYMINGE CEP SCHOOL#APSA CT18 8JA</t>
  </si>
  <si>
    <t>3154PFSM</t>
  </si>
  <si>
    <t>LYMPNE CE (CONTROLLED) PRIMARY#APSA CT20 2JU</t>
  </si>
  <si>
    <t>3155PFSM</t>
  </si>
  <si>
    <t>STELLING MINNIS CEP SCHOOL#APSA CT4 6DU</t>
  </si>
  <si>
    <t>3158PFSM</t>
  </si>
  <si>
    <t>3158PSVC</t>
  </si>
  <si>
    <t>STOWTING CEP SCHOOL#APSA TN25 6BE</t>
  </si>
  <si>
    <t>3159PFSM</t>
  </si>
  <si>
    <t>SELSTED CEP SCHOOL#APSA CT15 7HH</t>
  </si>
  <si>
    <t>3160PFSM</t>
  </si>
  <si>
    <t>THE DOWNS CEP SCHOOL#APSA CT14 7TL</t>
  </si>
  <si>
    <t>3163PFSM</t>
  </si>
  <si>
    <t>3163PSVC</t>
  </si>
  <si>
    <t>EASTRY CEP SCHOOL#APSA CT13 0LR</t>
  </si>
  <si>
    <t>3167PFSM</t>
  </si>
  <si>
    <t>3167PSVC</t>
  </si>
  <si>
    <t>GOODNESTONE CE PRIMARY SCHOOL#APSA CT3 1PQ</t>
  </si>
  <si>
    <t>3168PFSM</t>
  </si>
  <si>
    <t>GUSTON CE PRIMARY SCHOOL#APSA CT15 5LR</t>
  </si>
  <si>
    <t>3169PFSM</t>
  </si>
  <si>
    <t>3169PSVC</t>
  </si>
  <si>
    <t>NONINGTON CEP SCHOOL#APSA CT15 4LB</t>
  </si>
  <si>
    <t>3171PFSM</t>
  </si>
  <si>
    <t>NORTHBOURNE CE PRIMARY SCHOOL#APSA CT14 0LP</t>
  </si>
  <si>
    <t>3172PFSM</t>
  </si>
  <si>
    <t>KINGSDOWN &amp; RINGWOULD CE PRIMARY SCHOOL#APSA CT14 8DD</t>
  </si>
  <si>
    <t>3173PFSM</t>
  </si>
  <si>
    <t>3173PSVC</t>
  </si>
  <si>
    <t>SIBERTSWOLD CE PRIMARY SCHOOL#APSA CT15 7LF</t>
  </si>
  <si>
    <t>3175PFSM</t>
  </si>
  <si>
    <t>BIRCHINGTON CEP SCHOOL#APSA CT7 0AS</t>
  </si>
  <si>
    <t>3178PFSM</t>
  </si>
  <si>
    <t>3178PSVC</t>
  </si>
  <si>
    <t>HOLY TRINITY AND ST JOHNS CEP SCHOOL#APSA CT9 1LU</t>
  </si>
  <si>
    <t>3179PFSM</t>
  </si>
  <si>
    <t>WESTGATE, ST SAVIOURS CEJ SCHOOL#APSA CT8 8LD</t>
  </si>
  <si>
    <t>3181PFSM</t>
  </si>
  <si>
    <t>3181PSVC</t>
  </si>
  <si>
    <t>MINSTER CEP SCHOOL#APSA CT12 4DE</t>
  </si>
  <si>
    <t>3182PFSM</t>
  </si>
  <si>
    <t>3182PSVC</t>
  </si>
  <si>
    <t>MONKTON CEP SCHOOL#APSA CT12 4JQ</t>
  </si>
  <si>
    <t>3183PFSM</t>
  </si>
  <si>
    <t>3183PSVC</t>
  </si>
  <si>
    <t>ST NICHOLAS-AT-WADE CEP SCHOOL#APSA CT7 0PY</t>
  </si>
  <si>
    <t>3186PFSM</t>
  </si>
  <si>
    <t>FRITTENDEN CEP SCHOOL#APSA TN17 2DD</t>
  </si>
  <si>
    <t>3198PFSM</t>
  </si>
  <si>
    <t>EGERTON CEP SCHOOL#APSA TN27 9DR</t>
  </si>
  <si>
    <t>3199PFSM</t>
  </si>
  <si>
    <t>ST LAWRENCE CEP SCHOOL#APSA TN15 0LN</t>
  </si>
  <si>
    <t>3201PFSM</t>
  </si>
  <si>
    <t>BOUGHTON-UNDER-BLEAN METHODIST PRIMARY SCHOOL#APSA ME13 9AW</t>
  </si>
  <si>
    <t>3282PFSM</t>
  </si>
  <si>
    <t>LADY JOANNA THORNHILL ENDOWED PRIMARY SCHOOL#APSA TN25 5EA</t>
  </si>
  <si>
    <t>3284PFSM</t>
  </si>
  <si>
    <t>3284PSVC</t>
  </si>
  <si>
    <t>ST PETER'S METHODIST PRIMARY SCHOOL#APSA CT1 2DH</t>
  </si>
  <si>
    <t>3289PFSM</t>
  </si>
  <si>
    <t>3289PSVC</t>
  </si>
  <si>
    <t>ST MATTHEW'S HIGH BROOMS CEP SCHOOL#APSA TN4 9DY</t>
  </si>
  <si>
    <t>3294PFSM</t>
  </si>
  <si>
    <t>HERNE CEI SCHOOL#APSA CT6 7AH</t>
  </si>
  <si>
    <t>3295PFSM</t>
  </si>
  <si>
    <t>3295PSVC</t>
  </si>
  <si>
    <t>LANGAFEL CEP SCHOOL#APSA DA3 7PW</t>
  </si>
  <si>
    <t>3296PFSM</t>
  </si>
  <si>
    <t>SOUTHBOROUGH CEP SCHOOL#APSA TN4 0JY</t>
  </si>
  <si>
    <t>3297PFSM</t>
  </si>
  <si>
    <t>WEST KINGSDOWN, ST EDMUND'S CEP SCHOOL#APSA TN15 6JP</t>
  </si>
  <si>
    <t>3298PFSM</t>
  </si>
  <si>
    <t>THE JOHN WESLEY CEMP SCHOOL#APSA TN23 5LW</t>
  </si>
  <si>
    <t>3299PFSM</t>
  </si>
  <si>
    <t>3299PSVC</t>
  </si>
  <si>
    <t>ST KATHARINE'S KNOCKHOLT CEP SCHOOL#APSA TN14 7LS</t>
  </si>
  <si>
    <t>3303PFSM</t>
  </si>
  <si>
    <t>3303PSVC</t>
  </si>
  <si>
    <t>CHEVENING (ST BOTOLPH'S) CEP SCHOOL#APSA TN13 2SA</t>
  </si>
  <si>
    <t>3307PFSM</t>
  </si>
  <si>
    <t>COLLIERS GREEN CEP SCHOOL#APSA TN17 2LR</t>
  </si>
  <si>
    <t>3308PFSM</t>
  </si>
  <si>
    <t>SISSINGHURST CEP SCHOOL#APSA TN17 2JG</t>
  </si>
  <si>
    <t>3309PFSM</t>
  </si>
  <si>
    <t>HEVER CEP SCHOOL#APSA TN8 7NH</t>
  </si>
  <si>
    <t>3312PFSM</t>
  </si>
  <si>
    <t>FORDCOMBE CEP SCHOOL#APSA TN3 0RY</t>
  </si>
  <si>
    <t>3313PFSM</t>
  </si>
  <si>
    <t>PENSHURST CEP SCHOOL#APSA TN11 8BX</t>
  </si>
  <si>
    <t>3314PFSM</t>
  </si>
  <si>
    <t>LADY BOSWELLS CEP SCHOOL#APSA TN13 3RW</t>
  </si>
  <si>
    <t>3317PFSM</t>
  </si>
  <si>
    <t>IDE HILL CEP SCHOOL#APSA TN14 6JT</t>
  </si>
  <si>
    <t>3318PFSM</t>
  </si>
  <si>
    <t>3318PSVC</t>
  </si>
  <si>
    <t>ST BARNABAS CEP SCHOOL#APSA TN1 2EY</t>
  </si>
  <si>
    <t>3320PFSM</t>
  </si>
  <si>
    <t>ST JAMES CEI SCHOOL#APSA TN2 3PR</t>
  </si>
  <si>
    <t>3322PFSM</t>
  </si>
  <si>
    <t>HUNTON CEP SCHOOL#APSA ME15 0SJ</t>
  </si>
  <si>
    <t>3323PFSM</t>
  </si>
  <si>
    <t>3323PSVC</t>
  </si>
  <si>
    <t>PLATT CEP SCHOOL#APSA TN15 8JY</t>
  </si>
  <si>
    <t>3325PFSM</t>
  </si>
  <si>
    <t>BAPCHILD &amp; TONGE CEP SCHOOL#APSA ME9 9NL</t>
  </si>
  <si>
    <t>3328PFSM</t>
  </si>
  <si>
    <t>3328PSVC</t>
  </si>
  <si>
    <t>HARTLIP ENDOWED CEP SCHOOL#APSA ME9 7TL</t>
  </si>
  <si>
    <t>3332PFSM</t>
  </si>
  <si>
    <t>TUNSTALL CEP #APSA ME9 9DX</t>
  </si>
  <si>
    <t>3337PFSM</t>
  </si>
  <si>
    <t>HERNE CEJ SCHOOL#APSA CT6 7AL</t>
  </si>
  <si>
    <t>3338PFSM</t>
  </si>
  <si>
    <t>3338PSVC</t>
  </si>
  <si>
    <t>WHITSTABLE &amp; SEASALTER ENDOWED CEJ SCHOOL#APSA CT5 1AY</t>
  </si>
  <si>
    <t>3339PFSM</t>
  </si>
  <si>
    <t>ASHFORD, ST MARYS CEP SCHOOL#APSA TN23 1ND</t>
  </si>
  <si>
    <t>3340PFSM</t>
  </si>
  <si>
    <t>3340PSVC</t>
  </si>
  <si>
    <t>WITTERSHAM CEP SCHOOL#APSA TN30 7EA</t>
  </si>
  <si>
    <t>3346PFSM</t>
  </si>
  <si>
    <t>3346PSVC</t>
  </si>
  <si>
    <t>ELHAM CEP SCHOOL#APSA CT4 6TT</t>
  </si>
  <si>
    <t>3347PFSM</t>
  </si>
  <si>
    <t>SALTWOOD CEP SCHOOL#APSA CT21 4QS</t>
  </si>
  <si>
    <t>3350PFSM</t>
  </si>
  <si>
    <t>CARTWRIGHT &amp; KELSEY CE PRIMARY SCHOOL#APSA CT3 2JD</t>
  </si>
  <si>
    <t>3351PFSM</t>
  </si>
  <si>
    <t>DEAL PAROCHIAL CE PRIMARY SCHOOL#APSA CT14 7ER</t>
  </si>
  <si>
    <t>3353PFSM</t>
  </si>
  <si>
    <t>DOVER ST MARY'S CE PRIMARY SCHOOL#APSA CT16 1QX</t>
  </si>
  <si>
    <t>3356PFSM</t>
  </si>
  <si>
    <t>3356PSVC</t>
  </si>
  <si>
    <t>SHOLDEN CEP SCHOOL#APSA CT14 0AB</t>
  </si>
  <si>
    <t>3358PFSM</t>
  </si>
  <si>
    <t>3358PSVC</t>
  </si>
  <si>
    <t>ST PETER'S-IN-THANET CEJ SCHOOL#APSA CT10 3EP</t>
  </si>
  <si>
    <t>3360PFSM</t>
  </si>
  <si>
    <t>3360PSVC</t>
  </si>
  <si>
    <t>RAMSGATE HOLY TRINITY CEP SCHOOL#APSA CT10 1RR</t>
  </si>
  <si>
    <t>3364PFSM</t>
  </si>
  <si>
    <t>ST MARY'S CEP SCHOOL#APSA BR8 7BU</t>
  </si>
  <si>
    <t>3373PFSM</t>
  </si>
  <si>
    <t>ST AUGUSTINE'S CATHOLIC PRIMARY SCHOOL#APSA CT21 4BE</t>
  </si>
  <si>
    <t>3718PFSM</t>
  </si>
  <si>
    <t>ST ETHELBERTS CATHOLIC PRIMARY SCHOOL#APSA CT 11 7LS</t>
  </si>
  <si>
    <t>3722PFSM</t>
  </si>
  <si>
    <t>3722PSVC</t>
  </si>
  <si>
    <t>ST ANSELMS CATHOLIC PRIMARY SCH#APSA DA1 5EA</t>
  </si>
  <si>
    <t>3728PFSM</t>
  </si>
  <si>
    <t>OUR LADY'S CATHOLIC PRIMARY SCHOOL#APSA DA1 2HX</t>
  </si>
  <si>
    <t>3733PFSM</t>
  </si>
  <si>
    <t>ST THOMAS' CATHOLIC PRIMARY SCHOOL CANTERBURY#APSA CT1 1NY</t>
  </si>
  <si>
    <t>3749PFSM</t>
  </si>
  <si>
    <t>3749PSVC</t>
  </si>
  <si>
    <t>PHOENIX COMMUNITY PRIMARY SCHOOL#APSA TN24 9LS</t>
  </si>
  <si>
    <t>3893PFSM</t>
  </si>
  <si>
    <t>3893PSVC</t>
  </si>
  <si>
    <t>DOWNSVIEW PRIMARY SCHOOL#APSA BR8 8AU</t>
  </si>
  <si>
    <t>3896PFSM</t>
  </si>
  <si>
    <t>GREENFIELDS COMMUNITY PRIMARY SCHOOL#APSA ME15 8DF</t>
  </si>
  <si>
    <t>3898PFSM</t>
  </si>
  <si>
    <t>3898PSVC</t>
  </si>
  <si>
    <t>HYTHE BAY CE PRIMARY SCHOOL#APSA</t>
  </si>
  <si>
    <t>3902PFSM</t>
  </si>
  <si>
    <t>CASTLE HILL COMMUNITY PRIMARY SCHOOL#APSA CT19 6HG</t>
  </si>
  <si>
    <t>3904PFSM</t>
  </si>
  <si>
    <t>3904PSVC</t>
  </si>
  <si>
    <t>PALACE WOOD PRIMARY SCHOOL#APSA ME16 0HB</t>
  </si>
  <si>
    <t>3906PFSM</t>
  </si>
  <si>
    <t>3906PSVC</t>
  </si>
  <si>
    <t>HEXTABLE PRIMARY SCHOOL#APSA BR8 7RL</t>
  </si>
  <si>
    <t>3907PFSM</t>
  </si>
  <si>
    <t>ASHFORD OAKS COMMUNITY PRIMARY SCHOOL#APSA TN23 4QR</t>
  </si>
  <si>
    <t>3909PFSM</t>
  </si>
  <si>
    <t>3909PSVC</t>
  </si>
  <si>
    <t>JOY LANE PRIMARY SCHOOL#APSA CT5 4LT</t>
  </si>
  <si>
    <t>3910PFSM</t>
  </si>
  <si>
    <t>HORNBEAM PRIMARY SCHOOL#APSA CT14 9PQ</t>
  </si>
  <si>
    <t>3911PFSM</t>
  </si>
  <si>
    <t>3911PSVC</t>
  </si>
  <si>
    <t>RUSTHALL ST PAULS CEP PRIMARY SCHOOL#APSA TN4 8RZ</t>
  </si>
  <si>
    <t>3913PFSM</t>
  </si>
  <si>
    <t>GREEN PARK COMMUNITY PRIMARY SCHOOL#APSA CT16 2BN</t>
  </si>
  <si>
    <t>3916PFSM</t>
  </si>
  <si>
    <t>3916PSVC</t>
  </si>
  <si>
    <t>GARLINGE PRIMARY SCHOOL &amp; NURSERY#APSA CT9 5PA</t>
  </si>
  <si>
    <t>3917PFSM</t>
  </si>
  <si>
    <t>3917PSVC</t>
  </si>
  <si>
    <t>NEWINGTON COMMUNITY PRIMARY SCHOOL#APSA CT12 6HX</t>
  </si>
  <si>
    <t>3918PFSM</t>
  </si>
  <si>
    <t>DARTFORD BRIDGE COMMUNITY PRIMARY SCHOOL#APSA DA1 5GB</t>
  </si>
  <si>
    <t>3919PFSM</t>
  </si>
  <si>
    <t>3919PSVC</t>
  </si>
  <si>
    <t>GOAT LEES PRIMARY SCHOOL#APSA</t>
  </si>
  <si>
    <t>3920PFSM</t>
  </si>
  <si>
    <t>3920PSVC</t>
  </si>
  <si>
    <t>DARTFORD SCIENCE AND TECHNOLOGY COLLEGE#APSA DA1 2LY</t>
  </si>
  <si>
    <t>4026PFSM</t>
  </si>
  <si>
    <t>4026PSVC</t>
  </si>
  <si>
    <t>NORTHFLEET SCHOOL FOR GIRLS#APSA DA11 8AQ</t>
  </si>
  <si>
    <t>4040PFSM</t>
  </si>
  <si>
    <t>4040PSVC</t>
  </si>
  <si>
    <t>TUNBRIDGE WELLS GIRLS' GRAMMAR SCHOOL#APSA TN4 9UJ</t>
  </si>
  <si>
    <t>4043PFSM</t>
  </si>
  <si>
    <t>4043PSVC</t>
  </si>
  <si>
    <t>TUNBRIDGE WELLS GRAMMAR SCHOOL FOR BOYS#APSA TN4 9XB</t>
  </si>
  <si>
    <t>4045PFSM</t>
  </si>
  <si>
    <t>4045PSVC</t>
  </si>
  <si>
    <t>THE HOLMESDALE SCHOOL#APSA ME6 5HS</t>
  </si>
  <si>
    <t>4065PFSM</t>
  </si>
  <si>
    <t>THE COMMUNITY COLLEGE WHITSTABLE#APSA CT5 1PX</t>
  </si>
  <si>
    <t>4091PFSM</t>
  </si>
  <si>
    <t>4091PSVC</t>
  </si>
  <si>
    <t>DOVER GRAMMAR SCHOOL FOR GIRLS#APSA CT16 2PZ</t>
  </si>
  <si>
    <t>4109PFSM</t>
  </si>
  <si>
    <t>4109PSVC</t>
  </si>
  <si>
    <t>THE NORTH SCHOOL#APSA TN24 8AL</t>
  </si>
  <si>
    <t>4246PFSM</t>
  </si>
  <si>
    <t>4246PSVC</t>
  </si>
  <si>
    <t>MAIDSTONE GRAMMAR SCHOOL#APSA ME15 7BT</t>
  </si>
  <si>
    <t>4522PFSM</t>
  </si>
  <si>
    <t>4522PSVC</t>
  </si>
  <si>
    <t>MAIDSTONE GRAMMAR SCHOOL FOR GIRLS#APSA ME16 0SF</t>
  </si>
  <si>
    <t>4523PFSM</t>
  </si>
  <si>
    <t>4523PSVC</t>
  </si>
  <si>
    <t>SIMON LANGTON GIRLS' GRAMMAR SCHOOL#APSA CT1 3EW</t>
  </si>
  <si>
    <t>4534PFSM</t>
  </si>
  <si>
    <t>4534PSVC</t>
  </si>
  <si>
    <t>THE JUDD SCHOOL#APSA TN9 2PN</t>
  </si>
  <si>
    <t>4622PFSM</t>
  </si>
  <si>
    <t>4622PSVC</t>
  </si>
  <si>
    <t>SNODLAND CEP SCHOOL#APSA ME6 5HL</t>
  </si>
  <si>
    <t>5200PFSM</t>
  </si>
  <si>
    <t>5200PSVC</t>
  </si>
  <si>
    <t>BOROUGH GREEN PRIMARY SCHOOL#APSA TN15 8JZ</t>
  </si>
  <si>
    <t>5201PFSM</t>
  </si>
  <si>
    <t>5201PSVC</t>
  </si>
  <si>
    <t>HOLY TRINITY CEP SCHOOL#APSA DA12 1LU</t>
  </si>
  <si>
    <t>5202PFSM</t>
  </si>
  <si>
    <t>ROSEACRE JUNIOR SCHOOL#APSA ME14 4BL</t>
  </si>
  <si>
    <t>5203PFSM</t>
  </si>
  <si>
    <t>5203PSVC</t>
  </si>
  <si>
    <t>HERNE BAY JUNIOR SCHOOL#APSA CT6 5DA</t>
  </si>
  <si>
    <t>5206PFSM</t>
  </si>
  <si>
    <t>5206PSVC</t>
  </si>
  <si>
    <t>ST FRANCIS RC PRIMARY#APSA ME16 0LB</t>
  </si>
  <si>
    <t>5207PFSM</t>
  </si>
  <si>
    <t>5207PSVC</t>
  </si>
  <si>
    <t>DITTON CEJ SCHOOL#APSA ME20 6AE</t>
  </si>
  <si>
    <t>5208PFSM</t>
  </si>
  <si>
    <t>5208PSVC</t>
  </si>
  <si>
    <t>DITTON INFANT SCHOOL#APSA ME20 6EB</t>
  </si>
  <si>
    <t>5212PFSM</t>
  </si>
  <si>
    <t>5212PSVC</t>
  </si>
  <si>
    <t>HOLY TRINITY CEP SCHOOL#APSA DA1 5AF</t>
  </si>
  <si>
    <t>5213PFSM</t>
  </si>
  <si>
    <t>5213PSVC</t>
  </si>
  <si>
    <t>ST BARTHOLOMEW'S CATHOLIC PRIMARY SCHOOL SWANLEY#APSA BR8 7AY</t>
  </si>
  <si>
    <t>5214PFSM</t>
  </si>
  <si>
    <t>GREATSTONE PRIMARY SCHOOL#APSA TN28 8SY</t>
  </si>
  <si>
    <t>5218PFSM</t>
  </si>
  <si>
    <t>5218PSVC</t>
  </si>
  <si>
    <t>WINCHEAP FOUNDATION PRIMARY SCHOOL#APSA CT1 3SD</t>
  </si>
  <si>
    <t>5221PFSM</t>
  </si>
  <si>
    <t>5221PSVC</t>
  </si>
  <si>
    <t>BROOKFIELD JUNIOR SCHOOL#APSA ME20 6PY</t>
  </si>
  <si>
    <t>5223PFSM</t>
  </si>
  <si>
    <t>ALL SOULS CEP SCHOOL#APSA CT19 4LG</t>
  </si>
  <si>
    <t>5224PFSM</t>
  </si>
  <si>
    <t>5224PSVC</t>
  </si>
  <si>
    <t>HARCOURT PRIMARY SCHOOL#APSA CT19 4NE</t>
  </si>
  <si>
    <t>5225PFSM</t>
  </si>
  <si>
    <t>5225PSVC</t>
  </si>
  <si>
    <t>WILLESBOROUGH JUNIOR SCHOOL#APSA TN24 0JU</t>
  </si>
  <si>
    <t>5226PFSM</t>
  </si>
  <si>
    <t>5226PSVC</t>
  </si>
  <si>
    <t>FLEETDOWN PRIMARY SCHOOL#APSA DA2 6JX</t>
  </si>
  <si>
    <t>5229PFSM</t>
  </si>
  <si>
    <t>THAMESVIEW SCHOOL#APSA DA12 4LF</t>
  </si>
  <si>
    <t>5407PFSM</t>
  </si>
  <si>
    <t>AYLESFORD SCHOOL - SPORTS COLLEGE#APSA ME20 7JU</t>
  </si>
  <si>
    <t>5410PFSM</t>
  </si>
  <si>
    <t>5410PSVC</t>
  </si>
  <si>
    <t>SIMON LANGTON GRAMMAR SCHOOL FOR BOYS#APSA CT4 7AS</t>
  </si>
  <si>
    <t>5412PFSM</t>
  </si>
  <si>
    <t>5412PSVC</t>
  </si>
  <si>
    <t>THE MALLING SCHOOL#APSA ME19 6DH</t>
  </si>
  <si>
    <t>5425PFSM</t>
  </si>
  <si>
    <t>5425PSVC</t>
  </si>
  <si>
    <t>THE ARCHBISHOP'S SCHOOL#APSA CT2 7AP</t>
  </si>
  <si>
    <t>5426PFSM</t>
  </si>
  <si>
    <t>5426PSVC</t>
  </si>
  <si>
    <t>5431PFSM</t>
  </si>
  <si>
    <t>ST GEORGE'S CE FOUNDATION SCHOOL#APSA CT10 2LH</t>
  </si>
  <si>
    <t>5447PFSM</t>
  </si>
  <si>
    <t>5447PSVC</t>
  </si>
  <si>
    <t>NORTHFLEET TECHNOLOGY COLLEGE#APSA DA11 8BG</t>
  </si>
  <si>
    <t>5456PFSM</t>
  </si>
  <si>
    <t>5456PSVC</t>
  </si>
  <si>
    <t>DOVER GRAMMAR SCHOOL FOR BOYS#APSA CT17 0DQ</t>
  </si>
  <si>
    <t>5459PFSM</t>
  </si>
  <si>
    <t>5459PSVC</t>
  </si>
  <si>
    <t>ST JOHN'S RC COMPREHENSIVE SCHOOL#APSA DA12 2JW</t>
  </si>
  <si>
    <t>5461PFSM</t>
  </si>
  <si>
    <t>THE ELLINGTON AND HERESON SCHOOL#APSA CT12 6RH</t>
  </si>
  <si>
    <t>5468PFSM</t>
  </si>
  <si>
    <t>5468PSVC</t>
  </si>
  <si>
    <t>BROOMHILL BANK SCHOOL#APSA TN3 0TB</t>
  </si>
  <si>
    <t>7002PFSM</t>
  </si>
  <si>
    <t>VALENCE SCHOOL#APSA TN16 1QN</t>
  </si>
  <si>
    <t>7021PFSM</t>
  </si>
  <si>
    <t>BOWER GROVE#APSA ME16 8NL</t>
  </si>
  <si>
    <t>7032PFSM</t>
  </si>
  <si>
    <t>ST ANTHONYS SCHOOL#APSA CT9 3RA</t>
  </si>
  <si>
    <t>7033PFSM</t>
  </si>
  <si>
    <t>THE IFIELD SCHOOL#APSA DA12 5JT</t>
  </si>
  <si>
    <t>7039PFSM</t>
  </si>
  <si>
    <t>FORELAND FIELDS SCHOOL#APSA CT12 6RH</t>
  </si>
  <si>
    <t>7040PFSM</t>
  </si>
  <si>
    <t>GOLDWYN SCHOOL#APSA TN23 3BT</t>
  </si>
  <si>
    <t>7041PFSM</t>
  </si>
  <si>
    <t>THE BEACON FOLKESTONE#APSA CT19 5DN</t>
  </si>
  <si>
    <t>7043PFSM</t>
  </si>
  <si>
    <t>7043PSVC</t>
  </si>
  <si>
    <t>ROWHILL SCHOOL#APSA DA2 7BZ</t>
  </si>
  <si>
    <t>7044PFSM</t>
  </si>
  <si>
    <t>ELMS SCHOOL#APSA CT17 9PS</t>
  </si>
  <si>
    <t>7045PFSM</t>
  </si>
  <si>
    <t>7051PFSM</t>
  </si>
  <si>
    <t>GRANGE PARK#APSA ME19 5QA</t>
  </si>
  <si>
    <t>7052PFSM</t>
  </si>
  <si>
    <t>FIVE ACRE WOOD#APSA ME15 9QL</t>
  </si>
  <si>
    <t>7056PFSM</t>
  </si>
  <si>
    <t>7056PSVC</t>
  </si>
  <si>
    <t>STONE BAY SCHOOL#APSA CT10 1EB</t>
  </si>
  <si>
    <t>7058PFSM</t>
  </si>
  <si>
    <t>THE ORCHARD SCHOOL#APSA CT1 3QQ</t>
  </si>
  <si>
    <t>7062PFSM</t>
  </si>
  <si>
    <t>ST NICHOLAS' SCHOOL#APSA CT1 3JJ</t>
  </si>
  <si>
    <t>7063PFSM</t>
  </si>
  <si>
    <t>PORTAL HOUSE SCHOOL#APSA CT15 6AR</t>
  </si>
  <si>
    <t>7067PFSM</t>
  </si>
  <si>
    <t>7067PSVC</t>
  </si>
  <si>
    <t>THE WYVERN SCHOOL#APSA TN23 4ER</t>
  </si>
  <si>
    <t>7069PFSM</t>
  </si>
  <si>
    <t>7069PSVC</t>
  </si>
  <si>
    <t>OAKLEY SCHOOL#APSA TN2 4NE</t>
  </si>
  <si>
    <t>7070PFSM</t>
  </si>
  <si>
    <t>MEADOWFIELD SCHOOL#APSA ME10 4NL</t>
  </si>
  <si>
    <t>7072PFSM</t>
  </si>
  <si>
    <t>LALEHAM GAP SCHOOL#APSA CT10 1TJ</t>
  </si>
  <si>
    <t>7073PFSM</t>
  </si>
  <si>
    <t>DFE</t>
  </si>
  <si>
    <t>Year</t>
  </si>
  <si>
    <t>Area</t>
  </si>
  <si>
    <t>Cat Letter</t>
  </si>
  <si>
    <t>Coding</t>
  </si>
  <si>
    <t>Category</t>
  </si>
  <si>
    <t>Description</t>
  </si>
  <si>
    <t>Key</t>
  </si>
  <si>
    <t>April</t>
  </si>
  <si>
    <t>May</t>
  </si>
  <si>
    <t>June</t>
  </si>
  <si>
    <t>July</t>
  </si>
  <si>
    <t>August</t>
  </si>
  <si>
    <t>September</t>
  </si>
  <si>
    <t>October</t>
  </si>
  <si>
    <t>November</t>
  </si>
  <si>
    <t>December</t>
  </si>
  <si>
    <t>January</t>
  </si>
  <si>
    <t>February</t>
  </si>
  <si>
    <t>March</t>
  </si>
  <si>
    <t>Pupil Premium Grant allocations for the 2018-19 Financial Year</t>
  </si>
  <si>
    <t>2018-19  Pupil Premium allocation due from the Local Authority*</t>
  </si>
  <si>
    <t>Based on January 2018 census data</t>
  </si>
  <si>
    <t>Allocation for the period April to June 2018 (A x 3/12)</t>
  </si>
  <si>
    <t>Provisional allocation paid to the school for the period April to June 2018</t>
  </si>
  <si>
    <t>Calculated as 3/12ths of 2017-18 Pupil Premium allocation</t>
  </si>
  <si>
    <t>Adjustment made in July 2018 advances</t>
  </si>
  <si>
    <t>Amount to be paid by the Local Authority over April 2018 to March 2019 (C + D + E )***</t>
  </si>
  <si>
    <r>
      <rPr>
        <sz val="12"/>
        <color theme="1"/>
        <rFont val="Arial"/>
        <family val="2"/>
      </rPr>
      <t>*</t>
    </r>
    <r>
      <rPr>
        <sz val="11"/>
        <color theme="1"/>
        <rFont val="Arial"/>
        <family val="2"/>
      </rPr>
      <t>Schools which convert to an academy between 2nd April 2018 and 1st September 2018 will receive 5/12ths of their total pupil premium allocation from the Local Authority (paid over the period April to August) and receive the remainder of their allocation directly from the Education and Skills Funding Agency (ESFA). For schools that have already converted to an academy (2nd April to the 1st July 2018) the above figures reflect the amount payable by the Local Authority only and not the full allocation due to the school.</t>
    </r>
  </si>
  <si>
    <t>2019</t>
  </si>
  <si>
    <t>SWALE INCLUSION SERVICE#APSA ME10 1JB</t>
  </si>
  <si>
    <t>BIRCHWOOD PRU#APSA CT19 5BY</t>
  </si>
  <si>
    <t>MAIDSTONE &amp; MALLING ALTERNATIVE PROVISION#APSA ME16 8AU</t>
  </si>
  <si>
    <t>THANET &amp; DOVER AC PRU#APSA CT9 4JA</t>
  </si>
  <si>
    <t>D</t>
  </si>
  <si>
    <t>PPFM</t>
  </si>
  <si>
    <t>PP: PRU Free School Meals</t>
  </si>
  <si>
    <t>HUGH CHRISTIE SCHOOL#APSA TN10 4QL</t>
  </si>
  <si>
    <t>7039PSVC</t>
  </si>
  <si>
    <t>7044PSVC</t>
  </si>
  <si>
    <t>7045PSVC</t>
  </si>
  <si>
    <t>NEXUS SCHOOL FORMERLY RIDGE VIEW SCHOOL#APSA TN10 4PT</t>
  </si>
  <si>
    <t>7072PSVC</t>
  </si>
  <si>
    <t>Remainder to profile July to March 2018</t>
  </si>
  <si>
    <t>A2666</t>
  </si>
  <si>
    <t>WROTHAM ROAD PRIMARY SCHOOL#APSA (ACADEMY) DA11 0QF</t>
  </si>
  <si>
    <t>Other</t>
  </si>
  <si>
    <t>OFSM</t>
  </si>
  <si>
    <t>Academy - PP Free School Meals</t>
  </si>
  <si>
    <t>A2666OFSM</t>
  </si>
  <si>
    <t>Community school</t>
  </si>
  <si>
    <t>Pupil referral unit</t>
  </si>
  <si>
    <t>Voluntary controlled school</t>
  </si>
  <si>
    <t>Foundation school</t>
  </si>
  <si>
    <t>Brook Primary School</t>
  </si>
  <si>
    <t>Voluntary aided school</t>
  </si>
  <si>
    <t>Foundation special school</t>
  </si>
  <si>
    <t>Community special school</t>
  </si>
  <si>
    <t>Nexus Foundation Special School</t>
  </si>
  <si>
    <t>1116PPFM</t>
  </si>
  <si>
    <t>1124PPFM</t>
  </si>
  <si>
    <t>1127PPFM</t>
  </si>
  <si>
    <t>1128PPFM</t>
  </si>
  <si>
    <t>1128PSVC</t>
  </si>
  <si>
    <t>2116PSVC</t>
  </si>
  <si>
    <t>2193PSVC</t>
  </si>
  <si>
    <t>2265PSVC</t>
  </si>
  <si>
    <t>2269PSVC</t>
  </si>
  <si>
    <t>2327PSVC</t>
  </si>
  <si>
    <t>2340PSVC</t>
  </si>
  <si>
    <t>2569PSVC</t>
  </si>
  <si>
    <t>2672PSVC</t>
  </si>
  <si>
    <t>2677PSVC</t>
  </si>
  <si>
    <t>3033PSVC</t>
  </si>
  <si>
    <t>3034PSVC</t>
  </si>
  <si>
    <t>3042PSVC</t>
  </si>
  <si>
    <t>3069PSVC</t>
  </si>
  <si>
    <t>3139PSVC</t>
  </si>
  <si>
    <t>3199PSVC</t>
  </si>
  <si>
    <t>3294PSVC</t>
  </si>
  <si>
    <t>3332PSVC</t>
  </si>
  <si>
    <t>3339PSVC</t>
  </si>
  <si>
    <t>A2099</t>
  </si>
  <si>
    <t>Please refer to Pupil Premium conditions of grant 2018-19 when using this template.</t>
  </si>
  <si>
    <t>Adjustment to the provisional allocation paid for the period April to June 2018 (B - C)</t>
  </si>
  <si>
    <r>
      <rPr>
        <sz val="12"/>
        <color theme="1"/>
        <rFont val="Arial"/>
        <family val="2"/>
      </rPr>
      <t>***</t>
    </r>
    <r>
      <rPr>
        <sz val="11"/>
        <color theme="1"/>
        <rFont val="Arial"/>
        <family val="2"/>
      </rPr>
      <t>In January 2019 the ESFA update their records based on the March 2018 Children Looked After Data Return (SSDA903). Pupils who are both Ever 6 FSM and recorded as LAC on the data return will attract the higher allocation of £2,300 only, which is paid to the Virtual School Kent. Therefore schools may see their E6FSM allocation change from January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</si>
</sst>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quot;£&quot;#,##0.00"/>
    <numFmt numFmtId="165" formatCode="&quot;£&quot;#,##0"/>
    <numFmt numFmtId="166" formatCode="0.0"/>
    <numFmt numFmtId="167" formatCode="_-* #,##0_-;\-* #,##0_-;_-* &quot;-&quot;??_-;_-@_-"/>
    <numFmt numFmtId="168" formatCode="_-* #,##0.0_-;\-* #,##0.0_-;_-* &quot;-&quot;??_-;_-@_-"/>
  </numFmts>
  <fonts count="27"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2"/>
      <color theme="1"/>
      <name val="Arial"/>
      <family val="2"/>
    </font>
    <font>
      <sz val="12"/>
      <color theme="1"/>
      <name val="Arial"/>
      <family val="2"/>
    </font>
    <font>
      <sz val="12"/>
      <color theme="1"/>
      <name val="Arial"/>
      <family val="2"/>
    </font>
    <font>
      <b/>
      <sz val="11"/>
      <color theme="1"/>
      <name val="Calibri"/>
      <family val="2"/>
      <scheme val="minor"/>
    </font>
    <font>
      <b/>
      <u/>
      <sz val="12"/>
      <color theme="1"/>
      <name val="Arial"/>
      <family val="2"/>
    </font>
    <font>
      <b/>
      <sz val="12"/>
      <color theme="1"/>
      <name val="Arial"/>
      <family val="2"/>
    </font>
    <font>
      <b/>
      <sz val="14"/>
      <color theme="1"/>
      <name val="Arial"/>
      <family val="2"/>
    </font>
    <font>
      <sz val="12"/>
      <color theme="1"/>
      <name val="Calibri"/>
      <family val="2"/>
      <scheme val="minor"/>
    </font>
    <font>
      <b/>
      <sz val="11"/>
      <color theme="1"/>
      <name val="Arial"/>
      <family val="2"/>
    </font>
    <font>
      <sz val="11"/>
      <color theme="1"/>
      <name val="Arial"/>
      <family val="2"/>
    </font>
    <font>
      <sz val="11"/>
      <color theme="1"/>
      <name val="Calibri"/>
      <family val="2"/>
      <scheme val="minor"/>
    </font>
    <font>
      <sz val="10"/>
      <color rgb="FF000000"/>
      <name val="Arial"/>
      <family val="2"/>
    </font>
    <font>
      <b/>
      <sz val="11"/>
      <name val="Calibri"/>
      <family val="2"/>
      <scheme val="minor"/>
    </font>
    <font>
      <sz val="8"/>
      <color indexed="72"/>
      <name val="MS Sans Serif"/>
      <family val="2"/>
    </font>
    <font>
      <sz val="10"/>
      <name val="Arial"/>
      <family val="2"/>
    </font>
    <font>
      <u/>
      <sz val="11"/>
      <color theme="10"/>
      <name val="Calibri"/>
      <family val="2"/>
      <scheme val="minor"/>
    </font>
    <font>
      <sz val="12"/>
      <name val="Arial"/>
      <family val="2"/>
    </font>
    <font>
      <b/>
      <sz val="18"/>
      <color theme="1"/>
      <name val="Arial"/>
      <family val="2"/>
    </font>
    <font>
      <i/>
      <sz val="11"/>
      <color theme="1"/>
      <name val="Arial"/>
      <family val="2"/>
    </font>
    <font>
      <sz val="9"/>
      <color indexed="81"/>
      <name val="Tahoma"/>
      <family val="2"/>
    </font>
    <font>
      <b/>
      <sz val="9"/>
      <color indexed="81"/>
      <name val="Tahoma"/>
      <family val="2"/>
    </font>
    <font>
      <sz val="11"/>
      <name val="Calibri"/>
      <family val="2"/>
      <scheme val="minor"/>
    </font>
    <font>
      <u/>
      <sz val="11"/>
      <color theme="10"/>
      <name val="Arial"/>
      <family val="2"/>
    </font>
  </fonts>
  <fills count="11">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99CCFF"/>
        <bgColor indexed="64"/>
      </patternFill>
    </fill>
    <fill>
      <patternFill patternType="solid">
        <fgColor rgb="FFFF9999"/>
        <bgColor indexed="64"/>
      </patternFill>
    </fill>
    <fill>
      <patternFill patternType="solid">
        <fgColor rgb="FFFFFF9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18">
    <xf numFmtId="0" fontId="0" fillId="0" borderId="0"/>
    <xf numFmtId="0" fontId="6" fillId="0" borderId="0"/>
    <xf numFmtId="43" fontId="14" fillId="0" borderId="0" applyFont="0" applyFill="0" applyBorder="0" applyAlignment="0" applyProtection="0"/>
    <xf numFmtId="0" fontId="15" fillId="0" borderId="0" applyNumberFormat="0" applyBorder="0" applyProtection="0"/>
    <xf numFmtId="0" fontId="17" fillId="0" borderId="0" applyAlignment="0">
      <alignment vertical="top" wrapText="1"/>
      <protection locked="0"/>
    </xf>
    <xf numFmtId="0" fontId="18" fillId="0" borderId="0"/>
    <xf numFmtId="43" fontId="18" fillId="0" borderId="0" applyFont="0" applyFill="0" applyBorder="0" applyAlignment="0" applyProtection="0"/>
    <xf numFmtId="0" fontId="19" fillId="0" borderId="0" applyNumberFormat="0" applyFill="0" applyBorder="0" applyAlignment="0" applyProtection="0"/>
    <xf numFmtId="0" fontId="18" fillId="0" borderId="0"/>
    <xf numFmtId="0" fontId="17" fillId="0" borderId="0" applyAlignment="0">
      <alignment vertical="top" wrapText="1"/>
      <protection locked="0"/>
    </xf>
    <xf numFmtId="0" fontId="18" fillId="0" borderId="0" applyNumberFormat="0" applyFont="0" applyFill="0" applyBorder="0" applyAlignment="0" applyProtection="0"/>
    <xf numFmtId="0" fontId="18" fillId="0" borderId="0" applyNumberFormat="0" applyFont="0" applyFill="0" applyBorder="0" applyAlignment="0" applyProtection="0"/>
    <xf numFmtId="0" fontId="18" fillId="0" borderId="0"/>
    <xf numFmtId="0" fontId="20" fillId="0" borderId="0"/>
    <xf numFmtId="0" fontId="6" fillId="0" borderId="0"/>
    <xf numFmtId="0" fontId="20" fillId="0" borderId="0"/>
    <xf numFmtId="9" fontId="18" fillId="0" borderId="0" applyFont="0" applyFill="0" applyBorder="0" applyAlignment="0" applyProtection="0"/>
    <xf numFmtId="0" fontId="19" fillId="0" borderId="0" applyNumberFormat="0" applyFill="0" applyBorder="0" applyAlignment="0" applyProtection="0"/>
  </cellStyleXfs>
  <cellXfs count="143">
    <xf numFmtId="0" fontId="0" fillId="0" borderId="0" xfId="0"/>
    <xf numFmtId="0" fontId="8" fillId="0" borderId="0" xfId="0" applyFont="1" applyBorder="1"/>
    <xf numFmtId="0" fontId="0" fillId="0" borderId="0" xfId="0" applyBorder="1"/>
    <xf numFmtId="0" fontId="0" fillId="0" borderId="0" xfId="0" applyBorder="1" applyAlignment="1">
      <alignment horizontal="center" vertical="center" wrapText="1"/>
    </xf>
    <xf numFmtId="0" fontId="8" fillId="0" borderId="0" xfId="0" applyFont="1" applyBorder="1" applyAlignment="1">
      <alignment horizontal="center" vertical="center" wrapText="1"/>
    </xf>
    <xf numFmtId="0" fontId="11" fillId="0" borderId="0" xfId="0" applyFont="1" applyBorder="1"/>
    <xf numFmtId="0" fontId="0" fillId="3" borderId="0" xfId="0" applyFill="1"/>
    <xf numFmtId="0" fontId="0" fillId="4" borderId="0" xfId="0" applyFill="1" applyBorder="1"/>
    <xf numFmtId="0" fontId="0" fillId="3" borderId="6" xfId="0" applyFill="1" applyBorder="1"/>
    <xf numFmtId="167" fontId="0" fillId="3" borderId="6" xfId="2" applyNumberFormat="1" applyFont="1" applyFill="1" applyBorder="1"/>
    <xf numFmtId="0" fontId="7" fillId="3" borderId="6" xfId="0" applyFont="1" applyFill="1" applyBorder="1" applyAlignment="1" applyProtection="1">
      <alignment horizontal="left" wrapText="1"/>
    </xf>
    <xf numFmtId="0" fontId="0" fillId="4" borderId="0" xfId="0" applyFill="1"/>
    <xf numFmtId="14" fontId="0" fillId="4" borderId="0" xfId="0" applyNumberFormat="1" applyFill="1" applyBorder="1"/>
    <xf numFmtId="166" fontId="0" fillId="4" borderId="0" xfId="0" applyNumberFormat="1" applyFill="1" applyBorder="1" applyAlignment="1">
      <alignment horizontal="right"/>
    </xf>
    <xf numFmtId="0" fontId="0" fillId="4" borderId="4" xfId="0" applyFill="1" applyBorder="1"/>
    <xf numFmtId="14" fontId="0" fillId="2" borderId="0" xfId="0" applyNumberFormat="1" applyFill="1" applyBorder="1"/>
    <xf numFmtId="164" fontId="0" fillId="4" borderId="0" xfId="0" applyNumberFormat="1" applyFont="1" applyFill="1" applyBorder="1" applyAlignment="1">
      <alignment horizontal="right"/>
    </xf>
    <xf numFmtId="0" fontId="6" fillId="0" borderId="0" xfId="0" applyFont="1" applyAlignment="1" applyProtection="1">
      <alignment horizontal="left"/>
      <protection hidden="1"/>
    </xf>
    <xf numFmtId="0" fontId="6" fillId="0" borderId="0" xfId="0" applyFont="1" applyProtection="1">
      <protection hidden="1"/>
    </xf>
    <xf numFmtId="0" fontId="10" fillId="0" borderId="0" xfId="0" applyFont="1" applyProtection="1">
      <protection hidden="1"/>
    </xf>
    <xf numFmtId="0" fontId="9" fillId="7" borderId="7" xfId="0" applyFont="1" applyFill="1" applyBorder="1" applyAlignment="1" applyProtection="1">
      <alignment horizontal="center" vertical="center"/>
      <protection locked="0" hidden="1"/>
    </xf>
    <xf numFmtId="0" fontId="9" fillId="0" borderId="0" xfId="0" applyFont="1" applyBorder="1" applyAlignment="1" applyProtection="1">
      <alignment horizontal="left" vertical="center"/>
      <protection hidden="1"/>
    </xf>
    <xf numFmtId="0" fontId="10" fillId="0" borderId="0" xfId="0" applyFont="1" applyBorder="1" applyAlignment="1" applyProtection="1">
      <alignment horizontal="left" vertical="center"/>
      <protection hidden="1"/>
    </xf>
    <xf numFmtId="0" fontId="6" fillId="0" borderId="0" xfId="0" applyFont="1" applyBorder="1" applyProtection="1">
      <protection hidden="1"/>
    </xf>
    <xf numFmtId="0" fontId="6" fillId="0" borderId="0" xfId="0" applyFont="1" applyBorder="1"/>
    <xf numFmtId="168" fontId="6" fillId="0" borderId="0" xfId="2" applyNumberFormat="1" applyFont="1" applyProtection="1">
      <protection hidden="1"/>
    </xf>
    <xf numFmtId="0" fontId="6" fillId="0" borderId="0" xfId="0" applyFont="1" applyAlignment="1" applyProtection="1">
      <protection hidden="1"/>
    </xf>
    <xf numFmtId="0" fontId="9" fillId="0" borderId="0" xfId="0" applyFont="1" applyBorder="1" applyAlignment="1" applyProtection="1">
      <protection hidden="1"/>
    </xf>
    <xf numFmtId="0" fontId="22" fillId="0" borderId="0" xfId="0" applyFont="1" applyProtection="1">
      <protection hidden="1"/>
    </xf>
    <xf numFmtId="0" fontId="13" fillId="0" borderId="0" xfId="0" applyFont="1" applyBorder="1" applyAlignment="1">
      <alignment horizontal="center"/>
    </xf>
    <xf numFmtId="0" fontId="13" fillId="0" borderId="0" xfId="0" applyFont="1" applyAlignment="1" applyProtection="1">
      <alignment horizontal="left" vertical="top" wrapText="1"/>
      <protection hidden="1"/>
    </xf>
    <xf numFmtId="0" fontId="13" fillId="0" borderId="0" xfId="0" applyFont="1" applyAlignment="1" applyProtection="1">
      <alignment horizontal="left" vertical="top" wrapText="1"/>
      <protection hidden="1"/>
    </xf>
    <xf numFmtId="0" fontId="6" fillId="0" borderId="0" xfId="0" applyFont="1" applyBorder="1" applyAlignment="1">
      <alignment horizontal="center" vertical="center" wrapText="1"/>
    </xf>
    <xf numFmtId="0" fontId="9" fillId="0" borderId="15" xfId="0" applyFont="1" applyBorder="1" applyAlignment="1" applyProtection="1">
      <alignment horizontal="center" vertical="center" wrapText="1"/>
      <protection hidden="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pplyProtection="1">
      <alignment horizontal="right"/>
      <protection hidden="1"/>
    </xf>
    <xf numFmtId="0" fontId="6" fillId="0" borderId="0" xfId="0" applyFont="1" applyAlignment="1" applyProtection="1">
      <alignment horizontal="right"/>
      <protection hidden="1"/>
    </xf>
    <xf numFmtId="0" fontId="6" fillId="0" borderId="0" xfId="0" applyFont="1" applyBorder="1" applyAlignment="1" applyProtection="1">
      <alignment horizontal="right"/>
      <protection hidden="1"/>
    </xf>
    <xf numFmtId="0" fontId="6" fillId="0" borderId="8" xfId="0" applyFont="1" applyBorder="1" applyAlignment="1" applyProtection="1">
      <alignment horizontal="right"/>
      <protection hidden="1"/>
    </xf>
    <xf numFmtId="0" fontId="9" fillId="0" borderId="13" xfId="0" applyFont="1" applyBorder="1" applyAlignment="1" applyProtection="1">
      <alignment horizontal="right"/>
      <protection hidden="1"/>
    </xf>
    <xf numFmtId="0" fontId="6" fillId="0" borderId="14" xfId="0" applyFont="1" applyBorder="1" applyAlignment="1" applyProtection="1">
      <alignment horizontal="right"/>
      <protection hidden="1"/>
    </xf>
    <xf numFmtId="0" fontId="6" fillId="0" borderId="13" xfId="0" applyFont="1" applyBorder="1" applyAlignment="1" applyProtection="1">
      <alignment horizontal="right"/>
      <protection hidden="1"/>
    </xf>
    <xf numFmtId="0" fontId="12" fillId="0" borderId="0" xfId="0" applyFont="1" applyAlignment="1" applyProtection="1">
      <alignment horizontal="right"/>
      <protection hidden="1"/>
    </xf>
    <xf numFmtId="0" fontId="13" fillId="0" borderId="8" xfId="0" applyFont="1" applyBorder="1" applyAlignment="1" applyProtection="1">
      <alignment horizontal="right"/>
      <protection hidden="1"/>
    </xf>
    <xf numFmtId="0" fontId="13" fillId="0" borderId="0" xfId="0" applyFont="1" applyAlignment="1" applyProtection="1">
      <alignment horizontal="right"/>
      <protection hidden="1"/>
    </xf>
    <xf numFmtId="0" fontId="9" fillId="0" borderId="8"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165" fontId="6" fillId="0" borderId="0" xfId="0" applyNumberFormat="1" applyFont="1" applyAlignment="1" applyProtection="1">
      <protection hidden="1"/>
    </xf>
    <xf numFmtId="0" fontId="13" fillId="0" borderId="0" xfId="0" applyFont="1" applyAlignment="1" applyProtection="1">
      <alignment horizontal="left" vertical="top" wrapText="1"/>
      <protection hidden="1"/>
    </xf>
    <xf numFmtId="0" fontId="12" fillId="0" borderId="0" xfId="0" applyFont="1" applyBorder="1" applyAlignment="1">
      <alignment horizontal="center"/>
    </xf>
    <xf numFmtId="0" fontId="13" fillId="0" borderId="0" xfId="0" applyFont="1" applyBorder="1" applyAlignment="1">
      <alignment horizontal="center"/>
    </xf>
    <xf numFmtId="0" fontId="16" fillId="8" borderId="6" xfId="3" applyFont="1" applyFill="1" applyBorder="1" applyAlignment="1" applyProtection="1">
      <alignment wrapText="1"/>
    </xf>
    <xf numFmtId="4" fontId="16" fillId="8" borderId="6" xfId="4" applyNumberFormat="1" applyFont="1" applyFill="1" applyBorder="1" applyAlignment="1" applyProtection="1">
      <alignment wrapText="1"/>
    </xf>
    <xf numFmtId="165" fontId="16" fillId="8" borderId="6" xfId="4" applyNumberFormat="1" applyFont="1" applyFill="1" applyBorder="1" applyAlignment="1" applyProtection="1">
      <alignment wrapText="1"/>
    </xf>
    <xf numFmtId="0" fontId="16" fillId="9" borderId="6" xfId="3" applyFont="1" applyFill="1" applyBorder="1" applyAlignment="1" applyProtection="1">
      <alignment wrapText="1"/>
    </xf>
    <xf numFmtId="165" fontId="16" fillId="9" borderId="6" xfId="4" applyNumberFormat="1" applyFont="1" applyFill="1" applyBorder="1" applyAlignment="1" applyProtection="1">
      <alignment wrapText="1"/>
    </xf>
    <xf numFmtId="0" fontId="16" fillId="10" borderId="6" xfId="3" applyFont="1" applyFill="1" applyBorder="1" applyAlignment="1" applyProtection="1">
      <alignment wrapText="1"/>
    </xf>
    <xf numFmtId="165" fontId="16" fillId="10" borderId="6" xfId="4" applyNumberFormat="1" applyFont="1" applyFill="1" applyBorder="1" applyAlignment="1" applyProtection="1">
      <alignment wrapText="1"/>
    </xf>
    <xf numFmtId="43" fontId="0" fillId="4" borderId="6" xfId="2" applyNumberFormat="1" applyFont="1" applyFill="1" applyBorder="1"/>
    <xf numFmtId="0" fontId="7" fillId="4" borderId="0" xfId="0" applyFont="1" applyFill="1" applyBorder="1"/>
    <xf numFmtId="0" fontId="7" fillId="6" borderId="2" xfId="0" applyFont="1" applyFill="1" applyBorder="1" applyAlignment="1" applyProtection="1">
      <alignment wrapText="1"/>
    </xf>
    <xf numFmtId="0" fontId="7" fillId="6" borderId="1" xfId="0" applyFont="1" applyFill="1" applyBorder="1" applyAlignment="1">
      <alignment wrapText="1"/>
    </xf>
    <xf numFmtId="0" fontId="0" fillId="4" borderId="0" xfId="0" applyNumberFormat="1" applyFill="1"/>
    <xf numFmtId="164" fontId="0" fillId="0" borderId="3" xfId="0" applyNumberFormat="1" applyFill="1" applyBorder="1" applyAlignment="1">
      <alignment horizontal="right"/>
    </xf>
    <xf numFmtId="165" fontId="6" fillId="0" borderId="0" xfId="0" applyNumberFormat="1" applyFont="1" applyProtection="1">
      <protection hidden="1"/>
    </xf>
    <xf numFmtId="167" fontId="7" fillId="8" borderId="6" xfId="2" applyNumberFormat="1" applyFont="1" applyFill="1" applyBorder="1" applyAlignment="1">
      <alignment horizontal="center"/>
    </xf>
    <xf numFmtId="167" fontId="7" fillId="9" borderId="6" xfId="2" applyNumberFormat="1" applyFont="1" applyFill="1" applyBorder="1" applyAlignment="1">
      <alignment horizontal="center"/>
    </xf>
    <xf numFmtId="167" fontId="7" fillId="10" borderId="6" xfId="2" applyNumberFormat="1" applyFont="1" applyFill="1" applyBorder="1" applyAlignment="1">
      <alignment horizontal="center"/>
    </xf>
    <xf numFmtId="165" fontId="16" fillId="5" borderId="6" xfId="4" applyNumberFormat="1" applyFont="1" applyFill="1" applyBorder="1" applyAlignment="1" applyProtection="1">
      <alignment wrapText="1"/>
    </xf>
    <xf numFmtId="0" fontId="0" fillId="4" borderId="0" xfId="0" applyNumberFormat="1" applyFont="1" applyFill="1" applyBorder="1" applyAlignment="1">
      <alignment horizontal="right"/>
    </xf>
    <xf numFmtId="0" fontId="12" fillId="0" borderId="9" xfId="0" applyFont="1" applyBorder="1" applyAlignment="1" applyProtection="1">
      <alignment horizontal="center" vertical="center"/>
      <protection hidden="1"/>
    </xf>
    <xf numFmtId="0" fontId="6" fillId="0" borderId="8" xfId="0" applyFont="1" applyBorder="1" applyAlignment="1" applyProtection="1">
      <alignment horizontal="center"/>
      <protection hidden="1"/>
    </xf>
    <xf numFmtId="0" fontId="6" fillId="0" borderId="0" xfId="0" applyFont="1" applyBorder="1" applyAlignment="1" applyProtection="1">
      <alignment horizontal="center"/>
      <protection hidden="1"/>
    </xf>
    <xf numFmtId="0" fontId="6" fillId="10" borderId="0" xfId="0" applyFont="1" applyFill="1" applyProtection="1">
      <protection hidden="1"/>
    </xf>
    <xf numFmtId="0" fontId="22" fillId="10" borderId="0" xfId="0" applyFont="1" applyFill="1" applyProtection="1">
      <protection hidden="1"/>
    </xf>
    <xf numFmtId="165" fontId="16" fillId="8" borderId="0" xfId="4" applyNumberFormat="1" applyFont="1" applyFill="1" applyBorder="1" applyAlignment="1" applyProtection="1">
      <alignment wrapText="1"/>
    </xf>
    <xf numFmtId="165" fontId="16" fillId="5" borderId="0" xfId="4" applyNumberFormat="1" applyFont="1" applyFill="1" applyBorder="1" applyAlignment="1" applyProtection="1">
      <alignment wrapText="1"/>
    </xf>
    <xf numFmtId="0" fontId="16" fillId="9" borderId="0" xfId="3" applyFont="1" applyFill="1" applyBorder="1" applyAlignment="1" applyProtection="1">
      <alignment wrapText="1"/>
    </xf>
    <xf numFmtId="165" fontId="16" fillId="9" borderId="0" xfId="4" applyNumberFormat="1" applyFont="1" applyFill="1" applyBorder="1" applyAlignment="1" applyProtection="1">
      <alignment wrapText="1"/>
    </xf>
    <xf numFmtId="0" fontId="16" fillId="10" borderId="0" xfId="3" applyFont="1" applyFill="1" applyBorder="1" applyAlignment="1" applyProtection="1">
      <alignment wrapText="1"/>
    </xf>
    <xf numFmtId="165" fontId="16" fillId="10" borderId="0" xfId="4" applyNumberFormat="1" applyFont="1" applyFill="1" applyBorder="1" applyAlignment="1" applyProtection="1">
      <alignment wrapText="1"/>
    </xf>
    <xf numFmtId="0" fontId="7" fillId="6" borderId="3" xfId="0" applyFont="1" applyFill="1" applyBorder="1" applyAlignment="1" applyProtection="1">
      <alignment wrapText="1"/>
    </xf>
    <xf numFmtId="0" fontId="7" fillId="6" borderId="5" xfId="0" applyFont="1" applyFill="1" applyBorder="1" applyAlignment="1">
      <alignment wrapText="1"/>
    </xf>
    <xf numFmtId="0" fontId="7" fillId="3" borderId="20" xfId="0" applyFont="1" applyFill="1" applyBorder="1" applyAlignment="1" applyProtection="1">
      <alignment horizontal="left" wrapText="1"/>
    </xf>
    <xf numFmtId="0" fontId="16" fillId="3" borderId="6" xfId="3" applyFont="1" applyFill="1" applyBorder="1" applyAlignment="1" applyProtection="1">
      <alignment wrapText="1"/>
    </xf>
    <xf numFmtId="4" fontId="16" fillId="3" borderId="6" xfId="4" applyNumberFormat="1" applyFont="1" applyFill="1" applyBorder="1" applyAlignment="1" applyProtection="1">
      <alignment wrapText="1"/>
    </xf>
    <xf numFmtId="165" fontId="16" fillId="3" borderId="6" xfId="4" applyNumberFormat="1" applyFont="1" applyFill="1" applyBorder="1" applyAlignment="1" applyProtection="1">
      <alignment wrapText="1"/>
    </xf>
    <xf numFmtId="0" fontId="7" fillId="3" borderId="2" xfId="0" applyFont="1" applyFill="1" applyBorder="1" applyAlignment="1" applyProtection="1">
      <alignment horizontal="left" wrapText="1"/>
    </xf>
    <xf numFmtId="166" fontId="0" fillId="3" borderId="0" xfId="0" applyNumberFormat="1" applyFont="1" applyFill="1" applyBorder="1" applyAlignment="1">
      <alignment horizontal="right"/>
    </xf>
    <xf numFmtId="165" fontId="0" fillId="3" borderId="0" xfId="0" applyNumberFormat="1" applyFont="1" applyFill="1" applyBorder="1" applyAlignment="1">
      <alignment horizontal="right"/>
    </xf>
    <xf numFmtId="0" fontId="9" fillId="0" borderId="1" xfId="0" applyFont="1" applyBorder="1"/>
    <xf numFmtId="43" fontId="7" fillId="8" borderId="6" xfId="2" applyNumberFormat="1" applyFont="1" applyFill="1" applyBorder="1" applyAlignment="1">
      <alignment horizontal="center"/>
    </xf>
    <xf numFmtId="43" fontId="16" fillId="8" borderId="6" xfId="4" applyNumberFormat="1" applyFont="1" applyFill="1" applyBorder="1" applyAlignment="1" applyProtection="1">
      <alignment wrapText="1"/>
    </xf>
    <xf numFmtId="43" fontId="16" fillId="3" borderId="6" xfId="4" applyNumberFormat="1" applyFont="1" applyFill="1" applyBorder="1" applyAlignment="1" applyProtection="1">
      <alignment wrapText="1"/>
    </xf>
    <xf numFmtId="43" fontId="0" fillId="4" borderId="0" xfId="0" applyNumberFormat="1" applyFont="1" applyFill="1" applyBorder="1" applyAlignment="1">
      <alignment horizontal="right"/>
    </xf>
    <xf numFmtId="43" fontId="0" fillId="3" borderId="0" xfId="0" applyNumberFormat="1" applyFill="1"/>
    <xf numFmtId="164" fontId="25" fillId="0" borderId="0" xfId="4" applyNumberFormat="1" applyFont="1" applyFill="1" applyBorder="1" applyAlignment="1" applyProtection="1">
      <alignment wrapText="1"/>
    </xf>
    <xf numFmtId="43" fontId="25" fillId="0" borderId="0" xfId="4" applyNumberFormat="1" applyFont="1" applyFill="1" applyBorder="1" applyAlignment="1" applyProtection="1">
      <alignment wrapText="1"/>
    </xf>
    <xf numFmtId="0" fontId="5" fillId="0" borderId="0" xfId="0" applyFont="1" applyProtection="1">
      <protection hidden="1"/>
    </xf>
    <xf numFmtId="0" fontId="13" fillId="0" borderId="0" xfId="0" applyFont="1" applyFill="1" applyAlignment="1" applyProtection="1">
      <alignment horizontal="left" vertical="top" wrapText="1"/>
      <protection hidden="1"/>
    </xf>
    <xf numFmtId="0" fontId="6" fillId="0" borderId="0" xfId="0" applyFont="1" applyFill="1" applyProtection="1">
      <protection hidden="1"/>
    </xf>
    <xf numFmtId="0" fontId="6" fillId="0" borderId="0" xfId="0" applyFont="1" applyFill="1" applyAlignment="1" applyProtection="1">
      <protection hidden="1"/>
    </xf>
    <xf numFmtId="167" fontId="7" fillId="9" borderId="6" xfId="2" applyNumberFormat="1" applyFont="1" applyFill="1" applyBorder="1" applyAlignment="1">
      <alignment horizontal="center"/>
    </xf>
    <xf numFmtId="167" fontId="7" fillId="10" borderId="6" xfId="2" applyNumberFormat="1" applyFont="1" applyFill="1" applyBorder="1" applyAlignment="1">
      <alignment horizontal="center"/>
    </xf>
    <xf numFmtId="0" fontId="4" fillId="0" borderId="0" xfId="0" applyFont="1" applyProtection="1">
      <protection hidden="1"/>
    </xf>
    <xf numFmtId="0" fontId="22" fillId="0" borderId="0" xfId="0" applyFont="1" applyFill="1" applyProtection="1">
      <protection hidden="1"/>
    </xf>
    <xf numFmtId="0" fontId="0" fillId="2" borderId="0" xfId="0" applyNumberFormat="1" applyFill="1"/>
    <xf numFmtId="166" fontId="0" fillId="2" borderId="0" xfId="0" applyNumberFormat="1" applyFont="1" applyFill="1" applyBorder="1" applyAlignment="1">
      <alignment horizontal="right"/>
    </xf>
    <xf numFmtId="165" fontId="0" fillId="2" borderId="0" xfId="0" applyNumberFormat="1" applyFont="1" applyFill="1" applyBorder="1" applyAlignment="1">
      <alignment horizontal="right"/>
    </xf>
    <xf numFmtId="164" fontId="0" fillId="2" borderId="0" xfId="0" applyNumberFormat="1" applyFont="1" applyFill="1" applyBorder="1" applyAlignment="1">
      <alignment horizontal="right"/>
    </xf>
    <xf numFmtId="164" fontId="25" fillId="2" borderId="0" xfId="4" applyNumberFormat="1" applyFont="1" applyFill="1" applyBorder="1" applyAlignment="1" applyProtection="1">
      <alignment wrapText="1"/>
    </xf>
    <xf numFmtId="43" fontId="25" fillId="2" borderId="0" xfId="4" applyNumberFormat="1" applyFont="1" applyFill="1" applyBorder="1" applyAlignment="1" applyProtection="1">
      <alignment wrapText="1"/>
    </xf>
    <xf numFmtId="0" fontId="0" fillId="2" borderId="0" xfId="0" applyNumberFormat="1" applyFont="1" applyFill="1" applyBorder="1" applyAlignment="1">
      <alignment horizontal="right"/>
    </xf>
    <xf numFmtId="166" fontId="0" fillId="2" borderId="0" xfId="0" applyNumberFormat="1" applyFill="1" applyBorder="1" applyAlignment="1">
      <alignment horizontal="right"/>
    </xf>
    <xf numFmtId="164" fontId="0" fillId="2" borderId="3" xfId="0" applyNumberFormat="1" applyFill="1" applyBorder="1" applyAlignment="1">
      <alignment horizontal="right"/>
    </xf>
    <xf numFmtId="0" fontId="0" fillId="2" borderId="4" xfId="0" applyFill="1" applyBorder="1"/>
    <xf numFmtId="0" fontId="0" fillId="2" borderId="0" xfId="0" applyFill="1"/>
    <xf numFmtId="43" fontId="0" fillId="4" borderId="6" xfId="2" applyFont="1" applyFill="1" applyBorder="1"/>
    <xf numFmtId="164" fontId="0" fillId="4" borderId="6" xfId="2" applyNumberFormat="1" applyFont="1" applyFill="1" applyBorder="1"/>
    <xf numFmtId="164" fontId="0" fillId="3" borderId="0" xfId="0" applyNumberFormat="1" applyFill="1"/>
    <xf numFmtId="164" fontId="0" fillId="0" borderId="0" xfId="0" applyNumberFormat="1" applyFont="1" applyFill="1" applyBorder="1" applyAlignment="1">
      <alignment horizontal="right"/>
    </xf>
    <xf numFmtId="43" fontId="7" fillId="9" borderId="6" xfId="2" applyNumberFormat="1" applyFont="1" applyFill="1" applyBorder="1" applyAlignment="1">
      <alignment horizontal="center"/>
    </xf>
    <xf numFmtId="43" fontId="16" fillId="9" borderId="6" xfId="4" applyNumberFormat="1" applyFont="1" applyFill="1" applyBorder="1" applyAlignment="1" applyProtection="1">
      <alignment wrapText="1"/>
    </xf>
    <xf numFmtId="43" fontId="0" fillId="2" borderId="0" xfId="0" applyNumberFormat="1" applyFont="1" applyFill="1" applyBorder="1" applyAlignment="1">
      <alignment horizontal="right"/>
    </xf>
    <xf numFmtId="43" fontId="0" fillId="3" borderId="0" xfId="0" applyNumberFormat="1" applyFont="1" applyFill="1" applyBorder="1" applyAlignment="1">
      <alignment horizontal="right"/>
    </xf>
    <xf numFmtId="164" fontId="6" fillId="0" borderId="12" xfId="2" applyNumberFormat="1" applyFont="1" applyBorder="1" applyAlignment="1" applyProtection="1">
      <alignment horizontal="right"/>
      <protection hidden="1"/>
    </xf>
    <xf numFmtId="164" fontId="9" fillId="0" borderId="18" xfId="2" applyNumberFormat="1" applyFont="1" applyBorder="1" applyAlignment="1" applyProtection="1">
      <alignment horizontal="right"/>
      <protection hidden="1"/>
    </xf>
    <xf numFmtId="164" fontId="9" fillId="0" borderId="19" xfId="2" applyNumberFormat="1" applyFont="1" applyBorder="1" applyAlignment="1" applyProtection="1">
      <alignment horizontal="right"/>
      <protection hidden="1"/>
    </xf>
    <xf numFmtId="0" fontId="2" fillId="0" borderId="0" xfId="0" applyFont="1" applyFill="1" applyAlignment="1" applyProtection="1">
      <alignment horizontal="left" vertical="top" wrapText="1"/>
      <protection hidden="1"/>
    </xf>
    <xf numFmtId="0" fontId="13" fillId="0" borderId="0" xfId="0" applyFont="1" applyFill="1" applyAlignment="1" applyProtection="1">
      <alignment horizontal="left" vertical="top" wrapText="1"/>
      <protection hidden="1"/>
    </xf>
    <xf numFmtId="0" fontId="3" fillId="0" borderId="0" xfId="0" applyFont="1" applyFill="1" applyAlignment="1" applyProtection="1">
      <alignment horizontal="left" vertical="top" wrapText="1"/>
      <protection hidden="1"/>
    </xf>
    <xf numFmtId="0" fontId="9" fillId="7" borderId="9"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21" fillId="0" borderId="0" xfId="0" applyFont="1" applyAlignment="1" applyProtection="1">
      <alignment horizontal="center" vertical="center" wrapText="1"/>
      <protection hidden="1"/>
    </xf>
    <xf numFmtId="0" fontId="12" fillId="0" borderId="0" xfId="0" applyFont="1" applyBorder="1" applyAlignment="1">
      <alignment horizontal="center"/>
    </xf>
    <xf numFmtId="0" fontId="13" fillId="0" borderId="0" xfId="0" applyFont="1" applyBorder="1" applyAlignment="1">
      <alignment horizontal="center"/>
    </xf>
    <xf numFmtId="0" fontId="9" fillId="7" borderId="10" xfId="0" applyFont="1" applyFill="1" applyBorder="1" applyAlignment="1">
      <alignment horizontal="center" vertical="center" wrapText="1"/>
    </xf>
    <xf numFmtId="0" fontId="26" fillId="0" borderId="0" xfId="17" applyFont="1" applyFill="1"/>
    <xf numFmtId="167" fontId="7" fillId="8" borderId="6" xfId="2" applyNumberFormat="1" applyFont="1" applyFill="1" applyBorder="1" applyAlignment="1">
      <alignment horizontal="center"/>
    </xf>
    <xf numFmtId="167" fontId="7" fillId="9" borderId="6" xfId="2" applyNumberFormat="1" applyFont="1" applyFill="1" applyBorder="1" applyAlignment="1">
      <alignment horizontal="center"/>
    </xf>
    <xf numFmtId="167" fontId="7" fillId="10" borderId="6" xfId="2" applyNumberFormat="1" applyFont="1" applyFill="1" applyBorder="1" applyAlignment="1">
      <alignment horizontal="center"/>
    </xf>
  </cellXfs>
  <cellStyles count="18">
    <cellStyle name="%" xfId="5"/>
    <cellStyle name="Comma" xfId="2" builtinId="3"/>
    <cellStyle name="Comma 2" xfId="6"/>
    <cellStyle name="Hyperlink" xfId="17" builtinId="8"/>
    <cellStyle name="Hyperlink 2" xfId="7"/>
    <cellStyle name="Normal" xfId="0" builtinId="0"/>
    <cellStyle name="Normal 16" xfId="1"/>
    <cellStyle name="Normal 2" xfId="8"/>
    <cellStyle name="Normal 2 2" xfId="4"/>
    <cellStyle name="Normal 2 2 2" xfId="9"/>
    <cellStyle name="Normal 2 2 3" xfId="10"/>
    <cellStyle name="Normal 2 2_AP LA Level Data" xfId="11"/>
    <cellStyle name="Normal 3" xfId="12"/>
    <cellStyle name="Normal 4" xfId="13"/>
    <cellStyle name="Normal 5" xfId="14"/>
    <cellStyle name="Normal 6" xfId="15"/>
    <cellStyle name="Normal_Pupil Premium working 2" xfId="3"/>
    <cellStyle name="Percent 2" xfId="16"/>
  </cellStyles>
  <dxfs count="0"/>
  <tableStyles count="0" defaultTableStyle="TableStyleMedium2" defaultPivotStyle="PivotStyleLight16"/>
  <colors>
    <mruColors>
      <color rgb="FFFFFF99"/>
      <color rgb="FFFF99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1556657</xdr:colOff>
      <xdr:row>1</xdr:row>
      <xdr:rowOff>21619</xdr:rowOff>
    </xdr:to>
    <xdr:pic>
      <xdr:nvPicPr>
        <xdr:cNvPr id="4" name="Picture 3" descr="C:\Documents and Settings\PlummO01\Desktop\KCC_Logo_New_2012_Framed.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625" y="0"/>
          <a:ext cx="1977118" cy="136056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publications/pupil-premium-conditions-of-grant-2018-to-2019/pupil-premium-2018-to-2019-conditions-of-grant"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37"/>
  <sheetViews>
    <sheetView showGridLines="0" tabSelected="1" zoomScale="85" zoomScaleNormal="85" workbookViewId="0">
      <selection activeCell="E5" sqref="E5"/>
    </sheetView>
  </sheetViews>
  <sheetFormatPr defaultColWidth="9.109375" defaultRowHeight="15.6" x14ac:dyDescent="0.3"/>
  <cols>
    <col min="1" max="1" width="3.6640625" style="18" customWidth="1"/>
    <col min="2" max="2" width="3.109375" style="18" customWidth="1"/>
    <col min="3" max="3" width="89.44140625" style="18" customWidth="1"/>
    <col min="4" max="4" width="2" style="18" customWidth="1"/>
    <col min="5" max="5" width="20.6640625" style="27" customWidth="1"/>
    <col min="6" max="6" width="20.6640625" style="18" customWidth="1"/>
    <col min="7" max="7" width="15.6640625" style="18" customWidth="1"/>
    <col min="8" max="8" width="2.6640625" style="18" customWidth="1"/>
    <col min="9" max="9" width="18.33203125" style="26" customWidth="1"/>
    <col min="10" max="10" width="15.6640625" style="26" customWidth="1"/>
    <col min="11" max="11" width="2.6640625" style="26" customWidth="1"/>
    <col min="12" max="12" width="18.33203125" style="26" customWidth="1"/>
    <col min="13" max="13" width="15.6640625" style="18" customWidth="1"/>
    <col min="14" max="14" width="11.5546875" style="18" bestFit="1" customWidth="1"/>
    <col min="15" max="16384" width="9.109375" style="18"/>
  </cols>
  <sheetData>
    <row r="1" spans="2:14" ht="105" customHeight="1" x14ac:dyDescent="0.25">
      <c r="B1" s="135" t="s">
        <v>1241</v>
      </c>
      <c r="C1" s="135"/>
      <c r="D1" s="135"/>
      <c r="E1" s="135"/>
      <c r="F1" s="135"/>
      <c r="G1" s="135"/>
      <c r="H1" s="135"/>
      <c r="I1" s="135"/>
    </row>
    <row r="2" spans="2:14" x14ac:dyDescent="0.3">
      <c r="B2" s="139" t="s">
        <v>1304</v>
      </c>
      <c r="C2" s="139"/>
      <c r="D2" s="2"/>
      <c r="E2" s="51"/>
      <c r="F2" s="52"/>
      <c r="G2" s="52"/>
      <c r="H2" s="52"/>
    </row>
    <row r="3" spans="2:14" ht="5.0999999999999996" customHeight="1" x14ac:dyDescent="0.25">
      <c r="C3" s="31"/>
      <c r="D3" s="31"/>
      <c r="E3" s="31"/>
      <c r="F3" s="31"/>
      <c r="G3" s="31"/>
      <c r="H3" s="31"/>
      <c r="I3" s="31"/>
      <c r="J3" s="31"/>
    </row>
    <row r="4" spans="2:14" ht="5.0999999999999996" customHeight="1" thickBot="1" x14ac:dyDescent="0.3">
      <c r="C4" s="50"/>
      <c r="D4" s="50"/>
      <c r="E4" s="50"/>
      <c r="F4" s="50"/>
      <c r="G4" s="50"/>
      <c r="H4" s="50"/>
      <c r="I4" s="50"/>
      <c r="J4" s="50"/>
    </row>
    <row r="5" spans="2:14" ht="18" thickBot="1" x14ac:dyDescent="0.35">
      <c r="B5" s="19" t="s">
        <v>337</v>
      </c>
      <c r="E5" s="20"/>
    </row>
    <row r="6" spans="2:14" x14ac:dyDescent="0.25">
      <c r="E6" s="21"/>
      <c r="J6" s="49"/>
    </row>
    <row r="7" spans="2:14" ht="17.399999999999999" x14ac:dyDescent="0.3">
      <c r="B7" s="19"/>
      <c r="C7" s="17"/>
      <c r="D7" s="17"/>
      <c r="E7" s="22" t="str">
        <f>IFERROR(VLOOKUP($E$5,'Advance Data'!A4:B356,2,FALSE),"")</f>
        <v/>
      </c>
      <c r="G7" s="66"/>
      <c r="J7" s="49"/>
      <c r="M7" s="66"/>
    </row>
    <row r="8" spans="2:14" ht="16.2" thickBot="1" x14ac:dyDescent="0.3">
      <c r="E8" s="21"/>
      <c r="G8" s="66"/>
      <c r="J8" s="49"/>
      <c r="M8" s="66"/>
    </row>
    <row r="9" spans="2:14" ht="16.2" thickBot="1" x14ac:dyDescent="0.3">
      <c r="E9" s="133" t="s">
        <v>349</v>
      </c>
      <c r="F9" s="138"/>
      <c r="G9" s="134"/>
      <c r="I9" s="133" t="s">
        <v>350</v>
      </c>
      <c r="J9" s="134"/>
      <c r="L9" s="133" t="s">
        <v>335</v>
      </c>
      <c r="M9" s="134"/>
    </row>
    <row r="10" spans="2:14" ht="34.5" customHeight="1" thickBot="1" x14ac:dyDescent="0.3">
      <c r="B10" s="3"/>
      <c r="C10" s="4"/>
      <c r="D10" s="4"/>
      <c r="E10" s="33" t="s">
        <v>342</v>
      </c>
      <c r="F10" s="34" t="s">
        <v>343</v>
      </c>
      <c r="G10" s="35" t="s">
        <v>0</v>
      </c>
      <c r="H10" s="32"/>
      <c r="I10" s="36" t="s">
        <v>344</v>
      </c>
      <c r="J10" s="35" t="s">
        <v>0</v>
      </c>
      <c r="K10" s="18"/>
      <c r="L10" s="36" t="s">
        <v>344</v>
      </c>
      <c r="M10" s="35" t="s">
        <v>0</v>
      </c>
    </row>
    <row r="11" spans="2:14" x14ac:dyDescent="0.3">
      <c r="B11" s="24" t="s">
        <v>339</v>
      </c>
      <c r="C11" s="106" t="s">
        <v>1242</v>
      </c>
      <c r="E11" s="47" t="str">
        <f>IFERROR(VLOOKUP(E5,'Advance Data'!A4:D356,4,FALSE),"")</f>
        <v/>
      </c>
      <c r="F11" s="48" t="str">
        <f>IFERROR(VLOOKUP(E5,'Advance Data'!A4:E356,5,FALSE),"")</f>
        <v/>
      </c>
      <c r="G11" s="129" t="str">
        <f>IFERROR(VLOOKUP(E5,'Advance Data'!A4:F356,6,FALSE),"")</f>
        <v/>
      </c>
      <c r="H11" s="38"/>
      <c r="I11" s="72" t="str">
        <f>IFERROR(VLOOKUP(E5,'Advance Data'!A4:Q356,17,FALSE),"")</f>
        <v/>
      </c>
      <c r="J11" s="129" t="str">
        <f>IFERROR(VLOOKUP(E5,'Advance Data'!A4:R356,18,FALSE),"")</f>
        <v/>
      </c>
      <c r="K11" s="44"/>
      <c r="L11" s="72" t="str">
        <f>IFERROR(VLOOKUP(E5,'Advance Data'!A4:Y356,25,FALSE),"")</f>
        <v/>
      </c>
      <c r="M11" s="129" t="str">
        <f>IFERROR(VLOOKUP(E5,'Advance Data'!A4:Z356,26,FALSE),"")</f>
        <v/>
      </c>
      <c r="N11" s="25"/>
    </row>
    <row r="12" spans="2:14" x14ac:dyDescent="0.3">
      <c r="B12" s="24"/>
      <c r="C12" s="28" t="s">
        <v>1243</v>
      </c>
      <c r="D12" s="28"/>
      <c r="E12" s="37"/>
      <c r="F12" s="39"/>
      <c r="G12" s="127"/>
      <c r="H12" s="38"/>
      <c r="I12" s="45"/>
      <c r="J12" s="127"/>
      <c r="K12" s="46"/>
      <c r="L12" s="45"/>
      <c r="M12" s="127"/>
    </row>
    <row r="13" spans="2:14" x14ac:dyDescent="0.3">
      <c r="E13" s="37"/>
      <c r="F13" s="39"/>
      <c r="G13" s="127"/>
      <c r="H13" s="38"/>
      <c r="I13" s="40"/>
      <c r="J13" s="127"/>
      <c r="K13" s="38"/>
      <c r="L13" s="40"/>
      <c r="M13" s="127"/>
    </row>
    <row r="14" spans="2:14" x14ac:dyDescent="0.3">
      <c r="B14" s="18" t="s">
        <v>345</v>
      </c>
      <c r="C14" s="106" t="s">
        <v>1244</v>
      </c>
      <c r="E14" s="37"/>
      <c r="F14" s="39"/>
      <c r="G14" s="127" t="str">
        <f>IFERROR(VLOOKUP(E5,'Advance Data'!A4:H356,8,FALSE),"")</f>
        <v/>
      </c>
      <c r="H14" s="38"/>
      <c r="I14" s="40"/>
      <c r="J14" s="127" t="str">
        <f>IFERROR(VLOOKUP(E5,'Advance Data'!A4:T356,20,FALSE),"")</f>
        <v/>
      </c>
      <c r="K14" s="38"/>
      <c r="L14" s="40"/>
      <c r="M14" s="127" t="str">
        <f>IFERROR(VLOOKUP(E5,'Advance Data'!A4:AA356,27,FALSE),"")</f>
        <v/>
      </c>
    </row>
    <row r="15" spans="2:14" x14ac:dyDescent="0.3">
      <c r="E15" s="37"/>
      <c r="F15" s="39"/>
      <c r="G15" s="127"/>
      <c r="H15" s="38"/>
      <c r="I15" s="40"/>
      <c r="J15" s="127"/>
      <c r="K15" s="38"/>
      <c r="L15" s="40"/>
      <c r="M15" s="127"/>
    </row>
    <row r="16" spans="2:14" x14ac:dyDescent="0.3">
      <c r="B16" s="18" t="s">
        <v>341</v>
      </c>
      <c r="C16" s="106" t="s">
        <v>1245</v>
      </c>
      <c r="E16" s="37"/>
      <c r="F16" s="39"/>
      <c r="G16" s="127" t="str">
        <f>IFERROR(VLOOKUP(E5,'Advance Data'!A4:G356,7,FALSE),"")</f>
        <v/>
      </c>
      <c r="H16" s="38"/>
      <c r="I16" s="40"/>
      <c r="J16" s="127" t="str">
        <f>IFERROR(VLOOKUP(E5,'Advance Data'!A4:S356,19,FALSE),"")</f>
        <v/>
      </c>
      <c r="K16" s="38"/>
      <c r="L16" s="40"/>
      <c r="M16" s="127" t="str">
        <f>IF(E5="","",0)</f>
        <v/>
      </c>
    </row>
    <row r="17" spans="2:13" x14ac:dyDescent="0.3">
      <c r="C17" s="28" t="s">
        <v>1246</v>
      </c>
      <c r="E17" s="37"/>
      <c r="F17" s="39"/>
      <c r="G17" s="127"/>
      <c r="H17" s="38"/>
      <c r="I17" s="40"/>
      <c r="J17" s="127"/>
      <c r="K17" s="38"/>
      <c r="L17" s="40"/>
      <c r="M17" s="127"/>
    </row>
    <row r="18" spans="2:13" x14ac:dyDescent="0.3">
      <c r="C18" s="28"/>
      <c r="D18" s="28"/>
      <c r="E18" s="37"/>
      <c r="F18" s="39"/>
      <c r="G18" s="127"/>
      <c r="H18" s="38"/>
      <c r="I18" s="40"/>
      <c r="J18" s="127"/>
      <c r="K18" s="38"/>
      <c r="L18" s="40"/>
      <c r="M18" s="127"/>
    </row>
    <row r="19" spans="2:13" x14ac:dyDescent="0.3">
      <c r="B19" s="18" t="s">
        <v>340</v>
      </c>
      <c r="C19" s="106" t="s">
        <v>1305</v>
      </c>
      <c r="E19" s="37"/>
      <c r="F19" s="39"/>
      <c r="G19" s="127" t="str">
        <f>IFERROR(VLOOKUP(E5,'Advance Data'!A4:I356,9,FALSE),"")</f>
        <v/>
      </c>
      <c r="H19" s="38"/>
      <c r="I19" s="40"/>
      <c r="J19" s="127" t="str">
        <f>IFERROR(VLOOKUP(E5,'Advance Data'!A4:U356,21,FALSE),"")</f>
        <v/>
      </c>
      <c r="K19" s="38"/>
      <c r="L19" s="40"/>
      <c r="M19" s="127" t="str">
        <f>IFERROR(VLOOKUP(E5,'Advance Data'!A4:AA356,27,FALSE),"")</f>
        <v/>
      </c>
    </row>
    <row r="20" spans="2:13" x14ac:dyDescent="0.3">
      <c r="C20" s="28" t="s">
        <v>1247</v>
      </c>
      <c r="D20" s="28"/>
      <c r="E20" s="37"/>
      <c r="F20" s="39"/>
      <c r="G20" s="127"/>
      <c r="H20" s="38"/>
      <c r="I20" s="40"/>
      <c r="J20" s="127"/>
      <c r="K20" s="38"/>
      <c r="L20" s="40"/>
      <c r="M20" s="127"/>
    </row>
    <row r="21" spans="2:13" x14ac:dyDescent="0.3">
      <c r="E21" s="37"/>
      <c r="F21" s="39"/>
      <c r="G21" s="127"/>
      <c r="H21" s="38"/>
      <c r="I21" s="40"/>
      <c r="J21" s="127"/>
      <c r="K21" s="38"/>
      <c r="L21" s="40"/>
      <c r="M21" s="127"/>
    </row>
    <row r="22" spans="2:13" x14ac:dyDescent="0.3">
      <c r="B22" s="18" t="s">
        <v>346</v>
      </c>
      <c r="C22" s="18" t="str">
        <f>IF(OR(E5="A2099",E5="A2666"),"Allocation for the period July to August 2018 (A x 2/5)*","Allocation for the period July to March 2019 (A x 9/12)*")</f>
        <v>Allocation for the period July to March 2019 (A x 9/12)*</v>
      </c>
      <c r="E22" s="37"/>
      <c r="F22" s="39"/>
      <c r="G22" s="127" t="str">
        <f>IFERROR(VLOOKUP(E5,'Advance Data'!A4:J356,10,FALSE),"")</f>
        <v/>
      </c>
      <c r="H22" s="38"/>
      <c r="I22" s="40"/>
      <c r="J22" s="127" t="str">
        <f>IFERROR(VLOOKUP(E5,'Advance Data'!A4:V356,22,FALSE),"")</f>
        <v/>
      </c>
      <c r="K22" s="38"/>
      <c r="L22" s="40"/>
      <c r="M22" s="127" t="str">
        <f>IFERROR(VLOOKUP(E5,'Advance Data'!A4:AB356,28,FALSE),"")</f>
        <v/>
      </c>
    </row>
    <row r="23" spans="2:13" x14ac:dyDescent="0.3">
      <c r="C23" s="107" t="str">
        <f>IF(OR(E5="A2099",E5="A2666"),"Profiled in equal instalments over July to August 2018","Profiled in equal instalments over July to March 2019")</f>
        <v>Profiled in equal instalments over July to March 2019</v>
      </c>
      <c r="D23" s="28"/>
      <c r="E23" s="37"/>
      <c r="F23" s="39"/>
      <c r="G23" s="127"/>
      <c r="H23" s="38"/>
      <c r="I23" s="40"/>
      <c r="J23" s="127"/>
      <c r="K23" s="38"/>
      <c r="L23" s="40"/>
      <c r="M23" s="127"/>
    </row>
    <row r="24" spans="2:13" x14ac:dyDescent="0.3">
      <c r="C24" s="28"/>
      <c r="D24" s="28"/>
      <c r="E24" s="37"/>
      <c r="F24" s="39"/>
      <c r="G24" s="127"/>
      <c r="H24" s="38"/>
      <c r="I24" s="40"/>
      <c r="J24" s="127"/>
      <c r="K24" s="38"/>
      <c r="L24" s="40"/>
      <c r="M24" s="127"/>
    </row>
    <row r="25" spans="2:13" hidden="1" x14ac:dyDescent="0.3">
      <c r="C25" s="75"/>
      <c r="D25" s="28"/>
      <c r="E25" s="73" t="str">
        <f>IFERROR(VLOOKUP(E5,'Advance Data'!A10:K356,11,FALSE),"")</f>
        <v/>
      </c>
      <c r="F25" s="74" t="str">
        <f>IFERROR(VLOOKUP(E5,'Advance Data'!A10:L356,12,FALSE),"")</f>
        <v/>
      </c>
      <c r="G25" s="127" t="str">
        <f>IFERROR(VLOOKUP(E5,'Advance Data'!A10:M356,13,FALSE),"")</f>
        <v/>
      </c>
      <c r="H25" s="38"/>
      <c r="I25" s="40"/>
      <c r="J25" s="127" t="str">
        <f>IF(E5="","","£0")</f>
        <v/>
      </c>
      <c r="K25" s="38"/>
      <c r="L25" s="40"/>
      <c r="M25" s="127" t="str">
        <f>IF(E5="","","£0")</f>
        <v/>
      </c>
    </row>
    <row r="26" spans="2:13" hidden="1" x14ac:dyDescent="0.3">
      <c r="C26" s="76"/>
      <c r="E26" s="37"/>
      <c r="F26" s="39"/>
      <c r="G26" s="127"/>
      <c r="H26" s="38"/>
      <c r="I26" s="40"/>
      <c r="J26" s="127"/>
      <c r="K26" s="38"/>
      <c r="L26" s="40"/>
      <c r="M26" s="127"/>
    </row>
    <row r="27" spans="2:13" x14ac:dyDescent="0.3">
      <c r="E27" s="37"/>
      <c r="F27" s="39"/>
      <c r="G27" s="127"/>
      <c r="H27" s="38"/>
      <c r="I27" s="40"/>
      <c r="J27" s="127"/>
      <c r="K27" s="38"/>
      <c r="L27" s="40"/>
      <c r="M27" s="127"/>
    </row>
    <row r="28" spans="2:13" ht="16.2" thickBot="1" x14ac:dyDescent="0.35">
      <c r="B28" s="100" t="s">
        <v>347</v>
      </c>
      <c r="C28" s="106" t="s">
        <v>1248</v>
      </c>
      <c r="E28" s="41"/>
      <c r="F28" s="42"/>
      <c r="G28" s="128" t="str">
        <f>IFERROR(VLOOKUP(E5,'Advance Data'!A4:O356,15,FALSE),"")</f>
        <v/>
      </c>
      <c r="H28" s="38"/>
      <c r="I28" s="43"/>
      <c r="J28" s="128" t="str">
        <f>IFERROR(VLOOKUP(E5,'Advance Data'!A4:W356,23,FALSE),"")</f>
        <v/>
      </c>
      <c r="K28" s="38"/>
      <c r="L28" s="43"/>
      <c r="M28" s="128" t="str">
        <f>IFERROR(VLOOKUP(E5,'Advance Data'!A4:AC356,29,FALSE),"")</f>
        <v/>
      </c>
    </row>
    <row r="30" spans="2:13" ht="7.5" customHeight="1" x14ac:dyDescent="0.3">
      <c r="B30" s="5"/>
      <c r="M30" s="23"/>
    </row>
    <row r="31" spans="2:13" x14ac:dyDescent="0.3">
      <c r="B31" s="2"/>
      <c r="C31" s="1" t="s">
        <v>348</v>
      </c>
      <c r="D31" s="2"/>
      <c r="E31" s="136"/>
      <c r="F31" s="137"/>
      <c r="G31" s="29"/>
      <c r="H31" s="29"/>
    </row>
    <row r="32" spans="2:13" ht="5.0999999999999996" customHeight="1" x14ac:dyDescent="0.25">
      <c r="C32" s="50"/>
      <c r="D32" s="50"/>
      <c r="E32" s="50"/>
      <c r="F32" s="50"/>
      <c r="G32" s="50"/>
      <c r="H32" s="50"/>
      <c r="I32" s="50"/>
      <c r="J32" s="50"/>
    </row>
    <row r="33" spans="2:14" ht="15.75" customHeight="1" x14ac:dyDescent="0.25">
      <c r="C33" s="132" t="s">
        <v>1249</v>
      </c>
      <c r="D33" s="131"/>
      <c r="E33" s="131"/>
      <c r="F33" s="131"/>
      <c r="G33" s="131"/>
      <c r="H33" s="131"/>
      <c r="I33" s="131"/>
      <c r="J33" s="131"/>
      <c r="K33" s="131"/>
      <c r="L33" s="131"/>
      <c r="M33" s="131"/>
      <c r="N33" s="131"/>
    </row>
    <row r="34" spans="2:14" ht="16.5" customHeight="1" x14ac:dyDescent="0.25">
      <c r="B34" s="30"/>
      <c r="C34" s="131"/>
      <c r="D34" s="131"/>
      <c r="E34" s="131"/>
      <c r="F34" s="131"/>
      <c r="G34" s="131"/>
      <c r="H34" s="131"/>
      <c r="I34" s="131"/>
      <c r="J34" s="131"/>
      <c r="K34" s="131"/>
      <c r="L34" s="131"/>
      <c r="M34" s="131"/>
      <c r="N34" s="131"/>
    </row>
    <row r="35" spans="2:14" s="102" customFormat="1" ht="15" x14ac:dyDescent="0.25">
      <c r="B35" s="101"/>
      <c r="C35" s="101"/>
      <c r="D35" s="101"/>
      <c r="E35" s="101"/>
      <c r="F35" s="101"/>
      <c r="G35" s="101"/>
      <c r="H35" s="101"/>
      <c r="I35" s="101"/>
      <c r="J35" s="101"/>
      <c r="K35" s="103"/>
      <c r="L35" s="103"/>
    </row>
    <row r="36" spans="2:14" ht="15" x14ac:dyDescent="0.25">
      <c r="B36" s="30"/>
      <c r="C36" s="130" t="s">
        <v>1306</v>
      </c>
      <c r="D36" s="131"/>
      <c r="E36" s="131"/>
      <c r="F36" s="131"/>
      <c r="G36" s="131"/>
      <c r="H36" s="131"/>
      <c r="I36" s="131"/>
      <c r="J36" s="131"/>
      <c r="K36" s="131"/>
      <c r="L36" s="131"/>
      <c r="M36" s="131"/>
      <c r="N36" s="131"/>
    </row>
    <row r="37" spans="2:14" ht="15" x14ac:dyDescent="0.25">
      <c r="C37" s="131"/>
      <c r="D37" s="131"/>
      <c r="E37" s="131"/>
      <c r="F37" s="131"/>
      <c r="G37" s="131"/>
      <c r="H37" s="131"/>
      <c r="I37" s="131"/>
      <c r="J37" s="131"/>
      <c r="K37" s="131"/>
      <c r="L37" s="131"/>
      <c r="M37" s="131"/>
      <c r="N37" s="131"/>
    </row>
  </sheetData>
  <sheetProtection algorithmName="SHA-512" hashValue="Gpx3A5GZVkWLi8xxCr5r6AcCRp9+27iKKH/TsoH6NdP/9Y9nLZLWKvOqBXZJ3d0ctPaDpsh/sMQZ+wqveNfbMg==" saltValue="8GryW9fj5IxYR/a8zAk0fw==" spinCount="100000" sheet="1" objects="1" scenarios="1"/>
  <mergeCells count="8">
    <mergeCell ref="C36:N37"/>
    <mergeCell ref="C33:N34"/>
    <mergeCell ref="L9:M9"/>
    <mergeCell ref="B1:I1"/>
    <mergeCell ref="E31:F31"/>
    <mergeCell ref="E9:G9"/>
    <mergeCell ref="I9:J9"/>
    <mergeCell ref="B2:C2"/>
  </mergeCells>
  <hyperlinks>
    <hyperlink ref="B2:C2" r:id="rId1" display="Please refer to DfE Pupil Premium conditions of grant 2017-18 when using this template."/>
  </hyperlinks>
  <pageMargins left="0.70866141732283472" right="0.70866141732283472" top="0.74803149606299213" bottom="0.74803149606299213" header="0.31496062992125984" footer="0.31496062992125984"/>
  <pageSetup paperSize="8" fitToWidth="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'Advance Data'!$A$5:$A$354</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X359"/>
  <sheetViews>
    <sheetView zoomScale="85" zoomScaleNormal="85" workbookViewId="0">
      <pane xSplit="3" ySplit="3" topLeftCell="D4" activePane="bottomRight" state="frozen"/>
      <selection pane="topRight" activeCell="D1" sqref="D1"/>
      <selection pane="bottomLeft" activeCell="A4" sqref="A4"/>
      <selection pane="bottomRight"/>
    </sheetView>
  </sheetViews>
  <sheetFormatPr defaultColWidth="9.109375" defaultRowHeight="14.4" x14ac:dyDescent="0.3"/>
  <cols>
    <col min="1" max="1" width="9.109375" style="7"/>
    <col min="2" max="2" width="40.6640625" style="6" customWidth="1"/>
    <col min="3" max="3" width="26.44140625" style="6" bestFit="1" customWidth="1"/>
    <col min="4" max="8" width="15.33203125" style="6" customWidth="1"/>
    <col min="9" max="9" width="15.33203125" style="97" customWidth="1"/>
    <col min="10" max="18" width="15.33203125" style="6" customWidth="1"/>
    <col min="19" max="19" width="15.33203125" style="97" customWidth="1"/>
    <col min="20" max="31" width="15.33203125" style="6" customWidth="1"/>
    <col min="32" max="32" width="13.6640625" style="6" customWidth="1"/>
    <col min="33" max="33" width="13.88671875" style="7" bestFit="1" customWidth="1"/>
    <col min="34" max="16384" width="9.109375" style="7"/>
  </cols>
  <sheetData>
    <row r="1" spans="1:50" x14ac:dyDescent="0.3">
      <c r="C1" s="8" t="s">
        <v>351</v>
      </c>
      <c r="D1" s="119">
        <v>14224</v>
      </c>
      <c r="E1" s="119">
        <v>4750</v>
      </c>
      <c r="F1" s="120">
        <v>23060620</v>
      </c>
      <c r="G1" s="120">
        <v>5921802</v>
      </c>
      <c r="H1" s="120">
        <v>5804232.5</v>
      </c>
      <c r="I1" s="120">
        <v>-117569.5</v>
      </c>
      <c r="J1" s="120">
        <v>17256387.5</v>
      </c>
      <c r="K1" s="119">
        <v>0</v>
      </c>
      <c r="L1" s="119">
        <v>0</v>
      </c>
      <c r="M1" s="119">
        <v>0</v>
      </c>
      <c r="N1" s="119">
        <v>0</v>
      </c>
      <c r="O1" s="120">
        <v>23060620</v>
      </c>
      <c r="P1" s="119">
        <v>0</v>
      </c>
      <c r="Q1" s="119">
        <v>798</v>
      </c>
      <c r="R1" s="119">
        <v>239050</v>
      </c>
      <c r="S1" s="60">
        <v>65175</v>
      </c>
      <c r="T1" s="119">
        <v>59762.5</v>
      </c>
      <c r="U1" s="119">
        <v>-5412.5</v>
      </c>
      <c r="V1" s="119">
        <v>179287.5</v>
      </c>
      <c r="W1" s="119">
        <v>239050</v>
      </c>
      <c r="X1" s="119">
        <v>0</v>
      </c>
      <c r="Y1" s="119">
        <v>715</v>
      </c>
      <c r="Z1" s="119">
        <v>1643158.3333333335</v>
      </c>
      <c r="AA1" s="119">
        <v>410789.58333333337</v>
      </c>
      <c r="AB1" s="119">
        <v>1232368.75</v>
      </c>
      <c r="AC1" s="119">
        <v>1643158.3333333335</v>
      </c>
      <c r="AD1" s="119">
        <v>0</v>
      </c>
      <c r="AE1" s="119">
        <v>0</v>
      </c>
      <c r="AF1" s="119">
        <v>0</v>
      </c>
    </row>
    <row r="2" spans="1:50" x14ac:dyDescent="0.3">
      <c r="C2" s="8"/>
      <c r="D2" s="140" t="s">
        <v>333</v>
      </c>
      <c r="E2" s="140"/>
      <c r="F2" s="140"/>
      <c r="G2" s="67"/>
      <c r="H2" s="67"/>
      <c r="I2" s="93"/>
      <c r="J2" s="67"/>
      <c r="K2" s="67"/>
      <c r="L2" s="67"/>
      <c r="M2" s="67"/>
      <c r="N2" s="67"/>
      <c r="O2" s="67"/>
      <c r="P2" s="67"/>
      <c r="Q2" s="141" t="s">
        <v>334</v>
      </c>
      <c r="R2" s="141"/>
      <c r="S2" s="123"/>
      <c r="T2" s="68"/>
      <c r="U2" s="68"/>
      <c r="V2" s="68"/>
      <c r="W2" s="104"/>
      <c r="X2" s="68"/>
      <c r="Y2" s="142" t="s">
        <v>335</v>
      </c>
      <c r="Z2" s="142"/>
      <c r="AA2" s="105"/>
      <c r="AB2" s="69"/>
      <c r="AC2" s="105"/>
      <c r="AD2" s="69"/>
      <c r="AE2" s="9"/>
      <c r="AF2" s="9"/>
    </row>
    <row r="3" spans="1:50" ht="114.9" customHeight="1" x14ac:dyDescent="0.3">
      <c r="A3" s="61" t="s">
        <v>331</v>
      </c>
      <c r="B3" s="10" t="s">
        <v>1</v>
      </c>
      <c r="C3" s="10" t="s">
        <v>314</v>
      </c>
      <c r="D3" s="53" t="s">
        <v>315</v>
      </c>
      <c r="E3" s="54" t="s">
        <v>316</v>
      </c>
      <c r="F3" s="55" t="s">
        <v>317</v>
      </c>
      <c r="G3" s="55" t="s">
        <v>352</v>
      </c>
      <c r="H3" s="55" t="s">
        <v>353</v>
      </c>
      <c r="I3" s="94" t="s">
        <v>354</v>
      </c>
      <c r="J3" s="55" t="s">
        <v>1264</v>
      </c>
      <c r="K3" s="70" t="s">
        <v>356</v>
      </c>
      <c r="L3" s="70" t="s">
        <v>357</v>
      </c>
      <c r="M3" s="70" t="s">
        <v>358</v>
      </c>
      <c r="N3" s="70" t="s">
        <v>355</v>
      </c>
      <c r="O3" s="55" t="s">
        <v>336</v>
      </c>
      <c r="P3" s="55" t="s">
        <v>355</v>
      </c>
      <c r="Q3" s="56" t="s">
        <v>318</v>
      </c>
      <c r="R3" s="57" t="s">
        <v>319</v>
      </c>
      <c r="S3" s="124" t="s">
        <v>352</v>
      </c>
      <c r="T3" s="57" t="s">
        <v>353</v>
      </c>
      <c r="U3" s="57" t="s">
        <v>354</v>
      </c>
      <c r="V3" s="57" t="s">
        <v>1264</v>
      </c>
      <c r="W3" s="57" t="s">
        <v>336</v>
      </c>
      <c r="X3" s="57" t="s">
        <v>355</v>
      </c>
      <c r="Y3" s="58" t="s">
        <v>320</v>
      </c>
      <c r="Z3" s="59" t="s">
        <v>321</v>
      </c>
      <c r="AA3" s="59" t="s">
        <v>332</v>
      </c>
      <c r="AB3" s="59" t="s">
        <v>1264</v>
      </c>
      <c r="AC3" s="59" t="s">
        <v>336</v>
      </c>
      <c r="AD3" s="59" t="s">
        <v>355</v>
      </c>
      <c r="AE3" s="62" t="s">
        <v>322</v>
      </c>
      <c r="AF3" s="63" t="s">
        <v>323</v>
      </c>
    </row>
    <row r="4" spans="1:50" ht="86.4" x14ac:dyDescent="0.3">
      <c r="A4" s="85" t="s">
        <v>359</v>
      </c>
      <c r="B4" s="10" t="s">
        <v>1</v>
      </c>
      <c r="C4" s="10" t="s">
        <v>314</v>
      </c>
      <c r="D4" s="86" t="s">
        <v>315</v>
      </c>
      <c r="E4" s="87" t="s">
        <v>316</v>
      </c>
      <c r="F4" s="88" t="s">
        <v>317</v>
      </c>
      <c r="G4" s="88"/>
      <c r="H4" s="88"/>
      <c r="I4" s="95"/>
      <c r="J4" s="88"/>
      <c r="K4" s="88"/>
      <c r="L4" s="88"/>
      <c r="M4" s="88"/>
      <c r="N4" s="88"/>
      <c r="O4" s="88"/>
      <c r="P4" s="88"/>
      <c r="Q4" s="86" t="s">
        <v>318</v>
      </c>
      <c r="R4" s="88" t="s">
        <v>319</v>
      </c>
      <c r="S4" s="95"/>
      <c r="T4" s="88"/>
      <c r="U4" s="88"/>
      <c r="V4" s="88"/>
      <c r="W4" s="88"/>
      <c r="X4" s="88"/>
      <c r="Y4" s="86" t="s">
        <v>320</v>
      </c>
      <c r="Z4" s="88" t="s">
        <v>321</v>
      </c>
      <c r="AA4" s="88"/>
      <c r="AB4" s="88"/>
      <c r="AC4" s="88"/>
      <c r="AD4" s="88"/>
      <c r="AE4" s="89" t="s">
        <v>360</v>
      </c>
      <c r="AF4" s="78"/>
      <c r="AG4" s="77"/>
      <c r="AH4" s="77"/>
      <c r="AI4" s="79"/>
      <c r="AJ4" s="80"/>
      <c r="AK4" s="80"/>
      <c r="AL4" s="80"/>
      <c r="AM4" s="80"/>
      <c r="AN4" s="80"/>
      <c r="AO4" s="80"/>
      <c r="AP4" s="80"/>
      <c r="AQ4" s="81"/>
      <c r="AR4" s="82"/>
      <c r="AS4" s="82"/>
      <c r="AT4" s="82"/>
      <c r="AU4" s="82"/>
      <c r="AV4" s="82"/>
      <c r="AW4" s="83"/>
      <c r="AX4" s="84"/>
    </row>
    <row r="5" spans="1:50" s="118" customFormat="1" x14ac:dyDescent="0.3">
      <c r="A5" s="108" t="s">
        <v>1265</v>
      </c>
      <c r="B5" s="15" t="s">
        <v>137</v>
      </c>
      <c r="C5" s="15" t="s">
        <v>1271</v>
      </c>
      <c r="D5" s="109">
        <v>76</v>
      </c>
      <c r="E5" s="109">
        <v>0</v>
      </c>
      <c r="F5" s="110">
        <v>41800</v>
      </c>
      <c r="G5" s="111">
        <v>26400</v>
      </c>
      <c r="H5" s="112">
        <v>25080</v>
      </c>
      <c r="I5" s="113">
        <v>-1320</v>
      </c>
      <c r="J5" s="111">
        <v>16720</v>
      </c>
      <c r="K5" s="111"/>
      <c r="L5" s="114"/>
      <c r="M5" s="111"/>
      <c r="N5" s="111"/>
      <c r="O5" s="111">
        <v>41800</v>
      </c>
      <c r="P5" s="111"/>
      <c r="Q5" s="109">
        <v>0</v>
      </c>
      <c r="R5" s="110">
        <v>0</v>
      </c>
      <c r="S5" s="125">
        <v>0</v>
      </c>
      <c r="T5" s="111">
        <v>0</v>
      </c>
      <c r="U5" s="111">
        <v>0</v>
      </c>
      <c r="V5" s="111">
        <v>0</v>
      </c>
      <c r="W5" s="111">
        <v>0</v>
      </c>
      <c r="X5" s="111"/>
      <c r="Y5" s="115">
        <v>0</v>
      </c>
      <c r="Z5" s="111">
        <v>0</v>
      </c>
      <c r="AA5" s="111">
        <v>0</v>
      </c>
      <c r="AB5" s="111">
        <v>0</v>
      </c>
      <c r="AC5" s="111">
        <v>0</v>
      </c>
      <c r="AD5" s="111"/>
      <c r="AE5" s="116"/>
      <c r="AF5" s="117"/>
    </row>
    <row r="6" spans="1:50" s="118" customFormat="1" x14ac:dyDescent="0.3">
      <c r="A6" s="108" t="s">
        <v>1303</v>
      </c>
      <c r="B6" s="15" t="s">
        <v>129</v>
      </c>
      <c r="C6" s="15" t="s">
        <v>1271</v>
      </c>
      <c r="D6" s="109">
        <v>127</v>
      </c>
      <c r="E6" s="109">
        <v>0</v>
      </c>
      <c r="F6" s="110">
        <v>69850</v>
      </c>
      <c r="G6" s="111">
        <v>42570</v>
      </c>
      <c r="H6" s="112">
        <v>41910</v>
      </c>
      <c r="I6" s="113">
        <v>-660</v>
      </c>
      <c r="J6" s="111">
        <v>27940</v>
      </c>
      <c r="K6" s="111"/>
      <c r="L6" s="114"/>
      <c r="M6" s="111"/>
      <c r="N6" s="111"/>
      <c r="O6" s="111">
        <v>69850</v>
      </c>
      <c r="P6" s="111"/>
      <c r="Q6" s="109">
        <v>2</v>
      </c>
      <c r="R6" s="110">
        <v>250</v>
      </c>
      <c r="S6" s="125">
        <v>0</v>
      </c>
      <c r="T6" s="111">
        <v>62.5</v>
      </c>
      <c r="U6" s="111">
        <v>62.5</v>
      </c>
      <c r="V6" s="111">
        <v>187.5</v>
      </c>
      <c r="W6" s="111">
        <v>250</v>
      </c>
      <c r="X6" s="111"/>
      <c r="Y6" s="115">
        <v>1</v>
      </c>
      <c r="Z6" s="111">
        <v>958.33333333333337</v>
      </c>
      <c r="AA6" s="111">
        <v>239.58333333333334</v>
      </c>
      <c r="AB6" s="111">
        <v>718.75</v>
      </c>
      <c r="AC6" s="111">
        <v>958.33333333333337</v>
      </c>
      <c r="AD6" s="111"/>
      <c r="AE6" s="116"/>
      <c r="AF6" s="117"/>
    </row>
    <row r="7" spans="1:50" s="11" customFormat="1" x14ac:dyDescent="0.3">
      <c r="A7" s="64">
        <v>1106</v>
      </c>
      <c r="B7" s="12" t="s">
        <v>2</v>
      </c>
      <c r="C7" s="12" t="s">
        <v>1272</v>
      </c>
      <c r="D7" s="90">
        <v>0</v>
      </c>
      <c r="E7" s="90">
        <v>3</v>
      </c>
      <c r="F7" s="91">
        <v>2805</v>
      </c>
      <c r="G7" s="122">
        <v>0</v>
      </c>
      <c r="H7" s="98">
        <v>701</v>
      </c>
      <c r="I7" s="99">
        <v>701</v>
      </c>
      <c r="J7" s="16">
        <v>2104</v>
      </c>
      <c r="K7" s="16"/>
      <c r="L7" s="71"/>
      <c r="M7" s="16"/>
      <c r="N7" s="16"/>
      <c r="O7" s="122">
        <v>2805</v>
      </c>
      <c r="P7" s="16"/>
      <c r="Q7" s="90">
        <v>0</v>
      </c>
      <c r="R7" s="91">
        <v>0</v>
      </c>
      <c r="S7" s="126">
        <v>0</v>
      </c>
      <c r="T7" s="16">
        <v>0</v>
      </c>
      <c r="U7" s="16">
        <v>0</v>
      </c>
      <c r="V7" s="16">
        <v>0</v>
      </c>
      <c r="W7" s="16">
        <v>0</v>
      </c>
      <c r="X7" s="16"/>
      <c r="Y7" s="13">
        <v>0</v>
      </c>
      <c r="Z7" s="16">
        <v>0</v>
      </c>
      <c r="AA7" s="16">
        <v>0</v>
      </c>
      <c r="AB7" s="16">
        <v>0</v>
      </c>
      <c r="AC7" s="16">
        <v>0</v>
      </c>
      <c r="AD7" s="16"/>
      <c r="AE7" s="65"/>
      <c r="AF7" s="14"/>
    </row>
    <row r="8" spans="1:50" s="11" customFormat="1" x14ac:dyDescent="0.3">
      <c r="A8" s="64">
        <v>1116</v>
      </c>
      <c r="B8" s="12" t="s">
        <v>324</v>
      </c>
      <c r="C8" s="12" t="s">
        <v>1272</v>
      </c>
      <c r="D8" s="90">
        <v>0</v>
      </c>
      <c r="E8" s="90">
        <v>2</v>
      </c>
      <c r="F8" s="91">
        <v>1870</v>
      </c>
      <c r="G8" s="122">
        <v>4675</v>
      </c>
      <c r="H8" s="98">
        <v>468</v>
      </c>
      <c r="I8" s="99">
        <v>-4207</v>
      </c>
      <c r="J8" s="16">
        <v>1402</v>
      </c>
      <c r="K8" s="16"/>
      <c r="L8" s="71"/>
      <c r="M8" s="16"/>
      <c r="N8" s="16"/>
      <c r="O8" s="122">
        <v>1870</v>
      </c>
      <c r="P8" s="16"/>
      <c r="Q8" s="90">
        <v>0</v>
      </c>
      <c r="R8" s="91">
        <v>0</v>
      </c>
      <c r="S8" s="126">
        <v>0</v>
      </c>
      <c r="T8" s="16">
        <v>0</v>
      </c>
      <c r="U8" s="16">
        <v>0</v>
      </c>
      <c r="V8" s="16">
        <v>0</v>
      </c>
      <c r="W8" s="16">
        <v>0</v>
      </c>
      <c r="X8" s="16"/>
      <c r="Y8" s="13">
        <v>0</v>
      </c>
      <c r="Z8" s="16">
        <v>0</v>
      </c>
      <c r="AA8" s="16">
        <v>0</v>
      </c>
      <c r="AB8" s="16">
        <v>0</v>
      </c>
      <c r="AC8" s="16">
        <v>0</v>
      </c>
      <c r="AD8" s="16"/>
      <c r="AE8" s="65"/>
      <c r="AF8" s="14"/>
    </row>
    <row r="9" spans="1:50" s="11" customFormat="1" x14ac:dyDescent="0.3">
      <c r="A9" s="64">
        <v>1123</v>
      </c>
      <c r="B9" s="12" t="s">
        <v>325</v>
      </c>
      <c r="C9" s="12" t="s">
        <v>1272</v>
      </c>
      <c r="D9" s="90">
        <v>0</v>
      </c>
      <c r="E9" s="90">
        <v>3</v>
      </c>
      <c r="F9" s="91">
        <v>2805</v>
      </c>
      <c r="G9" s="122">
        <v>0</v>
      </c>
      <c r="H9" s="98">
        <v>701</v>
      </c>
      <c r="I9" s="99">
        <v>701</v>
      </c>
      <c r="J9" s="16">
        <v>2104</v>
      </c>
      <c r="K9" s="16"/>
      <c r="L9" s="71"/>
      <c r="M9" s="16"/>
      <c r="N9" s="16"/>
      <c r="O9" s="122">
        <v>2805</v>
      </c>
      <c r="P9" s="16"/>
      <c r="Q9" s="90">
        <v>0</v>
      </c>
      <c r="R9" s="91">
        <v>0</v>
      </c>
      <c r="S9" s="126">
        <v>0</v>
      </c>
      <c r="T9" s="16">
        <v>0</v>
      </c>
      <c r="U9" s="16">
        <v>0</v>
      </c>
      <c r="V9" s="16">
        <v>0</v>
      </c>
      <c r="W9" s="16">
        <v>0</v>
      </c>
      <c r="X9" s="16"/>
      <c r="Y9" s="13">
        <v>0</v>
      </c>
      <c r="Z9" s="16">
        <v>0</v>
      </c>
      <c r="AA9" s="16">
        <v>0</v>
      </c>
      <c r="AB9" s="16">
        <v>0</v>
      </c>
      <c r="AC9" s="16">
        <v>0</v>
      </c>
      <c r="AD9" s="16"/>
      <c r="AE9" s="65"/>
      <c r="AF9" s="14"/>
    </row>
    <row r="10" spans="1:50" s="11" customFormat="1" x14ac:dyDescent="0.3">
      <c r="A10" s="64">
        <v>1124</v>
      </c>
      <c r="B10" s="12" t="s">
        <v>3</v>
      </c>
      <c r="C10" s="12" t="s">
        <v>1272</v>
      </c>
      <c r="D10" s="90">
        <v>0</v>
      </c>
      <c r="E10" s="90">
        <v>0</v>
      </c>
      <c r="F10" s="91">
        <v>0</v>
      </c>
      <c r="G10" s="122">
        <v>468</v>
      </c>
      <c r="H10" s="98">
        <v>0</v>
      </c>
      <c r="I10" s="99">
        <v>-468</v>
      </c>
      <c r="J10" s="16">
        <v>0</v>
      </c>
      <c r="K10" s="16"/>
      <c r="L10" s="71"/>
      <c r="M10" s="16"/>
      <c r="N10" s="16"/>
      <c r="O10" s="122">
        <v>0</v>
      </c>
      <c r="P10" s="16"/>
      <c r="Q10" s="90">
        <v>0</v>
      </c>
      <c r="R10" s="91">
        <v>0</v>
      </c>
      <c r="S10" s="126">
        <v>0</v>
      </c>
      <c r="T10" s="16">
        <v>0</v>
      </c>
      <c r="U10" s="16">
        <v>0</v>
      </c>
      <c r="V10" s="16">
        <v>0</v>
      </c>
      <c r="W10" s="16">
        <v>0</v>
      </c>
      <c r="X10" s="16"/>
      <c r="Y10" s="13">
        <v>0</v>
      </c>
      <c r="Z10" s="16">
        <v>0</v>
      </c>
      <c r="AA10" s="16">
        <v>0</v>
      </c>
      <c r="AB10" s="16">
        <v>0</v>
      </c>
      <c r="AC10" s="16">
        <v>0</v>
      </c>
      <c r="AD10" s="16"/>
      <c r="AE10" s="65"/>
      <c r="AF10" s="14"/>
    </row>
    <row r="11" spans="1:50" s="11" customFormat="1" x14ac:dyDescent="0.3">
      <c r="A11" s="64">
        <v>1127</v>
      </c>
      <c r="B11" s="12" t="s">
        <v>4</v>
      </c>
      <c r="C11" s="12" t="s">
        <v>1272</v>
      </c>
      <c r="D11" s="90">
        <v>0</v>
      </c>
      <c r="E11" s="90">
        <v>6</v>
      </c>
      <c r="F11" s="91">
        <v>5610</v>
      </c>
      <c r="G11" s="122">
        <v>1403</v>
      </c>
      <c r="H11" s="98">
        <v>1402.5</v>
      </c>
      <c r="I11" s="98">
        <v>-0.5</v>
      </c>
      <c r="J11" s="16">
        <v>4207.5</v>
      </c>
      <c r="K11" s="16"/>
      <c r="L11" s="71"/>
      <c r="M11" s="16"/>
      <c r="N11" s="16"/>
      <c r="O11" s="122">
        <v>5610</v>
      </c>
      <c r="P11" s="16"/>
      <c r="Q11" s="90">
        <v>0</v>
      </c>
      <c r="R11" s="91">
        <v>0</v>
      </c>
      <c r="S11" s="126">
        <v>0</v>
      </c>
      <c r="T11" s="16">
        <v>0</v>
      </c>
      <c r="U11" s="16">
        <v>0</v>
      </c>
      <c r="V11" s="16">
        <v>0</v>
      </c>
      <c r="W11" s="16">
        <v>0</v>
      </c>
      <c r="X11" s="16"/>
      <c r="Y11" s="13">
        <v>0</v>
      </c>
      <c r="Z11" s="16">
        <v>0</v>
      </c>
      <c r="AA11" s="16">
        <v>0</v>
      </c>
      <c r="AB11" s="16">
        <v>0</v>
      </c>
      <c r="AC11" s="16">
        <v>0</v>
      </c>
      <c r="AD11" s="16"/>
      <c r="AE11" s="65"/>
      <c r="AF11" s="14"/>
    </row>
    <row r="12" spans="1:50" s="11" customFormat="1" x14ac:dyDescent="0.3">
      <c r="A12" s="64">
        <v>1128</v>
      </c>
      <c r="B12" s="12" t="s">
        <v>5</v>
      </c>
      <c r="C12" s="12" t="s">
        <v>1272</v>
      </c>
      <c r="D12" s="90">
        <v>0</v>
      </c>
      <c r="E12" s="90">
        <v>0</v>
      </c>
      <c r="F12" s="91">
        <v>0</v>
      </c>
      <c r="G12" s="122">
        <v>935</v>
      </c>
      <c r="H12" s="98">
        <v>0</v>
      </c>
      <c r="I12" s="99">
        <v>-935</v>
      </c>
      <c r="J12" s="16">
        <v>0</v>
      </c>
      <c r="K12" s="16"/>
      <c r="L12" s="71"/>
      <c r="M12" s="16"/>
      <c r="N12" s="16"/>
      <c r="O12" s="122">
        <v>0</v>
      </c>
      <c r="P12" s="16"/>
      <c r="Q12" s="90">
        <v>0</v>
      </c>
      <c r="R12" s="91">
        <v>0</v>
      </c>
      <c r="S12" s="126">
        <v>75</v>
      </c>
      <c r="T12" s="16">
        <v>0</v>
      </c>
      <c r="U12" s="16">
        <v>-75</v>
      </c>
      <c r="V12" s="16">
        <v>0</v>
      </c>
      <c r="W12" s="16">
        <v>0</v>
      </c>
      <c r="X12" s="16"/>
      <c r="Y12" s="13">
        <v>0</v>
      </c>
      <c r="Z12" s="16">
        <v>0</v>
      </c>
      <c r="AA12" s="16">
        <v>0</v>
      </c>
      <c r="AB12" s="16">
        <v>0</v>
      </c>
      <c r="AC12" s="16">
        <v>0</v>
      </c>
      <c r="AD12" s="16"/>
      <c r="AE12" s="65"/>
      <c r="AF12" s="14"/>
    </row>
    <row r="13" spans="1:50" s="11" customFormat="1" x14ac:dyDescent="0.3">
      <c r="A13" s="64">
        <v>1129</v>
      </c>
      <c r="B13" s="12" t="s">
        <v>326</v>
      </c>
      <c r="C13" s="12" t="s">
        <v>1272</v>
      </c>
      <c r="D13" s="90">
        <v>0</v>
      </c>
      <c r="E13" s="90">
        <v>1</v>
      </c>
      <c r="F13" s="91">
        <v>935</v>
      </c>
      <c r="G13" s="122">
        <v>0</v>
      </c>
      <c r="H13" s="98">
        <v>233.75</v>
      </c>
      <c r="I13" s="99">
        <v>233.75</v>
      </c>
      <c r="J13" s="16">
        <v>701.25</v>
      </c>
      <c r="K13" s="16"/>
      <c r="L13" s="71"/>
      <c r="M13" s="16"/>
      <c r="N13" s="16"/>
      <c r="O13" s="122">
        <v>935</v>
      </c>
      <c r="P13" s="16"/>
      <c r="Q13" s="90">
        <v>0</v>
      </c>
      <c r="R13" s="91">
        <v>0</v>
      </c>
      <c r="S13" s="126">
        <v>0</v>
      </c>
      <c r="T13" s="16">
        <v>0</v>
      </c>
      <c r="U13" s="16">
        <v>0</v>
      </c>
      <c r="V13" s="16">
        <v>0</v>
      </c>
      <c r="W13" s="16">
        <v>0</v>
      </c>
      <c r="X13" s="16"/>
      <c r="Y13" s="13">
        <v>0</v>
      </c>
      <c r="Z13" s="16">
        <v>0</v>
      </c>
      <c r="AA13" s="16">
        <v>0</v>
      </c>
      <c r="AB13" s="16">
        <v>0</v>
      </c>
      <c r="AC13" s="16">
        <v>0</v>
      </c>
      <c r="AD13" s="16"/>
      <c r="AE13" s="65"/>
      <c r="AF13" s="14"/>
    </row>
    <row r="14" spans="1:50" s="11" customFormat="1" x14ac:dyDescent="0.3">
      <c r="A14" s="64">
        <v>2000</v>
      </c>
      <c r="B14" s="12" t="s">
        <v>6</v>
      </c>
      <c r="C14" s="12" t="s">
        <v>1273</v>
      </c>
      <c r="D14" s="90">
        <v>162</v>
      </c>
      <c r="E14" s="90">
        <v>0</v>
      </c>
      <c r="F14" s="91">
        <v>213840</v>
      </c>
      <c r="G14" s="122">
        <v>49500</v>
      </c>
      <c r="H14" s="98">
        <v>53460</v>
      </c>
      <c r="I14" s="99">
        <v>3960</v>
      </c>
      <c r="J14" s="16">
        <v>160380</v>
      </c>
      <c r="K14" s="16"/>
      <c r="L14" s="71"/>
      <c r="M14" s="16"/>
      <c r="N14" s="16"/>
      <c r="O14" s="122">
        <v>213840</v>
      </c>
      <c r="P14" s="16"/>
      <c r="Q14" s="90">
        <v>1</v>
      </c>
      <c r="R14" s="91">
        <v>300</v>
      </c>
      <c r="S14" s="126">
        <v>150</v>
      </c>
      <c r="T14" s="16">
        <v>75</v>
      </c>
      <c r="U14" s="16">
        <v>-75</v>
      </c>
      <c r="V14" s="16">
        <v>225</v>
      </c>
      <c r="W14" s="16">
        <v>300</v>
      </c>
      <c r="X14" s="16"/>
      <c r="Y14" s="13">
        <v>0</v>
      </c>
      <c r="Z14" s="16">
        <v>0</v>
      </c>
      <c r="AA14" s="16">
        <v>0</v>
      </c>
      <c r="AB14" s="16">
        <v>0</v>
      </c>
      <c r="AC14" s="16">
        <v>0</v>
      </c>
      <c r="AD14" s="16"/>
      <c r="AE14" s="65"/>
      <c r="AF14" s="14"/>
    </row>
    <row r="15" spans="1:50" s="11" customFormat="1" x14ac:dyDescent="0.3">
      <c r="A15" s="64">
        <v>2002</v>
      </c>
      <c r="B15" s="12" t="s">
        <v>7</v>
      </c>
      <c r="C15" s="12" t="s">
        <v>1274</v>
      </c>
      <c r="D15" s="90">
        <v>57</v>
      </c>
      <c r="E15" s="90">
        <v>0</v>
      </c>
      <c r="F15" s="91">
        <v>75240</v>
      </c>
      <c r="G15" s="122">
        <v>18480</v>
      </c>
      <c r="H15" s="98">
        <v>18810</v>
      </c>
      <c r="I15" s="99">
        <v>330</v>
      </c>
      <c r="J15" s="16">
        <v>56430</v>
      </c>
      <c r="K15" s="16"/>
      <c r="L15" s="71"/>
      <c r="M15" s="16"/>
      <c r="N15" s="16"/>
      <c r="O15" s="122">
        <v>75240</v>
      </c>
      <c r="P15" s="16"/>
      <c r="Q15" s="90">
        <v>15</v>
      </c>
      <c r="R15" s="91">
        <v>4500</v>
      </c>
      <c r="S15" s="126">
        <v>1200</v>
      </c>
      <c r="T15" s="16">
        <v>1125</v>
      </c>
      <c r="U15" s="16">
        <v>-75</v>
      </c>
      <c r="V15" s="16">
        <v>3375</v>
      </c>
      <c r="W15" s="16">
        <v>4500</v>
      </c>
      <c r="X15" s="16"/>
      <c r="Y15" s="13">
        <v>1</v>
      </c>
      <c r="Z15" s="16">
        <v>2300</v>
      </c>
      <c r="AA15" s="16">
        <v>575</v>
      </c>
      <c r="AB15" s="16">
        <v>1725</v>
      </c>
      <c r="AC15" s="16">
        <v>2300</v>
      </c>
      <c r="AD15" s="16"/>
      <c r="AE15" s="65"/>
      <c r="AF15" s="14"/>
    </row>
    <row r="16" spans="1:50" s="11" customFormat="1" x14ac:dyDescent="0.3">
      <c r="A16" s="64">
        <v>2044</v>
      </c>
      <c r="B16" s="12" t="s">
        <v>8</v>
      </c>
      <c r="C16" s="12" t="s">
        <v>1271</v>
      </c>
      <c r="D16" s="90">
        <v>57</v>
      </c>
      <c r="E16" s="90">
        <v>0</v>
      </c>
      <c r="F16" s="91">
        <v>75240</v>
      </c>
      <c r="G16" s="122">
        <v>20790</v>
      </c>
      <c r="H16" s="98">
        <v>18810</v>
      </c>
      <c r="I16" s="99">
        <v>-1980</v>
      </c>
      <c r="J16" s="16">
        <v>56430</v>
      </c>
      <c r="K16" s="16"/>
      <c r="L16" s="71"/>
      <c r="M16" s="16"/>
      <c r="N16" s="16"/>
      <c r="O16" s="122">
        <v>75240</v>
      </c>
      <c r="P16" s="16"/>
      <c r="Q16" s="90">
        <v>0</v>
      </c>
      <c r="R16" s="91">
        <v>0</v>
      </c>
      <c r="S16" s="126">
        <v>0</v>
      </c>
      <c r="T16" s="16">
        <v>0</v>
      </c>
      <c r="U16" s="16">
        <v>0</v>
      </c>
      <c r="V16" s="16">
        <v>0</v>
      </c>
      <c r="W16" s="16">
        <v>0</v>
      </c>
      <c r="X16" s="16"/>
      <c r="Y16" s="13">
        <v>5</v>
      </c>
      <c r="Z16" s="16">
        <v>11500</v>
      </c>
      <c r="AA16" s="16">
        <v>2875</v>
      </c>
      <c r="AB16" s="16">
        <v>8625</v>
      </c>
      <c r="AC16" s="16">
        <v>11500</v>
      </c>
      <c r="AD16" s="16"/>
      <c r="AE16" s="65"/>
      <c r="AF16" s="14"/>
    </row>
    <row r="17" spans="1:32" s="11" customFormat="1" x14ac:dyDescent="0.3">
      <c r="A17" s="64">
        <v>2062</v>
      </c>
      <c r="B17" s="12" t="s">
        <v>9</v>
      </c>
      <c r="C17" s="12" t="s">
        <v>1271</v>
      </c>
      <c r="D17" s="90">
        <v>47</v>
      </c>
      <c r="E17" s="90">
        <v>0</v>
      </c>
      <c r="F17" s="91">
        <v>62040</v>
      </c>
      <c r="G17" s="122">
        <v>17820</v>
      </c>
      <c r="H17" s="98">
        <v>15510</v>
      </c>
      <c r="I17" s="99">
        <v>-2310</v>
      </c>
      <c r="J17" s="16">
        <v>46530</v>
      </c>
      <c r="K17" s="16"/>
      <c r="L17" s="71"/>
      <c r="M17" s="16"/>
      <c r="N17" s="16"/>
      <c r="O17" s="122">
        <v>62040</v>
      </c>
      <c r="P17" s="16"/>
      <c r="Q17" s="90">
        <v>0</v>
      </c>
      <c r="R17" s="91">
        <v>0</v>
      </c>
      <c r="S17" s="126">
        <v>0</v>
      </c>
      <c r="T17" s="16">
        <v>0</v>
      </c>
      <c r="U17" s="16">
        <v>0</v>
      </c>
      <c r="V17" s="16">
        <v>0</v>
      </c>
      <c r="W17" s="16">
        <v>0</v>
      </c>
      <c r="X17" s="16"/>
      <c r="Y17" s="13">
        <v>0</v>
      </c>
      <c r="Z17" s="16">
        <v>0</v>
      </c>
      <c r="AA17" s="16">
        <v>0</v>
      </c>
      <c r="AB17" s="16">
        <v>0</v>
      </c>
      <c r="AC17" s="16">
        <v>0</v>
      </c>
      <c r="AD17" s="16"/>
      <c r="AE17" s="65"/>
      <c r="AF17" s="14"/>
    </row>
    <row r="18" spans="1:32" s="11" customFormat="1" x14ac:dyDescent="0.3">
      <c r="A18" s="64">
        <v>2065</v>
      </c>
      <c r="B18" s="12" t="s">
        <v>10</v>
      </c>
      <c r="C18" s="12" t="s">
        <v>1271</v>
      </c>
      <c r="D18" s="90">
        <v>32</v>
      </c>
      <c r="E18" s="90">
        <v>0</v>
      </c>
      <c r="F18" s="91">
        <v>42240</v>
      </c>
      <c r="G18" s="122">
        <v>9240</v>
      </c>
      <c r="H18" s="98">
        <v>10560</v>
      </c>
      <c r="I18" s="99">
        <v>1320</v>
      </c>
      <c r="J18" s="16">
        <v>31680</v>
      </c>
      <c r="K18" s="16"/>
      <c r="L18" s="71"/>
      <c r="M18" s="16"/>
      <c r="N18" s="16"/>
      <c r="O18" s="122">
        <v>42240</v>
      </c>
      <c r="P18" s="16"/>
      <c r="Q18" s="90">
        <v>1</v>
      </c>
      <c r="R18" s="91">
        <v>300</v>
      </c>
      <c r="S18" s="126">
        <v>0</v>
      </c>
      <c r="T18" s="16">
        <v>75</v>
      </c>
      <c r="U18" s="16">
        <v>75</v>
      </c>
      <c r="V18" s="16">
        <v>225</v>
      </c>
      <c r="W18" s="16">
        <v>300</v>
      </c>
      <c r="X18" s="16"/>
      <c r="Y18" s="13">
        <v>10</v>
      </c>
      <c r="Z18" s="16">
        <v>23000</v>
      </c>
      <c r="AA18" s="16">
        <v>5750</v>
      </c>
      <c r="AB18" s="16">
        <v>17250</v>
      </c>
      <c r="AC18" s="16">
        <v>23000</v>
      </c>
      <c r="AD18" s="16"/>
      <c r="AE18" s="65"/>
      <c r="AF18" s="14"/>
    </row>
    <row r="19" spans="1:32" s="11" customFormat="1" x14ac:dyDescent="0.3">
      <c r="A19" s="64">
        <v>2066</v>
      </c>
      <c r="B19" s="12" t="s">
        <v>11</v>
      </c>
      <c r="C19" s="12" t="s">
        <v>1271</v>
      </c>
      <c r="D19" s="90">
        <v>65</v>
      </c>
      <c r="E19" s="90">
        <v>0</v>
      </c>
      <c r="F19" s="91">
        <v>85800</v>
      </c>
      <c r="G19" s="122">
        <v>17820</v>
      </c>
      <c r="H19" s="98">
        <v>21450</v>
      </c>
      <c r="I19" s="99">
        <v>3630</v>
      </c>
      <c r="J19" s="16">
        <v>64350</v>
      </c>
      <c r="K19" s="16"/>
      <c r="L19" s="71"/>
      <c r="M19" s="16"/>
      <c r="N19" s="16"/>
      <c r="O19" s="122">
        <v>85800</v>
      </c>
      <c r="P19" s="16"/>
      <c r="Q19" s="90">
        <v>0</v>
      </c>
      <c r="R19" s="91">
        <v>0</v>
      </c>
      <c r="S19" s="126">
        <v>0</v>
      </c>
      <c r="T19" s="16">
        <v>0</v>
      </c>
      <c r="U19" s="16">
        <v>0</v>
      </c>
      <c r="V19" s="16">
        <v>0</v>
      </c>
      <c r="W19" s="16">
        <v>0</v>
      </c>
      <c r="X19" s="16"/>
      <c r="Y19" s="13">
        <v>4</v>
      </c>
      <c r="Z19" s="16">
        <v>9200</v>
      </c>
      <c r="AA19" s="16">
        <v>2300</v>
      </c>
      <c r="AB19" s="16">
        <v>6900</v>
      </c>
      <c r="AC19" s="16">
        <v>9200</v>
      </c>
      <c r="AD19" s="16"/>
      <c r="AE19" s="65"/>
      <c r="AF19" s="14"/>
    </row>
    <row r="20" spans="1:32" s="11" customFormat="1" x14ac:dyDescent="0.3">
      <c r="A20" s="64">
        <v>2074</v>
      </c>
      <c r="B20" s="12" t="s">
        <v>361</v>
      </c>
      <c r="C20" s="12" t="s">
        <v>1271</v>
      </c>
      <c r="D20" s="90">
        <v>126</v>
      </c>
      <c r="E20" s="90">
        <v>0</v>
      </c>
      <c r="F20" s="91">
        <v>166320</v>
      </c>
      <c r="G20" s="122">
        <v>44880</v>
      </c>
      <c r="H20" s="98">
        <v>41580</v>
      </c>
      <c r="I20" s="99">
        <v>-3300</v>
      </c>
      <c r="J20" s="16">
        <v>124740</v>
      </c>
      <c r="K20" s="16"/>
      <c r="L20" s="71"/>
      <c r="M20" s="16"/>
      <c r="N20" s="16"/>
      <c r="O20" s="122">
        <v>166320</v>
      </c>
      <c r="P20" s="16"/>
      <c r="Q20" s="90">
        <v>2</v>
      </c>
      <c r="R20" s="91">
        <v>600</v>
      </c>
      <c r="S20" s="126">
        <v>75</v>
      </c>
      <c r="T20" s="16">
        <v>150</v>
      </c>
      <c r="U20" s="16">
        <v>75</v>
      </c>
      <c r="V20" s="16">
        <v>450</v>
      </c>
      <c r="W20" s="16">
        <v>600</v>
      </c>
      <c r="X20" s="16"/>
      <c r="Y20" s="13">
        <v>1</v>
      </c>
      <c r="Z20" s="16">
        <v>2300</v>
      </c>
      <c r="AA20" s="16">
        <v>575</v>
      </c>
      <c r="AB20" s="16">
        <v>1725</v>
      </c>
      <c r="AC20" s="16">
        <v>2300</v>
      </c>
      <c r="AD20" s="16"/>
      <c r="AE20" s="65"/>
      <c r="AF20" s="14"/>
    </row>
    <row r="21" spans="1:32" s="11" customFormat="1" x14ac:dyDescent="0.3">
      <c r="A21" s="64">
        <v>2079</v>
      </c>
      <c r="B21" s="12" t="s">
        <v>362</v>
      </c>
      <c r="C21" s="12" t="s">
        <v>1271</v>
      </c>
      <c r="D21" s="90">
        <v>72</v>
      </c>
      <c r="E21" s="90">
        <v>0</v>
      </c>
      <c r="F21" s="91">
        <v>95040</v>
      </c>
      <c r="G21" s="122">
        <v>24090</v>
      </c>
      <c r="H21" s="98">
        <v>23760</v>
      </c>
      <c r="I21" s="99">
        <v>-330</v>
      </c>
      <c r="J21" s="16">
        <v>71280</v>
      </c>
      <c r="K21" s="16"/>
      <c r="L21" s="71"/>
      <c r="M21" s="16"/>
      <c r="N21" s="16"/>
      <c r="O21" s="122">
        <v>95040</v>
      </c>
      <c r="P21" s="16"/>
      <c r="Q21" s="90">
        <v>2</v>
      </c>
      <c r="R21" s="91">
        <v>600</v>
      </c>
      <c r="S21" s="126">
        <v>150</v>
      </c>
      <c r="T21" s="16">
        <v>150</v>
      </c>
      <c r="U21" s="16">
        <v>0</v>
      </c>
      <c r="V21" s="16">
        <v>450</v>
      </c>
      <c r="W21" s="16">
        <v>600</v>
      </c>
      <c r="X21" s="16"/>
      <c r="Y21" s="13">
        <v>3</v>
      </c>
      <c r="Z21" s="16">
        <v>6900</v>
      </c>
      <c r="AA21" s="16">
        <v>1725</v>
      </c>
      <c r="AB21" s="16">
        <v>5175</v>
      </c>
      <c r="AC21" s="16">
        <v>6900</v>
      </c>
      <c r="AD21" s="16"/>
      <c r="AE21" s="65"/>
      <c r="AF21" s="14"/>
    </row>
    <row r="22" spans="1:32" s="11" customFormat="1" x14ac:dyDescent="0.3">
      <c r="A22" s="64">
        <v>2088</v>
      </c>
      <c r="B22" s="12" t="s">
        <v>12</v>
      </c>
      <c r="C22" s="12" t="s">
        <v>1271</v>
      </c>
      <c r="D22" s="90">
        <v>28</v>
      </c>
      <c r="E22" s="90">
        <v>0</v>
      </c>
      <c r="F22" s="91">
        <v>36960</v>
      </c>
      <c r="G22" s="122">
        <v>11220</v>
      </c>
      <c r="H22" s="98">
        <v>9240</v>
      </c>
      <c r="I22" s="99">
        <v>-1980</v>
      </c>
      <c r="J22" s="16">
        <v>27720</v>
      </c>
      <c r="K22" s="16"/>
      <c r="L22" s="71"/>
      <c r="M22" s="16"/>
      <c r="N22" s="16"/>
      <c r="O22" s="122">
        <v>36960</v>
      </c>
      <c r="P22" s="16"/>
      <c r="Q22" s="90">
        <v>1</v>
      </c>
      <c r="R22" s="91">
        <v>300</v>
      </c>
      <c r="S22" s="126">
        <v>75</v>
      </c>
      <c r="T22" s="16">
        <v>75</v>
      </c>
      <c r="U22" s="16">
        <v>0</v>
      </c>
      <c r="V22" s="16">
        <v>225</v>
      </c>
      <c r="W22" s="16">
        <v>300</v>
      </c>
      <c r="X22" s="16"/>
      <c r="Y22" s="13">
        <v>5</v>
      </c>
      <c r="Z22" s="16">
        <v>11500</v>
      </c>
      <c r="AA22" s="16">
        <v>2875</v>
      </c>
      <c r="AB22" s="16">
        <v>8625</v>
      </c>
      <c r="AC22" s="16">
        <v>11500</v>
      </c>
      <c r="AD22" s="16"/>
      <c r="AE22" s="65"/>
      <c r="AF22" s="14"/>
    </row>
    <row r="23" spans="1:32" s="11" customFormat="1" x14ac:dyDescent="0.3">
      <c r="A23" s="64">
        <v>2089</v>
      </c>
      <c r="B23" s="12" t="s">
        <v>13</v>
      </c>
      <c r="C23" s="12" t="s">
        <v>1274</v>
      </c>
      <c r="D23" s="90">
        <v>22</v>
      </c>
      <c r="E23" s="90">
        <v>0</v>
      </c>
      <c r="F23" s="91">
        <v>29040</v>
      </c>
      <c r="G23" s="122">
        <v>7590</v>
      </c>
      <c r="H23" s="98">
        <v>7260</v>
      </c>
      <c r="I23" s="99">
        <v>-330</v>
      </c>
      <c r="J23" s="16">
        <v>21780</v>
      </c>
      <c r="K23" s="16"/>
      <c r="L23" s="71"/>
      <c r="M23" s="16"/>
      <c r="N23" s="16"/>
      <c r="O23" s="122">
        <v>29040</v>
      </c>
      <c r="P23" s="16"/>
      <c r="Q23" s="90">
        <v>0</v>
      </c>
      <c r="R23" s="91">
        <v>0</v>
      </c>
      <c r="S23" s="126">
        <v>0</v>
      </c>
      <c r="T23" s="16">
        <v>0</v>
      </c>
      <c r="U23" s="16">
        <v>0</v>
      </c>
      <c r="V23" s="16">
        <v>0</v>
      </c>
      <c r="W23" s="16">
        <v>0</v>
      </c>
      <c r="X23" s="16"/>
      <c r="Y23" s="13">
        <v>4</v>
      </c>
      <c r="Z23" s="16">
        <v>9200</v>
      </c>
      <c r="AA23" s="16">
        <v>2300</v>
      </c>
      <c r="AB23" s="16">
        <v>6900</v>
      </c>
      <c r="AC23" s="16">
        <v>9200</v>
      </c>
      <c r="AD23" s="16"/>
      <c r="AE23" s="65"/>
      <c r="AF23" s="14"/>
    </row>
    <row r="24" spans="1:32" s="11" customFormat="1" x14ac:dyDescent="0.3">
      <c r="A24" s="64">
        <v>2094</v>
      </c>
      <c r="B24" s="12" t="s">
        <v>14</v>
      </c>
      <c r="C24" s="12" t="s">
        <v>1271</v>
      </c>
      <c r="D24" s="90">
        <v>10</v>
      </c>
      <c r="E24" s="90">
        <v>0</v>
      </c>
      <c r="F24" s="91">
        <v>13200</v>
      </c>
      <c r="G24" s="122">
        <v>2970</v>
      </c>
      <c r="H24" s="98">
        <v>3300</v>
      </c>
      <c r="I24" s="99">
        <v>330</v>
      </c>
      <c r="J24" s="16">
        <v>9900</v>
      </c>
      <c r="K24" s="16"/>
      <c r="L24" s="71"/>
      <c r="M24" s="16"/>
      <c r="N24" s="16"/>
      <c r="O24" s="122">
        <v>13200</v>
      </c>
      <c r="P24" s="16"/>
      <c r="Q24" s="90">
        <v>0</v>
      </c>
      <c r="R24" s="91">
        <v>0</v>
      </c>
      <c r="S24" s="126">
        <v>0</v>
      </c>
      <c r="T24" s="16">
        <v>0</v>
      </c>
      <c r="U24" s="16">
        <v>0</v>
      </c>
      <c r="V24" s="16">
        <v>0</v>
      </c>
      <c r="W24" s="16">
        <v>0</v>
      </c>
      <c r="X24" s="16"/>
      <c r="Y24" s="13">
        <v>4</v>
      </c>
      <c r="Z24" s="16">
        <v>9200</v>
      </c>
      <c r="AA24" s="16">
        <v>2300</v>
      </c>
      <c r="AB24" s="16">
        <v>6900</v>
      </c>
      <c r="AC24" s="16">
        <v>9200</v>
      </c>
      <c r="AD24" s="16"/>
      <c r="AE24" s="65"/>
      <c r="AF24" s="14"/>
    </row>
    <row r="25" spans="1:32" s="11" customFormat="1" x14ac:dyDescent="0.3">
      <c r="A25" s="64">
        <v>2095</v>
      </c>
      <c r="B25" s="12" t="s">
        <v>15</v>
      </c>
      <c r="C25" s="12" t="s">
        <v>1274</v>
      </c>
      <c r="D25" s="90">
        <v>42</v>
      </c>
      <c r="E25" s="90">
        <v>0</v>
      </c>
      <c r="F25" s="91">
        <v>55440</v>
      </c>
      <c r="G25" s="122">
        <v>14850</v>
      </c>
      <c r="H25" s="98">
        <v>13860</v>
      </c>
      <c r="I25" s="99">
        <v>-990</v>
      </c>
      <c r="J25" s="16">
        <v>41580</v>
      </c>
      <c r="K25" s="16"/>
      <c r="L25" s="71"/>
      <c r="M25" s="16"/>
      <c r="N25" s="16"/>
      <c r="O25" s="122">
        <v>55440</v>
      </c>
      <c r="P25" s="16"/>
      <c r="Q25" s="90">
        <v>0</v>
      </c>
      <c r="R25" s="91">
        <v>0</v>
      </c>
      <c r="S25" s="126">
        <v>0</v>
      </c>
      <c r="T25" s="16">
        <v>0</v>
      </c>
      <c r="U25" s="16">
        <v>0</v>
      </c>
      <c r="V25" s="16">
        <v>0</v>
      </c>
      <c r="W25" s="16">
        <v>0</v>
      </c>
      <c r="X25" s="16"/>
      <c r="Y25" s="13">
        <v>5</v>
      </c>
      <c r="Z25" s="16">
        <v>11500</v>
      </c>
      <c r="AA25" s="16">
        <v>2875</v>
      </c>
      <c r="AB25" s="16">
        <v>8625</v>
      </c>
      <c r="AC25" s="16">
        <v>11500</v>
      </c>
      <c r="AD25" s="16"/>
      <c r="AE25" s="65"/>
      <c r="AF25" s="14"/>
    </row>
    <row r="26" spans="1:32" s="11" customFormat="1" x14ac:dyDescent="0.3">
      <c r="A26" s="64">
        <v>2109</v>
      </c>
      <c r="B26" s="12" t="s">
        <v>16</v>
      </c>
      <c r="C26" s="12" t="s">
        <v>1271</v>
      </c>
      <c r="D26" s="90">
        <v>15</v>
      </c>
      <c r="E26" s="90">
        <v>0</v>
      </c>
      <c r="F26" s="91">
        <v>19800</v>
      </c>
      <c r="G26" s="122">
        <v>6600</v>
      </c>
      <c r="H26" s="98">
        <v>4950</v>
      </c>
      <c r="I26" s="99">
        <v>-1650</v>
      </c>
      <c r="J26" s="16">
        <v>14850</v>
      </c>
      <c r="K26" s="16"/>
      <c r="L26" s="71"/>
      <c r="M26" s="16"/>
      <c r="N26" s="16"/>
      <c r="O26" s="122">
        <v>19800</v>
      </c>
      <c r="P26" s="16"/>
      <c r="Q26" s="90">
        <v>1</v>
      </c>
      <c r="R26" s="91">
        <v>300</v>
      </c>
      <c r="S26" s="126">
        <v>75</v>
      </c>
      <c r="T26" s="16">
        <v>75</v>
      </c>
      <c r="U26" s="16">
        <v>0</v>
      </c>
      <c r="V26" s="16">
        <v>225</v>
      </c>
      <c r="W26" s="16">
        <v>300</v>
      </c>
      <c r="X26" s="16"/>
      <c r="Y26" s="13">
        <v>10</v>
      </c>
      <c r="Z26" s="16">
        <v>23000</v>
      </c>
      <c r="AA26" s="16">
        <v>5750</v>
      </c>
      <c r="AB26" s="16">
        <v>17250</v>
      </c>
      <c r="AC26" s="16">
        <v>23000</v>
      </c>
      <c r="AD26" s="16"/>
      <c r="AE26" s="65"/>
      <c r="AF26" s="14"/>
    </row>
    <row r="27" spans="1:32" s="11" customFormat="1" x14ac:dyDescent="0.3">
      <c r="A27" s="64">
        <v>2116</v>
      </c>
      <c r="B27" s="12" t="s">
        <v>17</v>
      </c>
      <c r="C27" s="12" t="s">
        <v>1274</v>
      </c>
      <c r="D27" s="90">
        <v>117</v>
      </c>
      <c r="E27" s="90">
        <v>0</v>
      </c>
      <c r="F27" s="91">
        <v>154440</v>
      </c>
      <c r="G27" s="122">
        <v>40590</v>
      </c>
      <c r="H27" s="98">
        <v>38610</v>
      </c>
      <c r="I27" s="99">
        <v>-1980</v>
      </c>
      <c r="J27" s="16">
        <v>115830</v>
      </c>
      <c r="K27" s="16"/>
      <c r="L27" s="71"/>
      <c r="M27" s="16"/>
      <c r="N27" s="16"/>
      <c r="O27" s="122">
        <v>154440</v>
      </c>
      <c r="P27" s="16"/>
      <c r="Q27" s="90">
        <v>1</v>
      </c>
      <c r="R27" s="91">
        <v>300</v>
      </c>
      <c r="S27" s="126">
        <v>75</v>
      </c>
      <c r="T27" s="16">
        <v>75</v>
      </c>
      <c r="U27" s="16">
        <v>0</v>
      </c>
      <c r="V27" s="16">
        <v>225</v>
      </c>
      <c r="W27" s="16">
        <v>300</v>
      </c>
      <c r="X27" s="16"/>
      <c r="Y27" s="13">
        <v>1</v>
      </c>
      <c r="Z27" s="16">
        <v>2300</v>
      </c>
      <c r="AA27" s="16">
        <v>575</v>
      </c>
      <c r="AB27" s="16">
        <v>1725</v>
      </c>
      <c r="AC27" s="16">
        <v>2300</v>
      </c>
      <c r="AD27" s="16"/>
      <c r="AE27" s="65"/>
      <c r="AF27" s="14"/>
    </row>
    <row r="28" spans="1:32" s="11" customFormat="1" x14ac:dyDescent="0.3">
      <c r="A28" s="64">
        <v>2119</v>
      </c>
      <c r="B28" s="12" t="s">
        <v>18</v>
      </c>
      <c r="C28" s="12" t="s">
        <v>1274</v>
      </c>
      <c r="D28" s="90">
        <v>36</v>
      </c>
      <c r="E28" s="90">
        <v>0</v>
      </c>
      <c r="F28" s="91">
        <v>47520</v>
      </c>
      <c r="G28" s="122">
        <v>14520</v>
      </c>
      <c r="H28" s="98">
        <v>11880</v>
      </c>
      <c r="I28" s="99">
        <v>-2640</v>
      </c>
      <c r="J28" s="16">
        <v>35640</v>
      </c>
      <c r="K28" s="16"/>
      <c r="L28" s="71"/>
      <c r="M28" s="16"/>
      <c r="N28" s="16"/>
      <c r="O28" s="122">
        <v>47520</v>
      </c>
      <c r="P28" s="16"/>
      <c r="Q28" s="90">
        <v>0</v>
      </c>
      <c r="R28" s="91">
        <v>0</v>
      </c>
      <c r="S28" s="126">
        <v>0</v>
      </c>
      <c r="T28" s="16">
        <v>0</v>
      </c>
      <c r="U28" s="16">
        <v>0</v>
      </c>
      <c r="V28" s="16">
        <v>0</v>
      </c>
      <c r="W28" s="16">
        <v>0</v>
      </c>
      <c r="X28" s="16"/>
      <c r="Y28" s="13">
        <v>3</v>
      </c>
      <c r="Z28" s="16">
        <v>6900</v>
      </c>
      <c r="AA28" s="16">
        <v>1725</v>
      </c>
      <c r="AB28" s="16">
        <v>5175</v>
      </c>
      <c r="AC28" s="16">
        <v>6900</v>
      </c>
      <c r="AD28" s="16"/>
      <c r="AE28" s="65"/>
      <c r="AF28" s="14"/>
    </row>
    <row r="29" spans="1:32" s="11" customFormat="1" x14ac:dyDescent="0.3">
      <c r="A29" s="64">
        <v>2120</v>
      </c>
      <c r="B29" s="12" t="s">
        <v>19</v>
      </c>
      <c r="C29" s="12" t="s">
        <v>1271</v>
      </c>
      <c r="D29" s="90">
        <v>35</v>
      </c>
      <c r="E29" s="90">
        <v>0</v>
      </c>
      <c r="F29" s="91">
        <v>46200</v>
      </c>
      <c r="G29" s="122">
        <v>12210</v>
      </c>
      <c r="H29" s="98">
        <v>11550</v>
      </c>
      <c r="I29" s="99">
        <v>-660</v>
      </c>
      <c r="J29" s="16">
        <v>34650</v>
      </c>
      <c r="K29" s="16"/>
      <c r="L29" s="71"/>
      <c r="M29" s="16"/>
      <c r="N29" s="16"/>
      <c r="O29" s="122">
        <v>46200</v>
      </c>
      <c r="P29" s="16"/>
      <c r="Q29" s="90">
        <v>0</v>
      </c>
      <c r="R29" s="91">
        <v>0</v>
      </c>
      <c r="S29" s="126">
        <v>150</v>
      </c>
      <c r="T29" s="16">
        <v>0</v>
      </c>
      <c r="U29" s="16">
        <v>-150</v>
      </c>
      <c r="V29" s="16">
        <v>0</v>
      </c>
      <c r="W29" s="16">
        <v>0</v>
      </c>
      <c r="X29" s="16"/>
      <c r="Y29" s="13">
        <v>0</v>
      </c>
      <c r="Z29" s="16">
        <v>0</v>
      </c>
      <c r="AA29" s="16">
        <v>0</v>
      </c>
      <c r="AB29" s="16">
        <v>0</v>
      </c>
      <c r="AC29" s="16">
        <v>0</v>
      </c>
      <c r="AD29" s="16"/>
      <c r="AE29" s="65"/>
      <c r="AF29" s="14"/>
    </row>
    <row r="30" spans="1:32" s="11" customFormat="1" x14ac:dyDescent="0.3">
      <c r="A30" s="64">
        <v>2127</v>
      </c>
      <c r="B30" s="12" t="s">
        <v>20</v>
      </c>
      <c r="C30" s="12" t="s">
        <v>1271</v>
      </c>
      <c r="D30" s="90">
        <v>92</v>
      </c>
      <c r="E30" s="90">
        <v>0</v>
      </c>
      <c r="F30" s="91">
        <v>121440</v>
      </c>
      <c r="G30" s="122">
        <v>33990</v>
      </c>
      <c r="H30" s="98">
        <v>30360</v>
      </c>
      <c r="I30" s="99">
        <v>-3630</v>
      </c>
      <c r="J30" s="16">
        <v>91080</v>
      </c>
      <c r="K30" s="16"/>
      <c r="L30" s="71"/>
      <c r="M30" s="16"/>
      <c r="N30" s="16"/>
      <c r="O30" s="122">
        <v>121440</v>
      </c>
      <c r="P30" s="16"/>
      <c r="Q30" s="90">
        <v>1</v>
      </c>
      <c r="R30" s="91">
        <v>300</v>
      </c>
      <c r="S30" s="126">
        <v>150</v>
      </c>
      <c r="T30" s="16">
        <v>75</v>
      </c>
      <c r="U30" s="16">
        <v>-75</v>
      </c>
      <c r="V30" s="16">
        <v>225</v>
      </c>
      <c r="W30" s="16">
        <v>300</v>
      </c>
      <c r="X30" s="16"/>
      <c r="Y30" s="13">
        <v>7</v>
      </c>
      <c r="Z30" s="16">
        <v>16100</v>
      </c>
      <c r="AA30" s="16">
        <v>4025</v>
      </c>
      <c r="AB30" s="16">
        <v>12075</v>
      </c>
      <c r="AC30" s="16">
        <v>16100</v>
      </c>
      <c r="AD30" s="16"/>
      <c r="AE30" s="65"/>
      <c r="AF30" s="14"/>
    </row>
    <row r="31" spans="1:32" s="11" customFormat="1" x14ac:dyDescent="0.3">
      <c r="A31" s="64">
        <v>2128</v>
      </c>
      <c r="B31" s="12" t="s">
        <v>21</v>
      </c>
      <c r="C31" s="12" t="s">
        <v>1271</v>
      </c>
      <c r="D31" s="90">
        <v>22</v>
      </c>
      <c r="E31" s="90">
        <v>0</v>
      </c>
      <c r="F31" s="91">
        <v>29040</v>
      </c>
      <c r="G31" s="122">
        <v>7260</v>
      </c>
      <c r="H31" s="98">
        <v>7260</v>
      </c>
      <c r="I31" s="99">
        <v>0</v>
      </c>
      <c r="J31" s="16">
        <v>21780</v>
      </c>
      <c r="K31" s="16"/>
      <c r="L31" s="71"/>
      <c r="M31" s="16"/>
      <c r="N31" s="16"/>
      <c r="O31" s="122">
        <v>29040</v>
      </c>
      <c r="P31" s="16"/>
      <c r="Q31" s="90">
        <v>0</v>
      </c>
      <c r="R31" s="91">
        <v>0</v>
      </c>
      <c r="S31" s="126">
        <v>0</v>
      </c>
      <c r="T31" s="16">
        <v>0</v>
      </c>
      <c r="U31" s="16">
        <v>0</v>
      </c>
      <c r="V31" s="16">
        <v>0</v>
      </c>
      <c r="W31" s="16">
        <v>0</v>
      </c>
      <c r="X31" s="16"/>
      <c r="Y31" s="13">
        <v>2</v>
      </c>
      <c r="Z31" s="16">
        <v>4600</v>
      </c>
      <c r="AA31" s="16">
        <v>1150</v>
      </c>
      <c r="AB31" s="16">
        <v>3450</v>
      </c>
      <c r="AC31" s="16">
        <v>4600</v>
      </c>
      <c r="AD31" s="16"/>
      <c r="AE31" s="65"/>
      <c r="AF31" s="14"/>
    </row>
    <row r="32" spans="1:32" s="11" customFormat="1" x14ac:dyDescent="0.3">
      <c r="A32" s="64">
        <v>2130</v>
      </c>
      <c r="B32" s="12" t="s">
        <v>22</v>
      </c>
      <c r="C32" s="12" t="s">
        <v>1271</v>
      </c>
      <c r="D32" s="90">
        <v>33</v>
      </c>
      <c r="E32" s="90">
        <v>0</v>
      </c>
      <c r="F32" s="91">
        <v>43560</v>
      </c>
      <c r="G32" s="122">
        <v>13200</v>
      </c>
      <c r="H32" s="98">
        <v>10890</v>
      </c>
      <c r="I32" s="99">
        <v>-2310</v>
      </c>
      <c r="J32" s="16">
        <v>32670</v>
      </c>
      <c r="K32" s="16"/>
      <c r="L32" s="71"/>
      <c r="M32" s="16"/>
      <c r="N32" s="16"/>
      <c r="O32" s="122">
        <v>43560</v>
      </c>
      <c r="P32" s="16"/>
      <c r="Q32" s="90">
        <v>0</v>
      </c>
      <c r="R32" s="91">
        <v>0</v>
      </c>
      <c r="S32" s="126">
        <v>0</v>
      </c>
      <c r="T32" s="16">
        <v>0</v>
      </c>
      <c r="U32" s="16">
        <v>0</v>
      </c>
      <c r="V32" s="16">
        <v>0</v>
      </c>
      <c r="W32" s="16">
        <v>0</v>
      </c>
      <c r="X32" s="16"/>
      <c r="Y32" s="13">
        <v>1</v>
      </c>
      <c r="Z32" s="16">
        <v>2300</v>
      </c>
      <c r="AA32" s="16">
        <v>575</v>
      </c>
      <c r="AB32" s="16">
        <v>1725</v>
      </c>
      <c r="AC32" s="16">
        <v>2300</v>
      </c>
      <c r="AD32" s="16"/>
      <c r="AE32" s="65"/>
      <c r="AF32" s="14"/>
    </row>
    <row r="33" spans="1:32" s="11" customFormat="1" x14ac:dyDescent="0.3">
      <c r="A33" s="64">
        <v>2132</v>
      </c>
      <c r="B33" s="12" t="s">
        <v>327</v>
      </c>
      <c r="C33" s="12" t="s">
        <v>1271</v>
      </c>
      <c r="D33" s="90">
        <v>55</v>
      </c>
      <c r="E33" s="90">
        <v>0</v>
      </c>
      <c r="F33" s="91">
        <v>72600</v>
      </c>
      <c r="G33" s="122">
        <v>16830</v>
      </c>
      <c r="H33" s="98">
        <v>18150</v>
      </c>
      <c r="I33" s="99">
        <v>1320</v>
      </c>
      <c r="J33" s="16">
        <v>54450</v>
      </c>
      <c r="K33" s="16"/>
      <c r="L33" s="71"/>
      <c r="M33" s="16"/>
      <c r="N33" s="16"/>
      <c r="O33" s="122">
        <v>72600</v>
      </c>
      <c r="P33" s="16"/>
      <c r="Q33" s="90">
        <v>0</v>
      </c>
      <c r="R33" s="91">
        <v>0</v>
      </c>
      <c r="S33" s="126">
        <v>0</v>
      </c>
      <c r="T33" s="16">
        <v>0</v>
      </c>
      <c r="U33" s="16">
        <v>0</v>
      </c>
      <c r="V33" s="16">
        <v>0</v>
      </c>
      <c r="W33" s="16">
        <v>0</v>
      </c>
      <c r="X33" s="16"/>
      <c r="Y33" s="13">
        <v>0</v>
      </c>
      <c r="Z33" s="16">
        <v>0</v>
      </c>
      <c r="AA33" s="16">
        <v>0</v>
      </c>
      <c r="AB33" s="16">
        <v>0</v>
      </c>
      <c r="AC33" s="16">
        <v>0</v>
      </c>
      <c r="AD33" s="16"/>
      <c r="AE33" s="65"/>
      <c r="AF33" s="14"/>
    </row>
    <row r="34" spans="1:32" s="11" customFormat="1" x14ac:dyDescent="0.3">
      <c r="A34" s="64">
        <v>2133</v>
      </c>
      <c r="B34" s="12" t="s">
        <v>23</v>
      </c>
      <c r="C34" s="12" t="s">
        <v>1271</v>
      </c>
      <c r="D34" s="90">
        <v>25</v>
      </c>
      <c r="E34" s="90">
        <v>0</v>
      </c>
      <c r="F34" s="91">
        <v>33000</v>
      </c>
      <c r="G34" s="122">
        <v>8580</v>
      </c>
      <c r="H34" s="98">
        <v>8250</v>
      </c>
      <c r="I34" s="99">
        <v>-330</v>
      </c>
      <c r="J34" s="16">
        <v>24750</v>
      </c>
      <c r="K34" s="16"/>
      <c r="L34" s="71"/>
      <c r="M34" s="16"/>
      <c r="N34" s="16"/>
      <c r="O34" s="122">
        <v>33000</v>
      </c>
      <c r="P34" s="16"/>
      <c r="Q34" s="90">
        <v>1</v>
      </c>
      <c r="R34" s="91">
        <v>300</v>
      </c>
      <c r="S34" s="126">
        <v>75</v>
      </c>
      <c r="T34" s="16">
        <v>75</v>
      </c>
      <c r="U34" s="16">
        <v>0</v>
      </c>
      <c r="V34" s="16">
        <v>225</v>
      </c>
      <c r="W34" s="16">
        <v>300</v>
      </c>
      <c r="X34" s="16"/>
      <c r="Y34" s="13">
        <v>2</v>
      </c>
      <c r="Z34" s="16">
        <v>4600</v>
      </c>
      <c r="AA34" s="16">
        <v>1150</v>
      </c>
      <c r="AB34" s="16">
        <v>3450</v>
      </c>
      <c r="AC34" s="16">
        <v>4600</v>
      </c>
      <c r="AD34" s="16"/>
      <c r="AE34" s="65"/>
      <c r="AF34" s="14"/>
    </row>
    <row r="35" spans="1:32" s="11" customFormat="1" x14ac:dyDescent="0.3">
      <c r="A35" s="64">
        <v>2134</v>
      </c>
      <c r="B35" s="12" t="s">
        <v>24</v>
      </c>
      <c r="C35" s="12" t="s">
        <v>1271</v>
      </c>
      <c r="D35" s="90">
        <v>12</v>
      </c>
      <c r="E35" s="90">
        <v>0</v>
      </c>
      <c r="F35" s="91">
        <v>15840</v>
      </c>
      <c r="G35" s="122">
        <v>4620</v>
      </c>
      <c r="H35" s="98">
        <v>3960</v>
      </c>
      <c r="I35" s="99">
        <v>-660</v>
      </c>
      <c r="J35" s="16">
        <v>11880</v>
      </c>
      <c r="K35" s="16"/>
      <c r="L35" s="71"/>
      <c r="M35" s="16"/>
      <c r="N35" s="16"/>
      <c r="O35" s="122">
        <v>15840</v>
      </c>
      <c r="P35" s="16"/>
      <c r="Q35" s="90">
        <v>0</v>
      </c>
      <c r="R35" s="91">
        <v>0</v>
      </c>
      <c r="S35" s="126">
        <v>0</v>
      </c>
      <c r="T35" s="16">
        <v>0</v>
      </c>
      <c r="U35" s="16">
        <v>0</v>
      </c>
      <c r="V35" s="16">
        <v>0</v>
      </c>
      <c r="W35" s="16">
        <v>0</v>
      </c>
      <c r="X35" s="16"/>
      <c r="Y35" s="13">
        <v>0</v>
      </c>
      <c r="Z35" s="16">
        <v>0</v>
      </c>
      <c r="AA35" s="16">
        <v>0</v>
      </c>
      <c r="AB35" s="16">
        <v>0</v>
      </c>
      <c r="AC35" s="16">
        <v>0</v>
      </c>
      <c r="AD35" s="16"/>
      <c r="AE35" s="65"/>
      <c r="AF35" s="14"/>
    </row>
    <row r="36" spans="1:32" s="11" customFormat="1" x14ac:dyDescent="0.3">
      <c r="A36" s="64">
        <v>2135</v>
      </c>
      <c r="B36" s="12" t="s">
        <v>25</v>
      </c>
      <c r="C36" s="12" t="s">
        <v>1271</v>
      </c>
      <c r="D36" s="90">
        <v>23</v>
      </c>
      <c r="E36" s="90">
        <v>0</v>
      </c>
      <c r="F36" s="91">
        <v>30360</v>
      </c>
      <c r="G36" s="122">
        <v>6930</v>
      </c>
      <c r="H36" s="98">
        <v>7590</v>
      </c>
      <c r="I36" s="99">
        <v>660</v>
      </c>
      <c r="J36" s="16">
        <v>22770</v>
      </c>
      <c r="K36" s="16"/>
      <c r="L36" s="71"/>
      <c r="M36" s="16"/>
      <c r="N36" s="16"/>
      <c r="O36" s="122">
        <v>30360</v>
      </c>
      <c r="P36" s="16"/>
      <c r="Q36" s="90">
        <v>0</v>
      </c>
      <c r="R36" s="91">
        <v>0</v>
      </c>
      <c r="S36" s="126">
        <v>0</v>
      </c>
      <c r="T36" s="16">
        <v>0</v>
      </c>
      <c r="U36" s="16">
        <v>0</v>
      </c>
      <c r="V36" s="16">
        <v>0</v>
      </c>
      <c r="W36" s="16">
        <v>0</v>
      </c>
      <c r="X36" s="16"/>
      <c r="Y36" s="13">
        <v>1</v>
      </c>
      <c r="Z36" s="16">
        <v>2300</v>
      </c>
      <c r="AA36" s="16">
        <v>575</v>
      </c>
      <c r="AB36" s="16">
        <v>1725</v>
      </c>
      <c r="AC36" s="16">
        <v>2300</v>
      </c>
      <c r="AD36" s="16"/>
      <c r="AE36" s="65"/>
      <c r="AF36" s="14"/>
    </row>
    <row r="37" spans="1:32" s="11" customFormat="1" x14ac:dyDescent="0.3">
      <c r="A37" s="64">
        <v>2136</v>
      </c>
      <c r="B37" s="12" t="s">
        <v>26</v>
      </c>
      <c r="C37" s="12" t="s">
        <v>1271</v>
      </c>
      <c r="D37" s="90">
        <v>22</v>
      </c>
      <c r="E37" s="90">
        <v>0</v>
      </c>
      <c r="F37" s="91">
        <v>29040</v>
      </c>
      <c r="G37" s="122">
        <v>5940</v>
      </c>
      <c r="H37" s="98">
        <v>7260</v>
      </c>
      <c r="I37" s="99">
        <v>1320</v>
      </c>
      <c r="J37" s="16">
        <v>21780</v>
      </c>
      <c r="K37" s="16"/>
      <c r="L37" s="71"/>
      <c r="M37" s="16"/>
      <c r="N37" s="16"/>
      <c r="O37" s="122">
        <v>29040</v>
      </c>
      <c r="P37" s="16"/>
      <c r="Q37" s="90">
        <v>0</v>
      </c>
      <c r="R37" s="91">
        <v>0</v>
      </c>
      <c r="S37" s="126">
        <v>0</v>
      </c>
      <c r="T37" s="16">
        <v>0</v>
      </c>
      <c r="U37" s="16">
        <v>0</v>
      </c>
      <c r="V37" s="16">
        <v>0</v>
      </c>
      <c r="W37" s="16">
        <v>0</v>
      </c>
      <c r="X37" s="16"/>
      <c r="Y37" s="13">
        <v>2</v>
      </c>
      <c r="Z37" s="16">
        <v>4600</v>
      </c>
      <c r="AA37" s="16">
        <v>1150</v>
      </c>
      <c r="AB37" s="16">
        <v>3450</v>
      </c>
      <c r="AC37" s="16">
        <v>4600</v>
      </c>
      <c r="AD37" s="16"/>
      <c r="AE37" s="65"/>
      <c r="AF37" s="14"/>
    </row>
    <row r="38" spans="1:32" s="11" customFormat="1" x14ac:dyDescent="0.3">
      <c r="A38" s="64">
        <v>2137</v>
      </c>
      <c r="B38" s="12" t="s">
        <v>27</v>
      </c>
      <c r="C38" s="12" t="s">
        <v>1271</v>
      </c>
      <c r="D38" s="90">
        <v>15</v>
      </c>
      <c r="E38" s="90">
        <v>0</v>
      </c>
      <c r="F38" s="91">
        <v>19800</v>
      </c>
      <c r="G38" s="122">
        <v>4620</v>
      </c>
      <c r="H38" s="98">
        <v>4950</v>
      </c>
      <c r="I38" s="99">
        <v>330</v>
      </c>
      <c r="J38" s="16">
        <v>14850</v>
      </c>
      <c r="K38" s="16"/>
      <c r="L38" s="71"/>
      <c r="M38" s="16"/>
      <c r="N38" s="16"/>
      <c r="O38" s="122">
        <v>19800</v>
      </c>
      <c r="P38" s="16"/>
      <c r="Q38" s="90">
        <v>0</v>
      </c>
      <c r="R38" s="91">
        <v>0</v>
      </c>
      <c r="S38" s="126">
        <v>150</v>
      </c>
      <c r="T38" s="16">
        <v>0</v>
      </c>
      <c r="U38" s="16">
        <v>-150</v>
      </c>
      <c r="V38" s="16">
        <v>0</v>
      </c>
      <c r="W38" s="16">
        <v>0</v>
      </c>
      <c r="X38" s="16"/>
      <c r="Y38" s="13">
        <v>2</v>
      </c>
      <c r="Z38" s="16">
        <v>4600</v>
      </c>
      <c r="AA38" s="16">
        <v>1150</v>
      </c>
      <c r="AB38" s="16">
        <v>3450</v>
      </c>
      <c r="AC38" s="16">
        <v>4600</v>
      </c>
      <c r="AD38" s="16"/>
      <c r="AE38" s="65"/>
      <c r="AF38" s="14"/>
    </row>
    <row r="39" spans="1:32" s="11" customFormat="1" x14ac:dyDescent="0.3">
      <c r="A39" s="64">
        <v>2138</v>
      </c>
      <c r="B39" s="12" t="s">
        <v>28</v>
      </c>
      <c r="C39" s="12" t="s">
        <v>1271</v>
      </c>
      <c r="D39" s="90">
        <v>33</v>
      </c>
      <c r="E39" s="90">
        <v>0</v>
      </c>
      <c r="F39" s="91">
        <v>43560</v>
      </c>
      <c r="G39" s="122">
        <v>11220</v>
      </c>
      <c r="H39" s="98">
        <v>10890</v>
      </c>
      <c r="I39" s="99">
        <v>-330</v>
      </c>
      <c r="J39" s="16">
        <v>32670</v>
      </c>
      <c r="K39" s="16"/>
      <c r="L39" s="71"/>
      <c r="M39" s="16"/>
      <c r="N39" s="16"/>
      <c r="O39" s="122">
        <v>43560</v>
      </c>
      <c r="P39" s="16"/>
      <c r="Q39" s="90">
        <v>0</v>
      </c>
      <c r="R39" s="91">
        <v>0</v>
      </c>
      <c r="S39" s="126">
        <v>75</v>
      </c>
      <c r="T39" s="16">
        <v>0</v>
      </c>
      <c r="U39" s="16">
        <v>-75</v>
      </c>
      <c r="V39" s="16">
        <v>0</v>
      </c>
      <c r="W39" s="16">
        <v>0</v>
      </c>
      <c r="X39" s="16"/>
      <c r="Y39" s="13">
        <v>5</v>
      </c>
      <c r="Z39" s="16">
        <v>11500</v>
      </c>
      <c r="AA39" s="16">
        <v>2875</v>
      </c>
      <c r="AB39" s="16">
        <v>8625</v>
      </c>
      <c r="AC39" s="16">
        <v>11500</v>
      </c>
      <c r="AD39" s="16"/>
      <c r="AE39" s="65"/>
      <c r="AF39" s="14"/>
    </row>
    <row r="40" spans="1:32" s="11" customFormat="1" x14ac:dyDescent="0.3">
      <c r="A40" s="64">
        <v>2139</v>
      </c>
      <c r="B40" s="12" t="s">
        <v>29</v>
      </c>
      <c r="C40" s="12" t="s">
        <v>1271</v>
      </c>
      <c r="D40" s="90">
        <v>37</v>
      </c>
      <c r="E40" s="90">
        <v>0</v>
      </c>
      <c r="F40" s="91">
        <v>48840</v>
      </c>
      <c r="G40" s="122">
        <v>11220</v>
      </c>
      <c r="H40" s="98">
        <v>12210</v>
      </c>
      <c r="I40" s="99">
        <v>990</v>
      </c>
      <c r="J40" s="16">
        <v>36630</v>
      </c>
      <c r="K40" s="16"/>
      <c r="L40" s="71"/>
      <c r="M40" s="16"/>
      <c r="N40" s="16"/>
      <c r="O40" s="122">
        <v>48840</v>
      </c>
      <c r="P40" s="16"/>
      <c r="Q40" s="90">
        <v>1</v>
      </c>
      <c r="R40" s="91">
        <v>300</v>
      </c>
      <c r="S40" s="126">
        <v>0</v>
      </c>
      <c r="T40" s="16">
        <v>75</v>
      </c>
      <c r="U40" s="16">
        <v>75</v>
      </c>
      <c r="V40" s="16">
        <v>225</v>
      </c>
      <c r="W40" s="16">
        <v>300</v>
      </c>
      <c r="X40" s="16"/>
      <c r="Y40" s="13">
        <v>2</v>
      </c>
      <c r="Z40" s="16">
        <v>4600</v>
      </c>
      <c r="AA40" s="16">
        <v>1150</v>
      </c>
      <c r="AB40" s="16">
        <v>3450</v>
      </c>
      <c r="AC40" s="16">
        <v>4600</v>
      </c>
      <c r="AD40" s="16"/>
      <c r="AE40" s="65"/>
      <c r="AF40" s="14"/>
    </row>
    <row r="41" spans="1:32" s="11" customFormat="1" x14ac:dyDescent="0.3">
      <c r="A41" s="64">
        <v>2142</v>
      </c>
      <c r="B41" s="12" t="s">
        <v>30</v>
      </c>
      <c r="C41" s="12" t="s">
        <v>1271</v>
      </c>
      <c r="D41" s="90">
        <v>24</v>
      </c>
      <c r="E41" s="90">
        <v>0</v>
      </c>
      <c r="F41" s="91">
        <v>31680</v>
      </c>
      <c r="G41" s="122">
        <v>6930</v>
      </c>
      <c r="H41" s="98">
        <v>7920</v>
      </c>
      <c r="I41" s="99">
        <v>990</v>
      </c>
      <c r="J41" s="16">
        <v>23760</v>
      </c>
      <c r="K41" s="16"/>
      <c r="L41" s="71"/>
      <c r="M41" s="16"/>
      <c r="N41" s="16"/>
      <c r="O41" s="122">
        <v>31680</v>
      </c>
      <c r="P41" s="16"/>
      <c r="Q41" s="90">
        <v>0</v>
      </c>
      <c r="R41" s="91">
        <v>0</v>
      </c>
      <c r="S41" s="126">
        <v>150</v>
      </c>
      <c r="T41" s="16">
        <v>0</v>
      </c>
      <c r="U41" s="16">
        <v>-150</v>
      </c>
      <c r="V41" s="16">
        <v>0</v>
      </c>
      <c r="W41" s="16">
        <v>0</v>
      </c>
      <c r="X41" s="16"/>
      <c r="Y41" s="13">
        <v>0</v>
      </c>
      <c r="Z41" s="16">
        <v>0</v>
      </c>
      <c r="AA41" s="16">
        <v>0</v>
      </c>
      <c r="AB41" s="16">
        <v>0</v>
      </c>
      <c r="AC41" s="16">
        <v>0</v>
      </c>
      <c r="AD41" s="16"/>
      <c r="AE41" s="65"/>
      <c r="AF41" s="14"/>
    </row>
    <row r="42" spans="1:32" s="11" customFormat="1" x14ac:dyDescent="0.3">
      <c r="A42" s="64">
        <v>2147</v>
      </c>
      <c r="B42" s="12" t="s">
        <v>31</v>
      </c>
      <c r="C42" s="12" t="s">
        <v>1271</v>
      </c>
      <c r="D42" s="90">
        <v>6</v>
      </c>
      <c r="E42" s="90">
        <v>0</v>
      </c>
      <c r="F42" s="91">
        <v>7920</v>
      </c>
      <c r="G42" s="122">
        <v>2310</v>
      </c>
      <c r="H42" s="98">
        <v>1980</v>
      </c>
      <c r="I42" s="99">
        <v>-330</v>
      </c>
      <c r="J42" s="16">
        <v>5940</v>
      </c>
      <c r="K42" s="16"/>
      <c r="L42" s="71"/>
      <c r="M42" s="16"/>
      <c r="N42" s="16"/>
      <c r="O42" s="122">
        <v>7920</v>
      </c>
      <c r="P42" s="16"/>
      <c r="Q42" s="90">
        <v>0</v>
      </c>
      <c r="R42" s="91">
        <v>0</v>
      </c>
      <c r="S42" s="126">
        <v>0</v>
      </c>
      <c r="T42" s="16">
        <v>0</v>
      </c>
      <c r="U42" s="16">
        <v>0</v>
      </c>
      <c r="V42" s="16">
        <v>0</v>
      </c>
      <c r="W42" s="16">
        <v>0</v>
      </c>
      <c r="X42" s="16"/>
      <c r="Y42" s="13">
        <v>1</v>
      </c>
      <c r="Z42" s="16">
        <v>2300</v>
      </c>
      <c r="AA42" s="16">
        <v>575</v>
      </c>
      <c r="AB42" s="16">
        <v>1725</v>
      </c>
      <c r="AC42" s="16">
        <v>2300</v>
      </c>
      <c r="AD42" s="16"/>
      <c r="AE42" s="65"/>
      <c r="AF42" s="14"/>
    </row>
    <row r="43" spans="1:32" s="11" customFormat="1" x14ac:dyDescent="0.3">
      <c r="A43" s="64">
        <v>2148</v>
      </c>
      <c r="B43" s="12" t="s">
        <v>32</v>
      </c>
      <c r="C43" s="12" t="s">
        <v>1271</v>
      </c>
      <c r="D43" s="90">
        <v>24</v>
      </c>
      <c r="E43" s="90">
        <v>0</v>
      </c>
      <c r="F43" s="91">
        <v>31680</v>
      </c>
      <c r="G43" s="122">
        <v>6930</v>
      </c>
      <c r="H43" s="98">
        <v>7920</v>
      </c>
      <c r="I43" s="99">
        <v>990</v>
      </c>
      <c r="J43" s="16">
        <v>23760</v>
      </c>
      <c r="K43" s="16"/>
      <c r="L43" s="71"/>
      <c r="M43" s="16"/>
      <c r="N43" s="16"/>
      <c r="O43" s="122">
        <v>31680</v>
      </c>
      <c r="P43" s="16"/>
      <c r="Q43" s="90">
        <v>0</v>
      </c>
      <c r="R43" s="91">
        <v>0</v>
      </c>
      <c r="S43" s="126">
        <v>0</v>
      </c>
      <c r="T43" s="16">
        <v>0</v>
      </c>
      <c r="U43" s="16">
        <v>0</v>
      </c>
      <c r="V43" s="16">
        <v>0</v>
      </c>
      <c r="W43" s="16">
        <v>0</v>
      </c>
      <c r="X43" s="16"/>
      <c r="Y43" s="13">
        <v>2</v>
      </c>
      <c r="Z43" s="16">
        <v>4600</v>
      </c>
      <c r="AA43" s="16">
        <v>1150</v>
      </c>
      <c r="AB43" s="16">
        <v>3450</v>
      </c>
      <c r="AC43" s="16">
        <v>4600</v>
      </c>
      <c r="AD43" s="16"/>
      <c r="AE43" s="65"/>
      <c r="AF43" s="14"/>
    </row>
    <row r="44" spans="1:32" s="11" customFormat="1" x14ac:dyDescent="0.3">
      <c r="A44" s="64">
        <v>2155</v>
      </c>
      <c r="B44" s="12" t="s">
        <v>33</v>
      </c>
      <c r="C44" s="12" t="s">
        <v>1271</v>
      </c>
      <c r="D44" s="90">
        <v>35</v>
      </c>
      <c r="E44" s="90">
        <v>0</v>
      </c>
      <c r="F44" s="91">
        <v>46200</v>
      </c>
      <c r="G44" s="122">
        <v>11220</v>
      </c>
      <c r="H44" s="98">
        <v>11550</v>
      </c>
      <c r="I44" s="99">
        <v>330</v>
      </c>
      <c r="J44" s="16">
        <v>34650</v>
      </c>
      <c r="K44" s="16"/>
      <c r="L44" s="71"/>
      <c r="M44" s="16"/>
      <c r="N44" s="16"/>
      <c r="O44" s="122">
        <v>46200</v>
      </c>
      <c r="P44" s="16"/>
      <c r="Q44" s="90">
        <v>0</v>
      </c>
      <c r="R44" s="91">
        <v>0</v>
      </c>
      <c r="S44" s="126">
        <v>0</v>
      </c>
      <c r="T44" s="16">
        <v>0</v>
      </c>
      <c r="U44" s="16">
        <v>0</v>
      </c>
      <c r="V44" s="16">
        <v>0</v>
      </c>
      <c r="W44" s="16">
        <v>0</v>
      </c>
      <c r="X44" s="16"/>
      <c r="Y44" s="13">
        <v>8</v>
      </c>
      <c r="Z44" s="16">
        <v>18400</v>
      </c>
      <c r="AA44" s="16">
        <v>4600</v>
      </c>
      <c r="AB44" s="16">
        <v>13800</v>
      </c>
      <c r="AC44" s="16">
        <v>18400</v>
      </c>
      <c r="AD44" s="16"/>
      <c r="AE44" s="65"/>
      <c r="AF44" s="14"/>
    </row>
    <row r="45" spans="1:32" s="11" customFormat="1" x14ac:dyDescent="0.3">
      <c r="A45" s="64">
        <v>2156</v>
      </c>
      <c r="B45" s="12" t="s">
        <v>34</v>
      </c>
      <c r="C45" s="12" t="s">
        <v>1271</v>
      </c>
      <c r="D45" s="90">
        <v>53</v>
      </c>
      <c r="E45" s="90">
        <v>0</v>
      </c>
      <c r="F45" s="91">
        <v>69960</v>
      </c>
      <c r="G45" s="122">
        <v>18480</v>
      </c>
      <c r="H45" s="98">
        <v>17490</v>
      </c>
      <c r="I45" s="99">
        <v>-990</v>
      </c>
      <c r="J45" s="16">
        <v>52470</v>
      </c>
      <c r="K45" s="16"/>
      <c r="L45" s="71"/>
      <c r="M45" s="16"/>
      <c r="N45" s="16"/>
      <c r="O45" s="122">
        <v>69960</v>
      </c>
      <c r="P45" s="16"/>
      <c r="Q45" s="90">
        <v>3</v>
      </c>
      <c r="R45" s="91">
        <v>900</v>
      </c>
      <c r="S45" s="126">
        <v>150</v>
      </c>
      <c r="T45" s="16">
        <v>225</v>
      </c>
      <c r="U45" s="16">
        <v>75</v>
      </c>
      <c r="V45" s="16">
        <v>675</v>
      </c>
      <c r="W45" s="16">
        <v>900</v>
      </c>
      <c r="X45" s="16"/>
      <c r="Y45" s="13">
        <v>0</v>
      </c>
      <c r="Z45" s="16">
        <v>0</v>
      </c>
      <c r="AA45" s="16">
        <v>0</v>
      </c>
      <c r="AB45" s="16">
        <v>0</v>
      </c>
      <c r="AC45" s="16">
        <v>0</v>
      </c>
      <c r="AD45" s="16"/>
      <c r="AE45" s="65"/>
      <c r="AF45" s="14"/>
    </row>
    <row r="46" spans="1:32" s="11" customFormat="1" x14ac:dyDescent="0.3">
      <c r="A46" s="64">
        <v>2161</v>
      </c>
      <c r="B46" s="12" t="s">
        <v>35</v>
      </c>
      <c r="C46" s="12" t="s">
        <v>1271</v>
      </c>
      <c r="D46" s="90">
        <v>21</v>
      </c>
      <c r="E46" s="90">
        <v>0</v>
      </c>
      <c r="F46" s="91">
        <v>27720</v>
      </c>
      <c r="G46" s="122">
        <v>4950</v>
      </c>
      <c r="H46" s="98">
        <v>6930</v>
      </c>
      <c r="I46" s="99">
        <v>1980</v>
      </c>
      <c r="J46" s="16">
        <v>20790</v>
      </c>
      <c r="K46" s="16"/>
      <c r="L46" s="71"/>
      <c r="M46" s="16"/>
      <c r="N46" s="16"/>
      <c r="O46" s="122">
        <v>27720</v>
      </c>
      <c r="P46" s="16"/>
      <c r="Q46" s="90">
        <v>0</v>
      </c>
      <c r="R46" s="91">
        <v>0</v>
      </c>
      <c r="S46" s="126">
        <v>0</v>
      </c>
      <c r="T46" s="16">
        <v>0</v>
      </c>
      <c r="U46" s="16">
        <v>0</v>
      </c>
      <c r="V46" s="16">
        <v>0</v>
      </c>
      <c r="W46" s="16">
        <v>0</v>
      </c>
      <c r="X46" s="16"/>
      <c r="Y46" s="13">
        <v>4</v>
      </c>
      <c r="Z46" s="16">
        <v>9200</v>
      </c>
      <c r="AA46" s="16">
        <v>2300</v>
      </c>
      <c r="AB46" s="16">
        <v>6900</v>
      </c>
      <c r="AC46" s="16">
        <v>9200</v>
      </c>
      <c r="AD46" s="16"/>
      <c r="AE46" s="65"/>
      <c r="AF46" s="14"/>
    </row>
    <row r="47" spans="1:32" s="11" customFormat="1" x14ac:dyDescent="0.3">
      <c r="A47" s="64">
        <v>2163</v>
      </c>
      <c r="B47" s="12" t="s">
        <v>36</v>
      </c>
      <c r="C47" s="12" t="s">
        <v>1271</v>
      </c>
      <c r="D47" s="90">
        <v>15</v>
      </c>
      <c r="E47" s="90">
        <v>0</v>
      </c>
      <c r="F47" s="91">
        <v>19800</v>
      </c>
      <c r="G47" s="122">
        <v>4950</v>
      </c>
      <c r="H47" s="98">
        <v>4950</v>
      </c>
      <c r="I47" s="99">
        <v>0</v>
      </c>
      <c r="J47" s="16">
        <v>14850</v>
      </c>
      <c r="K47" s="16"/>
      <c r="L47" s="71"/>
      <c r="M47" s="16"/>
      <c r="N47" s="16"/>
      <c r="O47" s="122">
        <v>19800</v>
      </c>
      <c r="P47" s="16"/>
      <c r="Q47" s="90">
        <v>0</v>
      </c>
      <c r="R47" s="91">
        <v>0</v>
      </c>
      <c r="S47" s="126">
        <v>0</v>
      </c>
      <c r="T47" s="16">
        <v>0</v>
      </c>
      <c r="U47" s="16">
        <v>0</v>
      </c>
      <c r="V47" s="16">
        <v>0</v>
      </c>
      <c r="W47" s="16">
        <v>0</v>
      </c>
      <c r="X47" s="16"/>
      <c r="Y47" s="13">
        <v>4</v>
      </c>
      <c r="Z47" s="16">
        <v>9200</v>
      </c>
      <c r="AA47" s="16">
        <v>2300</v>
      </c>
      <c r="AB47" s="16">
        <v>6900</v>
      </c>
      <c r="AC47" s="16">
        <v>9200</v>
      </c>
      <c r="AD47" s="16"/>
      <c r="AE47" s="65"/>
      <c r="AF47" s="14"/>
    </row>
    <row r="48" spans="1:32" s="11" customFormat="1" x14ac:dyDescent="0.3">
      <c r="A48" s="64">
        <v>2164</v>
      </c>
      <c r="B48" s="12" t="s">
        <v>37</v>
      </c>
      <c r="C48" s="12" t="s">
        <v>1271</v>
      </c>
      <c r="D48" s="90">
        <v>18</v>
      </c>
      <c r="E48" s="90">
        <v>0</v>
      </c>
      <c r="F48" s="91">
        <v>23760</v>
      </c>
      <c r="G48" s="122">
        <v>5940</v>
      </c>
      <c r="H48" s="98">
        <v>5940</v>
      </c>
      <c r="I48" s="99">
        <v>0</v>
      </c>
      <c r="J48" s="16">
        <v>17820</v>
      </c>
      <c r="K48" s="16"/>
      <c r="L48" s="71"/>
      <c r="M48" s="16"/>
      <c r="N48" s="16"/>
      <c r="O48" s="122">
        <v>23760</v>
      </c>
      <c r="P48" s="16"/>
      <c r="Q48" s="90">
        <v>0</v>
      </c>
      <c r="R48" s="91">
        <v>0</v>
      </c>
      <c r="S48" s="126">
        <v>0</v>
      </c>
      <c r="T48" s="16">
        <v>0</v>
      </c>
      <c r="U48" s="16">
        <v>0</v>
      </c>
      <c r="V48" s="16">
        <v>0</v>
      </c>
      <c r="W48" s="16">
        <v>0</v>
      </c>
      <c r="X48" s="16"/>
      <c r="Y48" s="13">
        <v>0</v>
      </c>
      <c r="Z48" s="16">
        <v>0</v>
      </c>
      <c r="AA48" s="16">
        <v>0</v>
      </c>
      <c r="AB48" s="16">
        <v>0</v>
      </c>
      <c r="AC48" s="16">
        <v>0</v>
      </c>
      <c r="AD48" s="16"/>
      <c r="AE48" s="65"/>
      <c r="AF48" s="14"/>
    </row>
    <row r="49" spans="1:32" s="11" customFormat="1" x14ac:dyDescent="0.3">
      <c r="A49" s="64">
        <v>2165</v>
      </c>
      <c r="B49" s="12" t="s">
        <v>38</v>
      </c>
      <c r="C49" s="12" t="s">
        <v>1271</v>
      </c>
      <c r="D49" s="90">
        <v>26</v>
      </c>
      <c r="E49" s="90">
        <v>0</v>
      </c>
      <c r="F49" s="91">
        <v>34320</v>
      </c>
      <c r="G49" s="122">
        <v>8910</v>
      </c>
      <c r="H49" s="98">
        <v>8580</v>
      </c>
      <c r="I49" s="99">
        <v>-330</v>
      </c>
      <c r="J49" s="16">
        <v>25740</v>
      </c>
      <c r="K49" s="16"/>
      <c r="L49" s="71"/>
      <c r="M49" s="16"/>
      <c r="N49" s="16"/>
      <c r="O49" s="122">
        <v>34320</v>
      </c>
      <c r="P49" s="16"/>
      <c r="Q49" s="90">
        <v>1</v>
      </c>
      <c r="R49" s="91">
        <v>300</v>
      </c>
      <c r="S49" s="126">
        <v>75</v>
      </c>
      <c r="T49" s="16">
        <v>75</v>
      </c>
      <c r="U49" s="16">
        <v>0</v>
      </c>
      <c r="V49" s="16">
        <v>225</v>
      </c>
      <c r="W49" s="16">
        <v>300</v>
      </c>
      <c r="X49" s="16"/>
      <c r="Y49" s="13">
        <v>3</v>
      </c>
      <c r="Z49" s="16">
        <v>6900</v>
      </c>
      <c r="AA49" s="16">
        <v>1725</v>
      </c>
      <c r="AB49" s="16">
        <v>5175</v>
      </c>
      <c r="AC49" s="16">
        <v>6900</v>
      </c>
      <c r="AD49" s="16"/>
      <c r="AE49" s="65"/>
      <c r="AF49" s="14"/>
    </row>
    <row r="50" spans="1:32" s="11" customFormat="1" x14ac:dyDescent="0.3">
      <c r="A50" s="64">
        <v>2166</v>
      </c>
      <c r="B50" s="12" t="s">
        <v>39</v>
      </c>
      <c r="C50" s="12" t="s">
        <v>1271</v>
      </c>
      <c r="D50" s="90">
        <v>10</v>
      </c>
      <c r="E50" s="90">
        <v>0</v>
      </c>
      <c r="F50" s="91">
        <v>13200</v>
      </c>
      <c r="G50" s="122">
        <v>2640</v>
      </c>
      <c r="H50" s="98">
        <v>3300</v>
      </c>
      <c r="I50" s="99">
        <v>660</v>
      </c>
      <c r="J50" s="16">
        <v>9900</v>
      </c>
      <c r="K50" s="16"/>
      <c r="L50" s="71"/>
      <c r="M50" s="16"/>
      <c r="N50" s="16"/>
      <c r="O50" s="122">
        <v>13200</v>
      </c>
      <c r="P50" s="16"/>
      <c r="Q50" s="90">
        <v>0</v>
      </c>
      <c r="R50" s="91">
        <v>0</v>
      </c>
      <c r="S50" s="126">
        <v>0</v>
      </c>
      <c r="T50" s="16">
        <v>0</v>
      </c>
      <c r="U50" s="16">
        <v>0</v>
      </c>
      <c r="V50" s="16">
        <v>0</v>
      </c>
      <c r="W50" s="16">
        <v>0</v>
      </c>
      <c r="X50" s="16"/>
      <c r="Y50" s="13">
        <v>2</v>
      </c>
      <c r="Z50" s="16">
        <v>4600</v>
      </c>
      <c r="AA50" s="16">
        <v>1150</v>
      </c>
      <c r="AB50" s="16">
        <v>3450</v>
      </c>
      <c r="AC50" s="16">
        <v>4600</v>
      </c>
      <c r="AD50" s="16"/>
      <c r="AE50" s="65"/>
      <c r="AF50" s="14"/>
    </row>
    <row r="51" spans="1:32" s="11" customFormat="1" x14ac:dyDescent="0.3">
      <c r="A51" s="64">
        <v>2167</v>
      </c>
      <c r="B51" s="12" t="s">
        <v>40</v>
      </c>
      <c r="C51" s="12" t="s">
        <v>1271</v>
      </c>
      <c r="D51" s="90">
        <v>3</v>
      </c>
      <c r="E51" s="90">
        <v>0</v>
      </c>
      <c r="F51" s="91">
        <v>3960</v>
      </c>
      <c r="G51" s="122">
        <v>1650</v>
      </c>
      <c r="H51" s="98">
        <v>990</v>
      </c>
      <c r="I51" s="99">
        <v>-660</v>
      </c>
      <c r="J51" s="16">
        <v>2970</v>
      </c>
      <c r="K51" s="16"/>
      <c r="L51" s="71"/>
      <c r="M51" s="16"/>
      <c r="N51" s="16"/>
      <c r="O51" s="122">
        <v>3960</v>
      </c>
      <c r="P51" s="16"/>
      <c r="Q51" s="90">
        <v>0</v>
      </c>
      <c r="R51" s="91">
        <v>0</v>
      </c>
      <c r="S51" s="126">
        <v>0</v>
      </c>
      <c r="T51" s="16">
        <v>0</v>
      </c>
      <c r="U51" s="16">
        <v>0</v>
      </c>
      <c r="V51" s="16">
        <v>0</v>
      </c>
      <c r="W51" s="16">
        <v>0</v>
      </c>
      <c r="X51" s="16"/>
      <c r="Y51" s="13">
        <v>3</v>
      </c>
      <c r="Z51" s="16">
        <v>6900</v>
      </c>
      <c r="AA51" s="16">
        <v>1725</v>
      </c>
      <c r="AB51" s="16">
        <v>5175</v>
      </c>
      <c r="AC51" s="16">
        <v>6900</v>
      </c>
      <c r="AD51" s="16"/>
      <c r="AE51" s="65"/>
      <c r="AF51" s="14"/>
    </row>
    <row r="52" spans="1:32" s="11" customFormat="1" x14ac:dyDescent="0.3">
      <c r="A52" s="64">
        <v>2168</v>
      </c>
      <c r="B52" s="12" t="s">
        <v>41</v>
      </c>
      <c r="C52" s="12" t="s">
        <v>1271</v>
      </c>
      <c r="D52" s="90">
        <v>28</v>
      </c>
      <c r="E52" s="90">
        <v>0</v>
      </c>
      <c r="F52" s="91">
        <v>36960</v>
      </c>
      <c r="G52" s="122">
        <v>12210</v>
      </c>
      <c r="H52" s="98">
        <v>9240</v>
      </c>
      <c r="I52" s="99">
        <v>-2970</v>
      </c>
      <c r="J52" s="16">
        <v>27720</v>
      </c>
      <c r="K52" s="16"/>
      <c r="L52" s="71"/>
      <c r="M52" s="16"/>
      <c r="N52" s="16"/>
      <c r="O52" s="122">
        <v>36960</v>
      </c>
      <c r="P52" s="16"/>
      <c r="Q52" s="90">
        <v>0</v>
      </c>
      <c r="R52" s="91">
        <v>0</v>
      </c>
      <c r="S52" s="126">
        <v>0</v>
      </c>
      <c r="T52" s="16">
        <v>0</v>
      </c>
      <c r="U52" s="16">
        <v>0</v>
      </c>
      <c r="V52" s="16">
        <v>0</v>
      </c>
      <c r="W52" s="16">
        <v>0</v>
      </c>
      <c r="X52" s="16"/>
      <c r="Y52" s="13">
        <v>7</v>
      </c>
      <c r="Z52" s="16">
        <v>16100</v>
      </c>
      <c r="AA52" s="16">
        <v>4025</v>
      </c>
      <c r="AB52" s="16">
        <v>12075</v>
      </c>
      <c r="AC52" s="16">
        <v>16100</v>
      </c>
      <c r="AD52" s="16"/>
      <c r="AE52" s="65"/>
      <c r="AF52" s="14"/>
    </row>
    <row r="53" spans="1:32" s="11" customFormat="1" x14ac:dyDescent="0.3">
      <c r="A53" s="64">
        <v>2169</v>
      </c>
      <c r="B53" s="12" t="s">
        <v>42</v>
      </c>
      <c r="C53" s="12" t="s">
        <v>1271</v>
      </c>
      <c r="D53" s="90">
        <v>15</v>
      </c>
      <c r="E53" s="90">
        <v>0</v>
      </c>
      <c r="F53" s="91">
        <v>19800</v>
      </c>
      <c r="G53" s="122">
        <v>6930</v>
      </c>
      <c r="H53" s="98">
        <v>4950</v>
      </c>
      <c r="I53" s="99">
        <v>-1980</v>
      </c>
      <c r="J53" s="16">
        <v>14850</v>
      </c>
      <c r="K53" s="16"/>
      <c r="L53" s="71"/>
      <c r="M53" s="16"/>
      <c r="N53" s="16"/>
      <c r="O53" s="122">
        <v>19800</v>
      </c>
      <c r="P53" s="16"/>
      <c r="Q53" s="90">
        <v>3</v>
      </c>
      <c r="R53" s="91">
        <v>900</v>
      </c>
      <c r="S53" s="126">
        <v>150</v>
      </c>
      <c r="T53" s="16">
        <v>225</v>
      </c>
      <c r="U53" s="16">
        <v>75</v>
      </c>
      <c r="V53" s="16">
        <v>675</v>
      </c>
      <c r="W53" s="16">
        <v>900</v>
      </c>
      <c r="X53" s="16"/>
      <c r="Y53" s="13">
        <v>0</v>
      </c>
      <c r="Z53" s="16">
        <v>0</v>
      </c>
      <c r="AA53" s="16">
        <v>0</v>
      </c>
      <c r="AB53" s="16">
        <v>0</v>
      </c>
      <c r="AC53" s="16">
        <v>0</v>
      </c>
      <c r="AD53" s="16"/>
      <c r="AE53" s="65"/>
      <c r="AF53" s="14"/>
    </row>
    <row r="54" spans="1:32" s="11" customFormat="1" x14ac:dyDescent="0.3">
      <c r="A54" s="64">
        <v>2171</v>
      </c>
      <c r="B54" s="12" t="s">
        <v>43</v>
      </c>
      <c r="C54" s="12" t="s">
        <v>1271</v>
      </c>
      <c r="D54" s="90">
        <v>59</v>
      </c>
      <c r="E54" s="90">
        <v>0</v>
      </c>
      <c r="F54" s="91">
        <v>77880</v>
      </c>
      <c r="G54" s="122">
        <v>20460</v>
      </c>
      <c r="H54" s="98">
        <v>19470</v>
      </c>
      <c r="I54" s="99">
        <v>-990</v>
      </c>
      <c r="J54" s="16">
        <v>58410</v>
      </c>
      <c r="K54" s="16"/>
      <c r="L54" s="71"/>
      <c r="M54" s="16"/>
      <c r="N54" s="16"/>
      <c r="O54" s="122">
        <v>77880</v>
      </c>
      <c r="P54" s="16"/>
      <c r="Q54" s="90">
        <v>1</v>
      </c>
      <c r="R54" s="91">
        <v>300</v>
      </c>
      <c r="S54" s="126">
        <v>0</v>
      </c>
      <c r="T54" s="16">
        <v>75</v>
      </c>
      <c r="U54" s="16">
        <v>75</v>
      </c>
      <c r="V54" s="16">
        <v>225</v>
      </c>
      <c r="W54" s="16">
        <v>300</v>
      </c>
      <c r="X54" s="16"/>
      <c r="Y54" s="13">
        <v>6</v>
      </c>
      <c r="Z54" s="16">
        <v>13800</v>
      </c>
      <c r="AA54" s="16">
        <v>3450</v>
      </c>
      <c r="AB54" s="16">
        <v>10350</v>
      </c>
      <c r="AC54" s="16">
        <v>13800</v>
      </c>
      <c r="AD54" s="16"/>
      <c r="AE54" s="65"/>
      <c r="AF54" s="14"/>
    </row>
    <row r="55" spans="1:32" s="11" customFormat="1" x14ac:dyDescent="0.3">
      <c r="A55" s="64">
        <v>2175</v>
      </c>
      <c r="B55" s="12" t="s">
        <v>44</v>
      </c>
      <c r="C55" s="12" t="s">
        <v>1271</v>
      </c>
      <c r="D55" s="90">
        <v>84</v>
      </c>
      <c r="E55" s="90">
        <v>0</v>
      </c>
      <c r="F55" s="91">
        <v>110880</v>
      </c>
      <c r="G55" s="122">
        <v>29040</v>
      </c>
      <c r="H55" s="98">
        <v>27720</v>
      </c>
      <c r="I55" s="99">
        <v>-1320</v>
      </c>
      <c r="J55" s="16">
        <v>83160</v>
      </c>
      <c r="K55" s="16"/>
      <c r="L55" s="71"/>
      <c r="M55" s="16"/>
      <c r="N55" s="16"/>
      <c r="O55" s="122">
        <v>110880</v>
      </c>
      <c r="P55" s="16"/>
      <c r="Q55" s="90">
        <v>45</v>
      </c>
      <c r="R55" s="91">
        <v>13500</v>
      </c>
      <c r="S55" s="126">
        <v>3375</v>
      </c>
      <c r="T55" s="16">
        <v>3375</v>
      </c>
      <c r="U55" s="16">
        <v>0</v>
      </c>
      <c r="V55" s="16">
        <v>10125</v>
      </c>
      <c r="W55" s="16">
        <v>13500</v>
      </c>
      <c r="X55" s="16"/>
      <c r="Y55" s="13">
        <v>0</v>
      </c>
      <c r="Z55" s="16">
        <v>0</v>
      </c>
      <c r="AA55" s="16">
        <v>0</v>
      </c>
      <c r="AB55" s="16">
        <v>0</v>
      </c>
      <c r="AC55" s="16">
        <v>0</v>
      </c>
      <c r="AD55" s="16"/>
      <c r="AE55" s="65"/>
      <c r="AF55" s="14"/>
    </row>
    <row r="56" spans="1:32" s="11" customFormat="1" x14ac:dyDescent="0.3">
      <c r="A56" s="64">
        <v>2176</v>
      </c>
      <c r="B56" s="12" t="s">
        <v>45</v>
      </c>
      <c r="C56" s="12" t="s">
        <v>1271</v>
      </c>
      <c r="D56" s="90">
        <v>89</v>
      </c>
      <c r="E56" s="90">
        <v>0</v>
      </c>
      <c r="F56" s="91">
        <v>117480</v>
      </c>
      <c r="G56" s="122">
        <v>32670</v>
      </c>
      <c r="H56" s="98">
        <v>29370</v>
      </c>
      <c r="I56" s="99">
        <v>-3300</v>
      </c>
      <c r="J56" s="16">
        <v>88110</v>
      </c>
      <c r="K56" s="16"/>
      <c r="L56" s="71"/>
      <c r="M56" s="16"/>
      <c r="N56" s="16"/>
      <c r="O56" s="122">
        <v>117480</v>
      </c>
      <c r="P56" s="16"/>
      <c r="Q56" s="90">
        <v>2</v>
      </c>
      <c r="R56" s="91">
        <v>600</v>
      </c>
      <c r="S56" s="126">
        <v>225</v>
      </c>
      <c r="T56" s="16">
        <v>150</v>
      </c>
      <c r="U56" s="16">
        <v>-75</v>
      </c>
      <c r="V56" s="16">
        <v>450</v>
      </c>
      <c r="W56" s="16">
        <v>600</v>
      </c>
      <c r="X56" s="16"/>
      <c r="Y56" s="13">
        <v>0</v>
      </c>
      <c r="Z56" s="16">
        <v>0</v>
      </c>
      <c r="AA56" s="16">
        <v>0</v>
      </c>
      <c r="AB56" s="16">
        <v>0</v>
      </c>
      <c r="AC56" s="16">
        <v>0</v>
      </c>
      <c r="AD56" s="16"/>
      <c r="AE56" s="65"/>
      <c r="AF56" s="14"/>
    </row>
    <row r="57" spans="1:32" s="11" customFormat="1" x14ac:dyDescent="0.3">
      <c r="A57" s="64">
        <v>2183</v>
      </c>
      <c r="B57" s="12" t="s">
        <v>46</v>
      </c>
      <c r="C57" s="12" t="s">
        <v>1271</v>
      </c>
      <c r="D57" s="90">
        <v>57</v>
      </c>
      <c r="E57" s="90">
        <v>0</v>
      </c>
      <c r="F57" s="91">
        <v>75240</v>
      </c>
      <c r="G57" s="122">
        <v>18480</v>
      </c>
      <c r="H57" s="98">
        <v>18810</v>
      </c>
      <c r="I57" s="99">
        <v>330</v>
      </c>
      <c r="J57" s="16">
        <v>56430</v>
      </c>
      <c r="K57" s="16"/>
      <c r="L57" s="71"/>
      <c r="M57" s="16"/>
      <c r="N57" s="16"/>
      <c r="O57" s="122">
        <v>75240</v>
      </c>
      <c r="P57" s="16"/>
      <c r="Q57" s="90">
        <v>0</v>
      </c>
      <c r="R57" s="91">
        <v>0</v>
      </c>
      <c r="S57" s="126">
        <v>75</v>
      </c>
      <c r="T57" s="16">
        <v>0</v>
      </c>
      <c r="U57" s="16">
        <v>-75</v>
      </c>
      <c r="V57" s="16">
        <v>0</v>
      </c>
      <c r="W57" s="16">
        <v>0</v>
      </c>
      <c r="X57" s="16"/>
      <c r="Y57" s="13">
        <v>4</v>
      </c>
      <c r="Z57" s="16">
        <v>9200</v>
      </c>
      <c r="AA57" s="16">
        <v>2300</v>
      </c>
      <c r="AB57" s="16">
        <v>6900</v>
      </c>
      <c r="AC57" s="16">
        <v>9200</v>
      </c>
      <c r="AD57" s="16"/>
      <c r="AE57" s="65"/>
      <c r="AF57" s="14"/>
    </row>
    <row r="58" spans="1:32" s="11" customFormat="1" x14ac:dyDescent="0.3">
      <c r="A58" s="64">
        <v>2185</v>
      </c>
      <c r="B58" s="12" t="s">
        <v>47</v>
      </c>
      <c r="C58" s="12" t="s">
        <v>1271</v>
      </c>
      <c r="D58" s="90">
        <v>29</v>
      </c>
      <c r="E58" s="90">
        <v>0</v>
      </c>
      <c r="F58" s="91">
        <v>38280</v>
      </c>
      <c r="G58" s="122">
        <v>9570</v>
      </c>
      <c r="H58" s="98">
        <v>9570</v>
      </c>
      <c r="I58" s="99">
        <v>0</v>
      </c>
      <c r="J58" s="16">
        <v>28710</v>
      </c>
      <c r="K58" s="16"/>
      <c r="L58" s="71"/>
      <c r="M58" s="16"/>
      <c r="N58" s="16"/>
      <c r="O58" s="122">
        <v>38280</v>
      </c>
      <c r="P58" s="16"/>
      <c r="Q58" s="90">
        <v>0</v>
      </c>
      <c r="R58" s="91">
        <v>0</v>
      </c>
      <c r="S58" s="126">
        <v>0</v>
      </c>
      <c r="T58" s="16">
        <v>0</v>
      </c>
      <c r="U58" s="16">
        <v>0</v>
      </c>
      <c r="V58" s="16">
        <v>0</v>
      </c>
      <c r="W58" s="16">
        <v>0</v>
      </c>
      <c r="X58" s="16"/>
      <c r="Y58" s="13">
        <v>4</v>
      </c>
      <c r="Z58" s="16">
        <v>9200</v>
      </c>
      <c r="AA58" s="16">
        <v>2300</v>
      </c>
      <c r="AB58" s="16">
        <v>6900</v>
      </c>
      <c r="AC58" s="16">
        <v>9200</v>
      </c>
      <c r="AD58" s="16"/>
      <c r="AE58" s="65"/>
      <c r="AF58" s="14"/>
    </row>
    <row r="59" spans="1:32" s="11" customFormat="1" x14ac:dyDescent="0.3">
      <c r="A59" s="64">
        <v>2187</v>
      </c>
      <c r="B59" s="12" t="s">
        <v>48</v>
      </c>
      <c r="C59" s="12" t="s">
        <v>1271</v>
      </c>
      <c r="D59" s="90">
        <v>3</v>
      </c>
      <c r="E59" s="90">
        <v>0</v>
      </c>
      <c r="F59" s="91">
        <v>3960</v>
      </c>
      <c r="G59" s="122">
        <v>1320</v>
      </c>
      <c r="H59" s="98">
        <v>990</v>
      </c>
      <c r="I59" s="99">
        <v>-330</v>
      </c>
      <c r="J59" s="16">
        <v>2970</v>
      </c>
      <c r="K59" s="16"/>
      <c r="L59" s="71"/>
      <c r="M59" s="16"/>
      <c r="N59" s="16"/>
      <c r="O59" s="122">
        <v>3960</v>
      </c>
      <c r="P59" s="16"/>
      <c r="Q59" s="90">
        <v>0</v>
      </c>
      <c r="R59" s="91">
        <v>0</v>
      </c>
      <c r="S59" s="126">
        <v>0</v>
      </c>
      <c r="T59" s="16">
        <v>0</v>
      </c>
      <c r="U59" s="16">
        <v>0</v>
      </c>
      <c r="V59" s="16">
        <v>0</v>
      </c>
      <c r="W59" s="16">
        <v>0</v>
      </c>
      <c r="X59" s="16"/>
      <c r="Y59" s="13">
        <v>2</v>
      </c>
      <c r="Z59" s="16">
        <v>4600</v>
      </c>
      <c r="AA59" s="16">
        <v>1150</v>
      </c>
      <c r="AB59" s="16">
        <v>3450</v>
      </c>
      <c r="AC59" s="16">
        <v>4600</v>
      </c>
      <c r="AD59" s="16"/>
      <c r="AE59" s="65"/>
      <c r="AF59" s="14"/>
    </row>
    <row r="60" spans="1:32" s="11" customFormat="1" x14ac:dyDescent="0.3">
      <c r="A60" s="64">
        <v>2188</v>
      </c>
      <c r="B60" s="12" t="s">
        <v>49</v>
      </c>
      <c r="C60" s="12" t="s">
        <v>1271</v>
      </c>
      <c r="D60" s="90">
        <v>5</v>
      </c>
      <c r="E60" s="90">
        <v>0</v>
      </c>
      <c r="F60" s="91">
        <v>6600</v>
      </c>
      <c r="G60" s="122">
        <v>1320</v>
      </c>
      <c r="H60" s="98">
        <v>1650</v>
      </c>
      <c r="I60" s="99">
        <v>330</v>
      </c>
      <c r="J60" s="16">
        <v>4950</v>
      </c>
      <c r="K60" s="16"/>
      <c r="L60" s="71"/>
      <c r="M60" s="16"/>
      <c r="N60" s="16"/>
      <c r="O60" s="122">
        <v>6600</v>
      </c>
      <c r="P60" s="16"/>
      <c r="Q60" s="90">
        <v>0</v>
      </c>
      <c r="R60" s="91">
        <v>0</v>
      </c>
      <c r="S60" s="126">
        <v>0</v>
      </c>
      <c r="T60" s="16">
        <v>0</v>
      </c>
      <c r="U60" s="16">
        <v>0</v>
      </c>
      <c r="V60" s="16">
        <v>0</v>
      </c>
      <c r="W60" s="16">
        <v>0</v>
      </c>
      <c r="X60" s="16"/>
      <c r="Y60" s="13">
        <v>0</v>
      </c>
      <c r="Z60" s="16">
        <v>0</v>
      </c>
      <c r="AA60" s="16">
        <v>0</v>
      </c>
      <c r="AB60" s="16">
        <v>0</v>
      </c>
      <c r="AC60" s="16">
        <v>0</v>
      </c>
      <c r="AD60" s="16"/>
      <c r="AE60" s="65"/>
      <c r="AF60" s="14"/>
    </row>
    <row r="61" spans="1:32" s="11" customFormat="1" x14ac:dyDescent="0.3">
      <c r="A61" s="64">
        <v>2189</v>
      </c>
      <c r="B61" s="12" t="s">
        <v>50</v>
      </c>
      <c r="C61" s="12" t="s">
        <v>1271</v>
      </c>
      <c r="D61" s="90">
        <v>9</v>
      </c>
      <c r="E61" s="90">
        <v>0</v>
      </c>
      <c r="F61" s="91">
        <v>11880</v>
      </c>
      <c r="G61" s="122">
        <v>3630</v>
      </c>
      <c r="H61" s="98">
        <v>2970</v>
      </c>
      <c r="I61" s="99">
        <v>-660</v>
      </c>
      <c r="J61" s="16">
        <v>8910</v>
      </c>
      <c r="K61" s="16"/>
      <c r="L61" s="71"/>
      <c r="M61" s="16"/>
      <c r="N61" s="16"/>
      <c r="O61" s="122">
        <v>11880</v>
      </c>
      <c r="P61" s="16"/>
      <c r="Q61" s="90">
        <v>0</v>
      </c>
      <c r="R61" s="91">
        <v>0</v>
      </c>
      <c r="S61" s="126">
        <v>0</v>
      </c>
      <c r="T61" s="16">
        <v>0</v>
      </c>
      <c r="U61" s="16">
        <v>0</v>
      </c>
      <c r="V61" s="16">
        <v>0</v>
      </c>
      <c r="W61" s="16">
        <v>0</v>
      </c>
      <c r="X61" s="16"/>
      <c r="Y61" s="13">
        <v>3</v>
      </c>
      <c r="Z61" s="16">
        <v>6900</v>
      </c>
      <c r="AA61" s="16">
        <v>1725</v>
      </c>
      <c r="AB61" s="16">
        <v>5175</v>
      </c>
      <c r="AC61" s="16">
        <v>6900</v>
      </c>
      <c r="AD61" s="16"/>
      <c r="AE61" s="65"/>
      <c r="AF61" s="14"/>
    </row>
    <row r="62" spans="1:32" s="11" customFormat="1" x14ac:dyDescent="0.3">
      <c r="A62" s="64">
        <v>2190</v>
      </c>
      <c r="B62" s="12" t="s">
        <v>51</v>
      </c>
      <c r="C62" s="12" t="s">
        <v>1271</v>
      </c>
      <c r="D62" s="90">
        <v>11</v>
      </c>
      <c r="E62" s="90">
        <v>0</v>
      </c>
      <c r="F62" s="91">
        <v>14520</v>
      </c>
      <c r="G62" s="122">
        <v>3630</v>
      </c>
      <c r="H62" s="98">
        <v>3630</v>
      </c>
      <c r="I62" s="99">
        <v>0</v>
      </c>
      <c r="J62" s="16">
        <v>10890</v>
      </c>
      <c r="K62" s="16"/>
      <c r="L62" s="71"/>
      <c r="M62" s="16"/>
      <c r="N62" s="16"/>
      <c r="O62" s="122">
        <v>14520</v>
      </c>
      <c r="P62" s="16"/>
      <c r="Q62" s="90">
        <v>0</v>
      </c>
      <c r="R62" s="91">
        <v>0</v>
      </c>
      <c r="S62" s="126">
        <v>0</v>
      </c>
      <c r="T62" s="16">
        <v>0</v>
      </c>
      <c r="U62" s="16">
        <v>0</v>
      </c>
      <c r="V62" s="16">
        <v>0</v>
      </c>
      <c r="W62" s="16">
        <v>0</v>
      </c>
      <c r="X62" s="16"/>
      <c r="Y62" s="13">
        <v>0</v>
      </c>
      <c r="Z62" s="16">
        <v>0</v>
      </c>
      <c r="AA62" s="16">
        <v>0</v>
      </c>
      <c r="AB62" s="16">
        <v>0</v>
      </c>
      <c r="AC62" s="16">
        <v>0</v>
      </c>
      <c r="AD62" s="16"/>
      <c r="AE62" s="65"/>
      <c r="AF62" s="14"/>
    </row>
    <row r="63" spans="1:32" s="11" customFormat="1" x14ac:dyDescent="0.3">
      <c r="A63" s="64">
        <v>2191</v>
      </c>
      <c r="B63" s="12" t="s">
        <v>52</v>
      </c>
      <c r="C63" s="12" t="s">
        <v>1271</v>
      </c>
      <c r="D63" s="90">
        <v>105</v>
      </c>
      <c r="E63" s="90">
        <v>0</v>
      </c>
      <c r="F63" s="91">
        <v>138600</v>
      </c>
      <c r="G63" s="122">
        <v>36630</v>
      </c>
      <c r="H63" s="98">
        <v>34650</v>
      </c>
      <c r="I63" s="99">
        <v>-1980</v>
      </c>
      <c r="J63" s="16">
        <v>103950</v>
      </c>
      <c r="K63" s="16"/>
      <c r="L63" s="71"/>
      <c r="M63" s="16"/>
      <c r="N63" s="16"/>
      <c r="O63" s="122">
        <v>138600</v>
      </c>
      <c r="P63" s="16"/>
      <c r="Q63" s="90">
        <v>0</v>
      </c>
      <c r="R63" s="91">
        <v>0</v>
      </c>
      <c r="S63" s="126">
        <v>0</v>
      </c>
      <c r="T63" s="16">
        <v>0</v>
      </c>
      <c r="U63" s="16">
        <v>0</v>
      </c>
      <c r="V63" s="16">
        <v>0</v>
      </c>
      <c r="W63" s="16">
        <v>0</v>
      </c>
      <c r="X63" s="16"/>
      <c r="Y63" s="13">
        <v>2</v>
      </c>
      <c r="Z63" s="16">
        <v>4600</v>
      </c>
      <c r="AA63" s="16">
        <v>1150</v>
      </c>
      <c r="AB63" s="16">
        <v>3450</v>
      </c>
      <c r="AC63" s="16">
        <v>4600</v>
      </c>
      <c r="AD63" s="16"/>
      <c r="AE63" s="65"/>
      <c r="AF63" s="14"/>
    </row>
    <row r="64" spans="1:32" s="11" customFormat="1" x14ac:dyDescent="0.3">
      <c r="A64" s="64">
        <v>2192</v>
      </c>
      <c r="B64" s="12" t="s">
        <v>53</v>
      </c>
      <c r="C64" s="12" t="s">
        <v>1271</v>
      </c>
      <c r="D64" s="90">
        <v>74</v>
      </c>
      <c r="E64" s="90">
        <v>0</v>
      </c>
      <c r="F64" s="91">
        <v>97680</v>
      </c>
      <c r="G64" s="122">
        <v>26070</v>
      </c>
      <c r="H64" s="98">
        <v>24420</v>
      </c>
      <c r="I64" s="99">
        <v>-1650</v>
      </c>
      <c r="J64" s="16">
        <v>73260</v>
      </c>
      <c r="K64" s="16"/>
      <c r="L64" s="71"/>
      <c r="M64" s="16"/>
      <c r="N64" s="16"/>
      <c r="O64" s="122">
        <v>97680</v>
      </c>
      <c r="P64" s="16"/>
      <c r="Q64" s="90">
        <v>0</v>
      </c>
      <c r="R64" s="91">
        <v>0</v>
      </c>
      <c r="S64" s="126">
        <v>0</v>
      </c>
      <c r="T64" s="16">
        <v>0</v>
      </c>
      <c r="U64" s="16">
        <v>0</v>
      </c>
      <c r="V64" s="16">
        <v>0</v>
      </c>
      <c r="W64" s="16">
        <v>0</v>
      </c>
      <c r="X64" s="16"/>
      <c r="Y64" s="13">
        <v>0</v>
      </c>
      <c r="Z64" s="16">
        <v>0</v>
      </c>
      <c r="AA64" s="16">
        <v>0</v>
      </c>
      <c r="AB64" s="16">
        <v>0</v>
      </c>
      <c r="AC64" s="16">
        <v>0</v>
      </c>
      <c r="AD64" s="16"/>
      <c r="AE64" s="65"/>
      <c r="AF64" s="14"/>
    </row>
    <row r="65" spans="1:32" s="11" customFormat="1" x14ac:dyDescent="0.3">
      <c r="A65" s="64">
        <v>2193</v>
      </c>
      <c r="B65" s="12" t="s">
        <v>54</v>
      </c>
      <c r="C65" s="12" t="s">
        <v>1271</v>
      </c>
      <c r="D65" s="90">
        <v>30</v>
      </c>
      <c r="E65" s="90">
        <v>0</v>
      </c>
      <c r="F65" s="91">
        <v>39600</v>
      </c>
      <c r="G65" s="122">
        <v>8910</v>
      </c>
      <c r="H65" s="98">
        <v>9900</v>
      </c>
      <c r="I65" s="99">
        <v>990</v>
      </c>
      <c r="J65" s="16">
        <v>29700</v>
      </c>
      <c r="K65" s="16"/>
      <c r="L65" s="71"/>
      <c r="M65" s="16"/>
      <c r="N65" s="16"/>
      <c r="O65" s="122">
        <v>39600</v>
      </c>
      <c r="P65" s="16"/>
      <c r="Q65" s="90">
        <v>0</v>
      </c>
      <c r="R65" s="91">
        <v>0</v>
      </c>
      <c r="S65" s="126">
        <v>75</v>
      </c>
      <c r="T65" s="16">
        <v>0</v>
      </c>
      <c r="U65" s="16">
        <v>-75</v>
      </c>
      <c r="V65" s="16">
        <v>0</v>
      </c>
      <c r="W65" s="16">
        <v>0</v>
      </c>
      <c r="X65" s="16"/>
      <c r="Y65" s="13">
        <v>4</v>
      </c>
      <c r="Z65" s="16">
        <v>9200</v>
      </c>
      <c r="AA65" s="16">
        <v>2300</v>
      </c>
      <c r="AB65" s="16">
        <v>6900</v>
      </c>
      <c r="AC65" s="16">
        <v>9200</v>
      </c>
      <c r="AD65" s="16"/>
      <c r="AE65" s="65"/>
      <c r="AF65" s="14"/>
    </row>
    <row r="66" spans="1:32" s="11" customFormat="1" x14ac:dyDescent="0.3">
      <c r="A66" s="64">
        <v>2226</v>
      </c>
      <c r="B66" s="12" t="s">
        <v>55</v>
      </c>
      <c r="C66" s="12" t="s">
        <v>1271</v>
      </c>
      <c r="D66" s="90">
        <v>15</v>
      </c>
      <c r="E66" s="90">
        <v>0</v>
      </c>
      <c r="F66" s="91">
        <v>19800</v>
      </c>
      <c r="G66" s="122">
        <v>5610</v>
      </c>
      <c r="H66" s="98">
        <v>4950</v>
      </c>
      <c r="I66" s="99">
        <v>-660</v>
      </c>
      <c r="J66" s="16">
        <v>14850</v>
      </c>
      <c r="K66" s="16"/>
      <c r="L66" s="71"/>
      <c r="M66" s="16"/>
      <c r="N66" s="16"/>
      <c r="O66" s="122">
        <v>19800</v>
      </c>
      <c r="P66" s="16"/>
      <c r="Q66" s="90">
        <v>0</v>
      </c>
      <c r="R66" s="91">
        <v>0</v>
      </c>
      <c r="S66" s="126">
        <v>0</v>
      </c>
      <c r="T66" s="16">
        <v>0</v>
      </c>
      <c r="U66" s="16">
        <v>0</v>
      </c>
      <c r="V66" s="16">
        <v>0</v>
      </c>
      <c r="W66" s="16">
        <v>0</v>
      </c>
      <c r="X66" s="16"/>
      <c r="Y66" s="13">
        <v>2</v>
      </c>
      <c r="Z66" s="16">
        <v>4600</v>
      </c>
      <c r="AA66" s="16">
        <v>1150</v>
      </c>
      <c r="AB66" s="16">
        <v>3450</v>
      </c>
      <c r="AC66" s="16">
        <v>4600</v>
      </c>
      <c r="AD66" s="16"/>
      <c r="AE66" s="65"/>
      <c r="AF66" s="14"/>
    </row>
    <row r="67" spans="1:32" s="11" customFormat="1" x14ac:dyDescent="0.3">
      <c r="A67" s="64">
        <v>2227</v>
      </c>
      <c r="B67" s="12" t="s">
        <v>56</v>
      </c>
      <c r="C67" s="12" t="s">
        <v>1271</v>
      </c>
      <c r="D67" s="90">
        <v>18</v>
      </c>
      <c r="E67" s="90">
        <v>0</v>
      </c>
      <c r="F67" s="91">
        <v>23760</v>
      </c>
      <c r="G67" s="122">
        <v>7590</v>
      </c>
      <c r="H67" s="98">
        <v>5940</v>
      </c>
      <c r="I67" s="99">
        <v>-1650</v>
      </c>
      <c r="J67" s="16">
        <v>17820</v>
      </c>
      <c r="K67" s="16"/>
      <c r="L67" s="71"/>
      <c r="M67" s="16"/>
      <c r="N67" s="16"/>
      <c r="O67" s="122">
        <v>23760</v>
      </c>
      <c r="P67" s="16"/>
      <c r="Q67" s="90">
        <v>0</v>
      </c>
      <c r="R67" s="91">
        <v>0</v>
      </c>
      <c r="S67" s="126">
        <v>0</v>
      </c>
      <c r="T67" s="16">
        <v>0</v>
      </c>
      <c r="U67" s="16">
        <v>0</v>
      </c>
      <c r="V67" s="16">
        <v>0</v>
      </c>
      <c r="W67" s="16">
        <v>0</v>
      </c>
      <c r="X67" s="16"/>
      <c r="Y67" s="13">
        <v>5</v>
      </c>
      <c r="Z67" s="16">
        <v>11500</v>
      </c>
      <c r="AA67" s="16">
        <v>2875</v>
      </c>
      <c r="AB67" s="16">
        <v>8625</v>
      </c>
      <c r="AC67" s="16">
        <v>11500</v>
      </c>
      <c r="AD67" s="16"/>
      <c r="AE67" s="65"/>
      <c r="AF67" s="14"/>
    </row>
    <row r="68" spans="1:32" s="11" customFormat="1" x14ac:dyDescent="0.3">
      <c r="A68" s="64">
        <v>2228</v>
      </c>
      <c r="B68" s="12" t="s">
        <v>57</v>
      </c>
      <c r="C68" s="12" t="s">
        <v>1271</v>
      </c>
      <c r="D68" s="90">
        <v>75</v>
      </c>
      <c r="E68" s="90">
        <v>0</v>
      </c>
      <c r="F68" s="91">
        <v>99000</v>
      </c>
      <c r="G68" s="122">
        <v>27390</v>
      </c>
      <c r="H68" s="98">
        <v>24750</v>
      </c>
      <c r="I68" s="99">
        <v>-2640</v>
      </c>
      <c r="J68" s="16">
        <v>74250</v>
      </c>
      <c r="K68" s="16"/>
      <c r="L68" s="71"/>
      <c r="M68" s="16"/>
      <c r="N68" s="16"/>
      <c r="O68" s="122">
        <v>99000</v>
      </c>
      <c r="P68" s="16"/>
      <c r="Q68" s="90">
        <v>1</v>
      </c>
      <c r="R68" s="91">
        <v>300</v>
      </c>
      <c r="S68" s="126">
        <v>75</v>
      </c>
      <c r="T68" s="16">
        <v>75</v>
      </c>
      <c r="U68" s="16">
        <v>0</v>
      </c>
      <c r="V68" s="16">
        <v>225</v>
      </c>
      <c r="W68" s="16">
        <v>300</v>
      </c>
      <c r="X68" s="16"/>
      <c r="Y68" s="13">
        <v>0</v>
      </c>
      <c r="Z68" s="16">
        <v>0</v>
      </c>
      <c r="AA68" s="16">
        <v>0</v>
      </c>
      <c r="AB68" s="16">
        <v>0</v>
      </c>
      <c r="AC68" s="16">
        <v>0</v>
      </c>
      <c r="AD68" s="16"/>
      <c r="AE68" s="65"/>
      <c r="AF68" s="14"/>
    </row>
    <row r="69" spans="1:32" s="11" customFormat="1" x14ac:dyDescent="0.3">
      <c r="A69" s="64">
        <v>2231</v>
      </c>
      <c r="B69" s="12" t="s">
        <v>58</v>
      </c>
      <c r="C69" s="12" t="s">
        <v>1271</v>
      </c>
      <c r="D69" s="90">
        <v>23</v>
      </c>
      <c r="E69" s="90">
        <v>0</v>
      </c>
      <c r="F69" s="91">
        <v>30360</v>
      </c>
      <c r="G69" s="122">
        <v>7920</v>
      </c>
      <c r="H69" s="98">
        <v>7590</v>
      </c>
      <c r="I69" s="99">
        <v>-330</v>
      </c>
      <c r="J69" s="16">
        <v>22770</v>
      </c>
      <c r="K69" s="16"/>
      <c r="L69" s="71"/>
      <c r="M69" s="16"/>
      <c r="N69" s="16"/>
      <c r="O69" s="122">
        <v>30360</v>
      </c>
      <c r="P69" s="16"/>
      <c r="Q69" s="90">
        <v>3</v>
      </c>
      <c r="R69" s="91">
        <v>900</v>
      </c>
      <c r="S69" s="126">
        <v>225</v>
      </c>
      <c r="T69" s="16">
        <v>225</v>
      </c>
      <c r="U69" s="16">
        <v>0</v>
      </c>
      <c r="V69" s="16">
        <v>675</v>
      </c>
      <c r="W69" s="16">
        <v>900</v>
      </c>
      <c r="X69" s="16"/>
      <c r="Y69" s="13">
        <v>0</v>
      </c>
      <c r="Z69" s="16">
        <v>0</v>
      </c>
      <c r="AA69" s="16">
        <v>0</v>
      </c>
      <c r="AB69" s="16">
        <v>0</v>
      </c>
      <c r="AC69" s="16">
        <v>0</v>
      </c>
      <c r="AD69" s="16"/>
      <c r="AE69" s="65"/>
      <c r="AF69" s="14"/>
    </row>
    <row r="70" spans="1:32" s="11" customFormat="1" x14ac:dyDescent="0.3">
      <c r="A70" s="64">
        <v>2237</v>
      </c>
      <c r="B70" s="12" t="s">
        <v>59</v>
      </c>
      <c r="C70" s="12" t="s">
        <v>1271</v>
      </c>
      <c r="D70" s="90">
        <v>165</v>
      </c>
      <c r="E70" s="90">
        <v>0</v>
      </c>
      <c r="F70" s="91">
        <v>217800</v>
      </c>
      <c r="G70" s="122">
        <v>51810</v>
      </c>
      <c r="H70" s="98">
        <v>54450</v>
      </c>
      <c r="I70" s="99">
        <v>2640</v>
      </c>
      <c r="J70" s="16">
        <v>163350</v>
      </c>
      <c r="K70" s="16"/>
      <c r="L70" s="71"/>
      <c r="M70" s="16"/>
      <c r="N70" s="16"/>
      <c r="O70" s="122">
        <v>217800</v>
      </c>
      <c r="P70" s="16"/>
      <c r="Q70" s="90">
        <v>0</v>
      </c>
      <c r="R70" s="91">
        <v>0</v>
      </c>
      <c r="S70" s="126">
        <v>0</v>
      </c>
      <c r="T70" s="16">
        <v>0</v>
      </c>
      <c r="U70" s="16">
        <v>0</v>
      </c>
      <c r="V70" s="16">
        <v>0</v>
      </c>
      <c r="W70" s="16">
        <v>0</v>
      </c>
      <c r="X70" s="16"/>
      <c r="Y70" s="13">
        <v>2</v>
      </c>
      <c r="Z70" s="16">
        <v>4600</v>
      </c>
      <c r="AA70" s="16">
        <v>1150</v>
      </c>
      <c r="AB70" s="16">
        <v>3450</v>
      </c>
      <c r="AC70" s="16">
        <v>4600</v>
      </c>
      <c r="AD70" s="16"/>
      <c r="AE70" s="65"/>
      <c r="AF70" s="14"/>
    </row>
    <row r="71" spans="1:32" s="11" customFormat="1" x14ac:dyDescent="0.3">
      <c r="A71" s="64">
        <v>2239</v>
      </c>
      <c r="B71" s="12" t="s">
        <v>60</v>
      </c>
      <c r="C71" s="12" t="s">
        <v>1271</v>
      </c>
      <c r="D71" s="90">
        <v>4</v>
      </c>
      <c r="E71" s="90">
        <v>0</v>
      </c>
      <c r="F71" s="91">
        <v>5280</v>
      </c>
      <c r="G71" s="122">
        <v>1650</v>
      </c>
      <c r="H71" s="98">
        <v>1320</v>
      </c>
      <c r="I71" s="99">
        <v>-330</v>
      </c>
      <c r="J71" s="16">
        <v>3960</v>
      </c>
      <c r="K71" s="16"/>
      <c r="L71" s="71"/>
      <c r="M71" s="16"/>
      <c r="N71" s="16"/>
      <c r="O71" s="122">
        <v>5280</v>
      </c>
      <c r="P71" s="16"/>
      <c r="Q71" s="90">
        <v>0</v>
      </c>
      <c r="R71" s="91">
        <v>0</v>
      </c>
      <c r="S71" s="126">
        <v>0</v>
      </c>
      <c r="T71" s="16">
        <v>0</v>
      </c>
      <c r="U71" s="16">
        <v>0</v>
      </c>
      <c r="V71" s="16">
        <v>0</v>
      </c>
      <c r="W71" s="16">
        <v>0</v>
      </c>
      <c r="X71" s="16"/>
      <c r="Y71" s="13">
        <v>1</v>
      </c>
      <c r="Z71" s="16">
        <v>2300</v>
      </c>
      <c r="AA71" s="16">
        <v>575</v>
      </c>
      <c r="AB71" s="16">
        <v>1725</v>
      </c>
      <c r="AC71" s="16">
        <v>2300</v>
      </c>
      <c r="AD71" s="16"/>
      <c r="AE71" s="65"/>
      <c r="AF71" s="14"/>
    </row>
    <row r="72" spans="1:32" s="11" customFormat="1" x14ac:dyDescent="0.3">
      <c r="A72" s="64">
        <v>2245</v>
      </c>
      <c r="B72" s="12" t="s">
        <v>61</v>
      </c>
      <c r="C72" s="12" t="s">
        <v>1271</v>
      </c>
      <c r="D72" s="90">
        <v>152</v>
      </c>
      <c r="E72" s="90">
        <v>0</v>
      </c>
      <c r="F72" s="91">
        <v>200640</v>
      </c>
      <c r="G72" s="122">
        <v>47520</v>
      </c>
      <c r="H72" s="98">
        <v>50160</v>
      </c>
      <c r="I72" s="99">
        <v>2640</v>
      </c>
      <c r="J72" s="16">
        <v>150480</v>
      </c>
      <c r="K72" s="16"/>
      <c r="L72" s="71"/>
      <c r="M72" s="16"/>
      <c r="N72" s="16"/>
      <c r="O72" s="122">
        <v>200640</v>
      </c>
      <c r="P72" s="16"/>
      <c r="Q72" s="90">
        <v>0</v>
      </c>
      <c r="R72" s="91">
        <v>0</v>
      </c>
      <c r="S72" s="126">
        <v>0</v>
      </c>
      <c r="T72" s="16">
        <v>0</v>
      </c>
      <c r="U72" s="16">
        <v>0</v>
      </c>
      <c r="V72" s="16">
        <v>0</v>
      </c>
      <c r="W72" s="16">
        <v>0</v>
      </c>
      <c r="X72" s="16"/>
      <c r="Y72" s="13">
        <v>0</v>
      </c>
      <c r="Z72" s="16">
        <v>0</v>
      </c>
      <c r="AA72" s="16">
        <v>0</v>
      </c>
      <c r="AB72" s="16">
        <v>0</v>
      </c>
      <c r="AC72" s="16">
        <v>0</v>
      </c>
      <c r="AD72" s="16"/>
      <c r="AE72" s="65"/>
      <c r="AF72" s="14"/>
    </row>
    <row r="73" spans="1:32" s="11" customFormat="1" x14ac:dyDescent="0.3">
      <c r="A73" s="64">
        <v>2254</v>
      </c>
      <c r="B73" s="12" t="s">
        <v>62</v>
      </c>
      <c r="C73" s="12" t="s">
        <v>1271</v>
      </c>
      <c r="D73" s="90">
        <v>50</v>
      </c>
      <c r="E73" s="90">
        <v>0</v>
      </c>
      <c r="F73" s="91">
        <v>66000</v>
      </c>
      <c r="G73" s="122">
        <v>17490</v>
      </c>
      <c r="H73" s="98">
        <v>16500</v>
      </c>
      <c r="I73" s="99">
        <v>-990</v>
      </c>
      <c r="J73" s="16">
        <v>49500</v>
      </c>
      <c r="K73" s="16"/>
      <c r="L73" s="71"/>
      <c r="M73" s="16"/>
      <c r="N73" s="16"/>
      <c r="O73" s="122">
        <v>66000</v>
      </c>
      <c r="P73" s="16"/>
      <c r="Q73" s="90">
        <v>0</v>
      </c>
      <c r="R73" s="91">
        <v>0</v>
      </c>
      <c r="S73" s="126">
        <v>0</v>
      </c>
      <c r="T73" s="16">
        <v>0</v>
      </c>
      <c r="U73" s="16">
        <v>0</v>
      </c>
      <c r="V73" s="16">
        <v>0</v>
      </c>
      <c r="W73" s="16">
        <v>0</v>
      </c>
      <c r="X73" s="16"/>
      <c r="Y73" s="13">
        <v>1</v>
      </c>
      <c r="Z73" s="16">
        <v>2300</v>
      </c>
      <c r="AA73" s="16">
        <v>575</v>
      </c>
      <c r="AB73" s="16">
        <v>1725</v>
      </c>
      <c r="AC73" s="16">
        <v>2300</v>
      </c>
      <c r="AD73" s="16"/>
      <c r="AE73" s="65"/>
      <c r="AF73" s="14"/>
    </row>
    <row r="74" spans="1:32" s="11" customFormat="1" x14ac:dyDescent="0.3">
      <c r="A74" s="64">
        <v>2258</v>
      </c>
      <c r="B74" s="12" t="s">
        <v>63</v>
      </c>
      <c r="C74" s="12" t="s">
        <v>1271</v>
      </c>
      <c r="D74" s="90">
        <v>30</v>
      </c>
      <c r="E74" s="90">
        <v>0</v>
      </c>
      <c r="F74" s="91">
        <v>39600</v>
      </c>
      <c r="G74" s="122">
        <v>13200</v>
      </c>
      <c r="H74" s="98">
        <v>9900</v>
      </c>
      <c r="I74" s="99">
        <v>-3300</v>
      </c>
      <c r="J74" s="16">
        <v>29700</v>
      </c>
      <c r="K74" s="16"/>
      <c r="L74" s="71"/>
      <c r="M74" s="16"/>
      <c r="N74" s="16"/>
      <c r="O74" s="122">
        <v>39600</v>
      </c>
      <c r="P74" s="16"/>
      <c r="Q74" s="90">
        <v>0</v>
      </c>
      <c r="R74" s="91">
        <v>0</v>
      </c>
      <c r="S74" s="126">
        <v>0</v>
      </c>
      <c r="T74" s="16">
        <v>0</v>
      </c>
      <c r="U74" s="16">
        <v>0</v>
      </c>
      <c r="V74" s="16">
        <v>0</v>
      </c>
      <c r="W74" s="16">
        <v>0</v>
      </c>
      <c r="X74" s="16"/>
      <c r="Y74" s="13">
        <v>4</v>
      </c>
      <c r="Z74" s="16">
        <v>9200</v>
      </c>
      <c r="AA74" s="16">
        <v>2300</v>
      </c>
      <c r="AB74" s="16">
        <v>6900</v>
      </c>
      <c r="AC74" s="16">
        <v>9200</v>
      </c>
      <c r="AD74" s="16"/>
      <c r="AE74" s="65"/>
      <c r="AF74" s="14"/>
    </row>
    <row r="75" spans="1:32" s="11" customFormat="1" x14ac:dyDescent="0.3">
      <c r="A75" s="64">
        <v>2259</v>
      </c>
      <c r="B75" s="12" t="s">
        <v>64</v>
      </c>
      <c r="C75" s="12" t="s">
        <v>1271</v>
      </c>
      <c r="D75" s="90">
        <v>71</v>
      </c>
      <c r="E75" s="90">
        <v>0</v>
      </c>
      <c r="F75" s="91">
        <v>93720</v>
      </c>
      <c r="G75" s="122">
        <v>19800</v>
      </c>
      <c r="H75" s="98">
        <v>23430</v>
      </c>
      <c r="I75" s="99">
        <v>3630</v>
      </c>
      <c r="J75" s="16">
        <v>70290</v>
      </c>
      <c r="K75" s="16"/>
      <c r="L75" s="71"/>
      <c r="M75" s="16"/>
      <c r="N75" s="16"/>
      <c r="O75" s="122">
        <v>93720</v>
      </c>
      <c r="P75" s="16"/>
      <c r="Q75" s="90">
        <v>0</v>
      </c>
      <c r="R75" s="91">
        <v>0</v>
      </c>
      <c r="S75" s="126">
        <v>0</v>
      </c>
      <c r="T75" s="16">
        <v>0</v>
      </c>
      <c r="U75" s="16">
        <v>0</v>
      </c>
      <c r="V75" s="16">
        <v>0</v>
      </c>
      <c r="W75" s="16">
        <v>0</v>
      </c>
      <c r="X75" s="16"/>
      <c r="Y75" s="13">
        <v>10</v>
      </c>
      <c r="Z75" s="16">
        <v>23000</v>
      </c>
      <c r="AA75" s="16">
        <v>5750</v>
      </c>
      <c r="AB75" s="16">
        <v>17250</v>
      </c>
      <c r="AC75" s="16">
        <v>23000</v>
      </c>
      <c r="AD75" s="16"/>
      <c r="AE75" s="65"/>
      <c r="AF75" s="14"/>
    </row>
    <row r="76" spans="1:32" s="11" customFormat="1" x14ac:dyDescent="0.3">
      <c r="A76" s="64">
        <v>2263</v>
      </c>
      <c r="B76" s="12" t="s">
        <v>65</v>
      </c>
      <c r="C76" s="12" t="s">
        <v>1271</v>
      </c>
      <c r="D76" s="90">
        <v>49</v>
      </c>
      <c r="E76" s="90">
        <v>0</v>
      </c>
      <c r="F76" s="91">
        <v>64680</v>
      </c>
      <c r="G76" s="122">
        <v>25410</v>
      </c>
      <c r="H76" s="98">
        <v>16170</v>
      </c>
      <c r="I76" s="99">
        <v>-9240</v>
      </c>
      <c r="J76" s="16">
        <v>48510</v>
      </c>
      <c r="K76" s="16"/>
      <c r="L76" s="71"/>
      <c r="M76" s="16"/>
      <c r="N76" s="16"/>
      <c r="O76" s="122">
        <v>64680</v>
      </c>
      <c r="P76" s="16"/>
      <c r="Q76" s="90">
        <v>0</v>
      </c>
      <c r="R76" s="91">
        <v>0</v>
      </c>
      <c r="S76" s="126">
        <v>0</v>
      </c>
      <c r="T76" s="16">
        <v>0</v>
      </c>
      <c r="U76" s="16">
        <v>0</v>
      </c>
      <c r="V76" s="16">
        <v>0</v>
      </c>
      <c r="W76" s="16">
        <v>0</v>
      </c>
      <c r="X76" s="16"/>
      <c r="Y76" s="13">
        <v>2</v>
      </c>
      <c r="Z76" s="16">
        <v>4600</v>
      </c>
      <c r="AA76" s="16">
        <v>1150</v>
      </c>
      <c r="AB76" s="16">
        <v>3450</v>
      </c>
      <c r="AC76" s="16">
        <v>4600</v>
      </c>
      <c r="AD76" s="16"/>
      <c r="AE76" s="65"/>
      <c r="AF76" s="14"/>
    </row>
    <row r="77" spans="1:32" s="11" customFormat="1" x14ac:dyDescent="0.3">
      <c r="A77" s="64">
        <v>2265</v>
      </c>
      <c r="B77" s="12" t="s">
        <v>66</v>
      </c>
      <c r="C77" s="12" t="s">
        <v>1271</v>
      </c>
      <c r="D77" s="90">
        <v>8</v>
      </c>
      <c r="E77" s="90">
        <v>0</v>
      </c>
      <c r="F77" s="91">
        <v>10560</v>
      </c>
      <c r="G77" s="122">
        <v>4290</v>
      </c>
      <c r="H77" s="98">
        <v>2640</v>
      </c>
      <c r="I77" s="99">
        <v>-1650</v>
      </c>
      <c r="J77" s="16">
        <v>7920</v>
      </c>
      <c r="K77" s="16"/>
      <c r="L77" s="71"/>
      <c r="M77" s="16"/>
      <c r="N77" s="16"/>
      <c r="O77" s="122">
        <v>10560</v>
      </c>
      <c r="P77" s="16"/>
      <c r="Q77" s="90">
        <v>1</v>
      </c>
      <c r="R77" s="91">
        <v>300</v>
      </c>
      <c r="S77" s="126">
        <v>75</v>
      </c>
      <c r="T77" s="16">
        <v>75</v>
      </c>
      <c r="U77" s="16">
        <v>0</v>
      </c>
      <c r="V77" s="16">
        <v>225</v>
      </c>
      <c r="W77" s="16">
        <v>300</v>
      </c>
      <c r="X77" s="16"/>
      <c r="Y77" s="13">
        <v>0</v>
      </c>
      <c r="Z77" s="16">
        <v>0</v>
      </c>
      <c r="AA77" s="16">
        <v>0</v>
      </c>
      <c r="AB77" s="16">
        <v>0</v>
      </c>
      <c r="AC77" s="16">
        <v>0</v>
      </c>
      <c r="AD77" s="16"/>
      <c r="AE77" s="65"/>
      <c r="AF77" s="14"/>
    </row>
    <row r="78" spans="1:32" s="11" customFormat="1" x14ac:dyDescent="0.3">
      <c r="A78" s="64">
        <v>2268</v>
      </c>
      <c r="B78" s="12" t="s">
        <v>67</v>
      </c>
      <c r="C78" s="12" t="s">
        <v>1271</v>
      </c>
      <c r="D78" s="90">
        <v>20</v>
      </c>
      <c r="E78" s="90">
        <v>0</v>
      </c>
      <c r="F78" s="91">
        <v>26400</v>
      </c>
      <c r="G78" s="122">
        <v>5940</v>
      </c>
      <c r="H78" s="98">
        <v>6600</v>
      </c>
      <c r="I78" s="99">
        <v>660</v>
      </c>
      <c r="J78" s="16">
        <v>19800</v>
      </c>
      <c r="K78" s="16"/>
      <c r="L78" s="71"/>
      <c r="M78" s="16"/>
      <c r="N78" s="16"/>
      <c r="O78" s="122">
        <v>26400</v>
      </c>
      <c r="P78" s="16"/>
      <c r="Q78" s="90">
        <v>0</v>
      </c>
      <c r="R78" s="91">
        <v>0</v>
      </c>
      <c r="S78" s="126">
        <v>0</v>
      </c>
      <c r="T78" s="16">
        <v>0</v>
      </c>
      <c r="U78" s="16">
        <v>0</v>
      </c>
      <c r="V78" s="16">
        <v>0</v>
      </c>
      <c r="W78" s="16">
        <v>0</v>
      </c>
      <c r="X78" s="16"/>
      <c r="Y78" s="13">
        <v>3</v>
      </c>
      <c r="Z78" s="16">
        <v>6900</v>
      </c>
      <c r="AA78" s="16">
        <v>1725</v>
      </c>
      <c r="AB78" s="16">
        <v>5175</v>
      </c>
      <c r="AC78" s="16">
        <v>6900</v>
      </c>
      <c r="AD78" s="16"/>
      <c r="AE78" s="65"/>
      <c r="AF78" s="14"/>
    </row>
    <row r="79" spans="1:32" s="11" customFormat="1" x14ac:dyDescent="0.3">
      <c r="A79" s="64">
        <v>2269</v>
      </c>
      <c r="B79" s="12" t="s">
        <v>68</v>
      </c>
      <c r="C79" s="12" t="s">
        <v>1274</v>
      </c>
      <c r="D79" s="90">
        <v>61</v>
      </c>
      <c r="E79" s="90">
        <v>0</v>
      </c>
      <c r="F79" s="91">
        <v>80520</v>
      </c>
      <c r="G79" s="122">
        <v>24750</v>
      </c>
      <c r="H79" s="98">
        <v>20130</v>
      </c>
      <c r="I79" s="99">
        <v>-4620</v>
      </c>
      <c r="J79" s="16">
        <v>60390</v>
      </c>
      <c r="K79" s="16"/>
      <c r="L79" s="71"/>
      <c r="M79" s="16"/>
      <c r="N79" s="16"/>
      <c r="O79" s="122">
        <v>80520</v>
      </c>
      <c r="P79" s="16"/>
      <c r="Q79" s="90">
        <v>2</v>
      </c>
      <c r="R79" s="91">
        <v>600</v>
      </c>
      <c r="S79" s="126">
        <v>150</v>
      </c>
      <c r="T79" s="16">
        <v>150</v>
      </c>
      <c r="U79" s="16">
        <v>0</v>
      </c>
      <c r="V79" s="16">
        <v>450</v>
      </c>
      <c r="W79" s="16">
        <v>600</v>
      </c>
      <c r="X79" s="16"/>
      <c r="Y79" s="13">
        <v>5</v>
      </c>
      <c r="Z79" s="16">
        <v>11500</v>
      </c>
      <c r="AA79" s="16">
        <v>2875</v>
      </c>
      <c r="AB79" s="16">
        <v>8625</v>
      </c>
      <c r="AC79" s="16">
        <v>11500</v>
      </c>
      <c r="AD79" s="16"/>
      <c r="AE79" s="65"/>
      <c r="AF79" s="14"/>
    </row>
    <row r="80" spans="1:32" s="11" customFormat="1" x14ac:dyDescent="0.3">
      <c r="A80" s="64">
        <v>2270</v>
      </c>
      <c r="B80" s="12" t="s">
        <v>69</v>
      </c>
      <c r="C80" s="12" t="s">
        <v>1274</v>
      </c>
      <c r="D80" s="90">
        <v>17</v>
      </c>
      <c r="E80" s="90">
        <v>0</v>
      </c>
      <c r="F80" s="91">
        <v>22440</v>
      </c>
      <c r="G80" s="122">
        <v>6600</v>
      </c>
      <c r="H80" s="98">
        <v>5610</v>
      </c>
      <c r="I80" s="99">
        <v>-990</v>
      </c>
      <c r="J80" s="16">
        <v>16830</v>
      </c>
      <c r="K80" s="16"/>
      <c r="L80" s="71"/>
      <c r="M80" s="16"/>
      <c r="N80" s="16"/>
      <c r="O80" s="122">
        <v>22440</v>
      </c>
      <c r="P80" s="16"/>
      <c r="Q80" s="90">
        <v>3</v>
      </c>
      <c r="R80" s="91">
        <v>900</v>
      </c>
      <c r="S80" s="126">
        <v>300</v>
      </c>
      <c r="T80" s="16">
        <v>225</v>
      </c>
      <c r="U80" s="16">
        <v>-75</v>
      </c>
      <c r="V80" s="16">
        <v>675</v>
      </c>
      <c r="W80" s="16">
        <v>900</v>
      </c>
      <c r="X80" s="16"/>
      <c r="Y80" s="13">
        <v>4</v>
      </c>
      <c r="Z80" s="16">
        <v>9200</v>
      </c>
      <c r="AA80" s="16">
        <v>2300</v>
      </c>
      <c r="AB80" s="16">
        <v>6900</v>
      </c>
      <c r="AC80" s="16">
        <v>9200</v>
      </c>
      <c r="AD80" s="16"/>
      <c r="AE80" s="65"/>
      <c r="AF80" s="14"/>
    </row>
    <row r="81" spans="1:32" s="11" customFormat="1" x14ac:dyDescent="0.3">
      <c r="A81" s="64">
        <v>2272</v>
      </c>
      <c r="B81" s="12" t="s">
        <v>70</v>
      </c>
      <c r="C81" s="12" t="s">
        <v>1271</v>
      </c>
      <c r="D81" s="90">
        <v>133</v>
      </c>
      <c r="E81" s="90">
        <v>0</v>
      </c>
      <c r="F81" s="91">
        <v>175560</v>
      </c>
      <c r="G81" s="122">
        <v>43230</v>
      </c>
      <c r="H81" s="98">
        <v>43890</v>
      </c>
      <c r="I81" s="99">
        <v>660</v>
      </c>
      <c r="J81" s="16">
        <v>131670</v>
      </c>
      <c r="K81" s="16"/>
      <c r="L81" s="71"/>
      <c r="M81" s="16"/>
      <c r="N81" s="16"/>
      <c r="O81" s="122">
        <v>175560</v>
      </c>
      <c r="P81" s="16"/>
      <c r="Q81" s="90">
        <v>4</v>
      </c>
      <c r="R81" s="91">
        <v>1200</v>
      </c>
      <c r="S81" s="126">
        <v>225</v>
      </c>
      <c r="T81" s="16">
        <v>300</v>
      </c>
      <c r="U81" s="16">
        <v>75</v>
      </c>
      <c r="V81" s="16">
        <v>900</v>
      </c>
      <c r="W81" s="16">
        <v>1200</v>
      </c>
      <c r="X81" s="16"/>
      <c r="Y81" s="13">
        <v>4</v>
      </c>
      <c r="Z81" s="16">
        <v>9200</v>
      </c>
      <c r="AA81" s="16">
        <v>2300</v>
      </c>
      <c r="AB81" s="16">
        <v>6900</v>
      </c>
      <c r="AC81" s="16">
        <v>9200</v>
      </c>
      <c r="AD81" s="16"/>
      <c r="AE81" s="65"/>
      <c r="AF81" s="14"/>
    </row>
    <row r="82" spans="1:32" s="11" customFormat="1" x14ac:dyDescent="0.3">
      <c r="A82" s="64">
        <v>2275</v>
      </c>
      <c r="B82" s="12" t="s">
        <v>71</v>
      </c>
      <c r="C82" s="12" t="s">
        <v>1271</v>
      </c>
      <c r="D82" s="90">
        <v>51</v>
      </c>
      <c r="E82" s="90">
        <v>0</v>
      </c>
      <c r="F82" s="91">
        <v>67320</v>
      </c>
      <c r="G82" s="122">
        <v>18480</v>
      </c>
      <c r="H82" s="98">
        <v>16830</v>
      </c>
      <c r="I82" s="99">
        <v>-1650</v>
      </c>
      <c r="J82" s="16">
        <v>50490</v>
      </c>
      <c r="K82" s="16"/>
      <c r="L82" s="71"/>
      <c r="M82" s="16"/>
      <c r="N82" s="16"/>
      <c r="O82" s="122">
        <v>67320</v>
      </c>
      <c r="P82" s="16"/>
      <c r="Q82" s="90">
        <v>6</v>
      </c>
      <c r="R82" s="91">
        <v>1800</v>
      </c>
      <c r="S82" s="126">
        <v>450</v>
      </c>
      <c r="T82" s="16">
        <v>450</v>
      </c>
      <c r="U82" s="16">
        <v>0</v>
      </c>
      <c r="V82" s="16">
        <v>1350</v>
      </c>
      <c r="W82" s="16">
        <v>1800</v>
      </c>
      <c r="X82" s="16"/>
      <c r="Y82" s="13">
        <v>0</v>
      </c>
      <c r="Z82" s="16">
        <v>0</v>
      </c>
      <c r="AA82" s="16">
        <v>0</v>
      </c>
      <c r="AB82" s="16">
        <v>0</v>
      </c>
      <c r="AC82" s="16">
        <v>0</v>
      </c>
      <c r="AD82" s="16"/>
      <c r="AE82" s="65"/>
      <c r="AF82" s="14"/>
    </row>
    <row r="83" spans="1:32" s="11" customFormat="1" x14ac:dyDescent="0.3">
      <c r="A83" s="64">
        <v>2276</v>
      </c>
      <c r="B83" s="12" t="s">
        <v>72</v>
      </c>
      <c r="C83" s="12" t="s">
        <v>1271</v>
      </c>
      <c r="D83" s="90">
        <v>53</v>
      </c>
      <c r="E83" s="90">
        <v>0</v>
      </c>
      <c r="F83" s="91">
        <v>69960</v>
      </c>
      <c r="G83" s="122">
        <v>17160</v>
      </c>
      <c r="H83" s="98">
        <v>17490</v>
      </c>
      <c r="I83" s="99">
        <v>330</v>
      </c>
      <c r="J83" s="16">
        <v>52470</v>
      </c>
      <c r="K83" s="16"/>
      <c r="L83" s="71"/>
      <c r="M83" s="16"/>
      <c r="N83" s="16"/>
      <c r="O83" s="122">
        <v>69960</v>
      </c>
      <c r="P83" s="16"/>
      <c r="Q83" s="90">
        <v>2</v>
      </c>
      <c r="R83" s="91">
        <v>600</v>
      </c>
      <c r="S83" s="126">
        <v>225</v>
      </c>
      <c r="T83" s="16">
        <v>150</v>
      </c>
      <c r="U83" s="16">
        <v>-75</v>
      </c>
      <c r="V83" s="16">
        <v>450</v>
      </c>
      <c r="W83" s="16">
        <v>600</v>
      </c>
      <c r="X83" s="16"/>
      <c r="Y83" s="13">
        <v>1</v>
      </c>
      <c r="Z83" s="16">
        <v>2300</v>
      </c>
      <c r="AA83" s="16">
        <v>575</v>
      </c>
      <c r="AB83" s="16">
        <v>1725</v>
      </c>
      <c r="AC83" s="16">
        <v>2300</v>
      </c>
      <c r="AD83" s="16"/>
      <c r="AE83" s="65"/>
      <c r="AF83" s="14"/>
    </row>
    <row r="84" spans="1:32" s="11" customFormat="1" x14ac:dyDescent="0.3">
      <c r="A84" s="64">
        <v>2278</v>
      </c>
      <c r="B84" s="12" t="s">
        <v>73</v>
      </c>
      <c r="C84" s="12" t="s">
        <v>1271</v>
      </c>
      <c r="D84" s="90">
        <v>23</v>
      </c>
      <c r="E84" s="90">
        <v>0</v>
      </c>
      <c r="F84" s="91">
        <v>30360</v>
      </c>
      <c r="G84" s="122">
        <v>10890</v>
      </c>
      <c r="H84" s="98">
        <v>7590</v>
      </c>
      <c r="I84" s="99">
        <v>-3300</v>
      </c>
      <c r="J84" s="16">
        <v>22770</v>
      </c>
      <c r="K84" s="16"/>
      <c r="L84" s="71"/>
      <c r="M84" s="16"/>
      <c r="N84" s="16"/>
      <c r="O84" s="122">
        <v>30360</v>
      </c>
      <c r="P84" s="16"/>
      <c r="Q84" s="90">
        <v>0</v>
      </c>
      <c r="R84" s="91">
        <v>0</v>
      </c>
      <c r="S84" s="126">
        <v>0</v>
      </c>
      <c r="T84" s="16">
        <v>0</v>
      </c>
      <c r="U84" s="16">
        <v>0</v>
      </c>
      <c r="V84" s="16">
        <v>0</v>
      </c>
      <c r="W84" s="16">
        <v>0</v>
      </c>
      <c r="X84" s="16"/>
      <c r="Y84" s="13">
        <v>1</v>
      </c>
      <c r="Z84" s="16">
        <v>2300</v>
      </c>
      <c r="AA84" s="16">
        <v>575</v>
      </c>
      <c r="AB84" s="16">
        <v>1725</v>
      </c>
      <c r="AC84" s="16">
        <v>2300</v>
      </c>
      <c r="AD84" s="16"/>
      <c r="AE84" s="65"/>
      <c r="AF84" s="14"/>
    </row>
    <row r="85" spans="1:32" s="11" customFormat="1" x14ac:dyDescent="0.3">
      <c r="A85" s="64">
        <v>2279</v>
      </c>
      <c r="B85" s="12" t="s">
        <v>1275</v>
      </c>
      <c r="C85" s="12" t="s">
        <v>1274</v>
      </c>
      <c r="D85" s="90">
        <v>19</v>
      </c>
      <c r="E85" s="90">
        <v>0</v>
      </c>
      <c r="F85" s="91">
        <v>25080</v>
      </c>
      <c r="G85" s="122">
        <v>5280</v>
      </c>
      <c r="H85" s="98">
        <v>6270</v>
      </c>
      <c r="I85" s="99">
        <v>990</v>
      </c>
      <c r="J85" s="16">
        <v>18810</v>
      </c>
      <c r="K85" s="16"/>
      <c r="L85" s="71"/>
      <c r="M85" s="16"/>
      <c r="N85" s="16"/>
      <c r="O85" s="122">
        <v>25080</v>
      </c>
      <c r="P85" s="16"/>
      <c r="Q85" s="90">
        <v>0</v>
      </c>
      <c r="R85" s="91">
        <v>0</v>
      </c>
      <c r="S85" s="126">
        <v>0</v>
      </c>
      <c r="T85" s="16">
        <v>0</v>
      </c>
      <c r="U85" s="16">
        <v>0</v>
      </c>
      <c r="V85" s="16">
        <v>0</v>
      </c>
      <c r="W85" s="16">
        <v>0</v>
      </c>
      <c r="X85" s="16"/>
      <c r="Y85" s="13">
        <v>1</v>
      </c>
      <c r="Z85" s="16">
        <v>2300</v>
      </c>
      <c r="AA85" s="16">
        <v>575</v>
      </c>
      <c r="AB85" s="16">
        <v>1725</v>
      </c>
      <c r="AC85" s="16">
        <v>2300</v>
      </c>
      <c r="AD85" s="16"/>
      <c r="AE85" s="65"/>
      <c r="AF85" s="14"/>
    </row>
    <row r="86" spans="1:32" s="11" customFormat="1" x14ac:dyDescent="0.3">
      <c r="A86" s="64">
        <v>2280</v>
      </c>
      <c r="B86" s="12" t="s">
        <v>74</v>
      </c>
      <c r="C86" s="12" t="s">
        <v>1274</v>
      </c>
      <c r="D86" s="90">
        <v>10</v>
      </c>
      <c r="E86" s="90">
        <v>0</v>
      </c>
      <c r="F86" s="91">
        <v>13200</v>
      </c>
      <c r="G86" s="122">
        <v>1320</v>
      </c>
      <c r="H86" s="98">
        <v>3300</v>
      </c>
      <c r="I86" s="99">
        <v>1980</v>
      </c>
      <c r="J86" s="16">
        <v>9900</v>
      </c>
      <c r="K86" s="16"/>
      <c r="L86" s="71"/>
      <c r="M86" s="16"/>
      <c r="N86" s="16"/>
      <c r="O86" s="122">
        <v>13200</v>
      </c>
      <c r="P86" s="16"/>
      <c r="Q86" s="90">
        <v>2</v>
      </c>
      <c r="R86" s="91">
        <v>600</v>
      </c>
      <c r="S86" s="126">
        <v>75</v>
      </c>
      <c r="T86" s="16">
        <v>150</v>
      </c>
      <c r="U86" s="16">
        <v>75</v>
      </c>
      <c r="V86" s="16">
        <v>450</v>
      </c>
      <c r="W86" s="16">
        <v>600</v>
      </c>
      <c r="X86" s="16"/>
      <c r="Y86" s="13">
        <v>4</v>
      </c>
      <c r="Z86" s="16">
        <v>9200</v>
      </c>
      <c r="AA86" s="16">
        <v>2300</v>
      </c>
      <c r="AB86" s="16">
        <v>6900</v>
      </c>
      <c r="AC86" s="16">
        <v>9200</v>
      </c>
      <c r="AD86" s="16"/>
      <c r="AE86" s="65"/>
      <c r="AF86" s="14"/>
    </row>
    <row r="87" spans="1:32" s="11" customFormat="1" x14ac:dyDescent="0.3">
      <c r="A87" s="64">
        <v>2282</v>
      </c>
      <c r="B87" s="12" t="s">
        <v>75</v>
      </c>
      <c r="C87" s="12" t="s">
        <v>1271</v>
      </c>
      <c r="D87" s="90">
        <v>75</v>
      </c>
      <c r="E87" s="90">
        <v>0</v>
      </c>
      <c r="F87" s="91">
        <v>99000</v>
      </c>
      <c r="G87" s="122">
        <v>23100</v>
      </c>
      <c r="H87" s="98">
        <v>24750</v>
      </c>
      <c r="I87" s="99">
        <v>1650</v>
      </c>
      <c r="J87" s="16">
        <v>74250</v>
      </c>
      <c r="K87" s="16"/>
      <c r="L87" s="71"/>
      <c r="M87" s="16"/>
      <c r="N87" s="16"/>
      <c r="O87" s="122">
        <v>99000</v>
      </c>
      <c r="P87" s="16"/>
      <c r="Q87" s="90">
        <v>4</v>
      </c>
      <c r="R87" s="91">
        <v>1200</v>
      </c>
      <c r="S87" s="126">
        <v>450</v>
      </c>
      <c r="T87" s="16">
        <v>300</v>
      </c>
      <c r="U87" s="16">
        <v>-150</v>
      </c>
      <c r="V87" s="16">
        <v>900</v>
      </c>
      <c r="W87" s="16">
        <v>1200</v>
      </c>
      <c r="X87" s="16"/>
      <c r="Y87" s="13">
        <v>6</v>
      </c>
      <c r="Z87" s="16">
        <v>13800</v>
      </c>
      <c r="AA87" s="16">
        <v>3450</v>
      </c>
      <c r="AB87" s="16">
        <v>10350</v>
      </c>
      <c r="AC87" s="16">
        <v>13800</v>
      </c>
      <c r="AD87" s="16"/>
      <c r="AE87" s="65"/>
      <c r="AF87" s="14"/>
    </row>
    <row r="88" spans="1:32" s="11" customFormat="1" x14ac:dyDescent="0.3">
      <c r="A88" s="64">
        <v>2285</v>
      </c>
      <c r="B88" s="12" t="s">
        <v>76</v>
      </c>
      <c r="C88" s="12" t="s">
        <v>1274</v>
      </c>
      <c r="D88" s="90">
        <v>22</v>
      </c>
      <c r="E88" s="90">
        <v>0</v>
      </c>
      <c r="F88" s="91">
        <v>29040</v>
      </c>
      <c r="G88" s="122">
        <v>3960</v>
      </c>
      <c r="H88" s="98">
        <v>7260</v>
      </c>
      <c r="I88" s="99">
        <v>3300</v>
      </c>
      <c r="J88" s="16">
        <v>21780</v>
      </c>
      <c r="K88" s="16"/>
      <c r="L88" s="71"/>
      <c r="M88" s="16"/>
      <c r="N88" s="16"/>
      <c r="O88" s="122">
        <v>29040</v>
      </c>
      <c r="P88" s="16"/>
      <c r="Q88" s="90">
        <v>0</v>
      </c>
      <c r="R88" s="91">
        <v>0</v>
      </c>
      <c r="S88" s="126">
        <v>0</v>
      </c>
      <c r="T88" s="16">
        <v>0</v>
      </c>
      <c r="U88" s="16">
        <v>0</v>
      </c>
      <c r="V88" s="16">
        <v>0</v>
      </c>
      <c r="W88" s="16">
        <v>0</v>
      </c>
      <c r="X88" s="16"/>
      <c r="Y88" s="13">
        <v>0</v>
      </c>
      <c r="Z88" s="16">
        <v>0</v>
      </c>
      <c r="AA88" s="16">
        <v>0</v>
      </c>
      <c r="AB88" s="16">
        <v>0</v>
      </c>
      <c r="AC88" s="16">
        <v>0</v>
      </c>
      <c r="AD88" s="16"/>
      <c r="AE88" s="65"/>
      <c r="AF88" s="14"/>
    </row>
    <row r="89" spans="1:32" s="11" customFormat="1" x14ac:dyDescent="0.3">
      <c r="A89" s="64">
        <v>2287</v>
      </c>
      <c r="B89" s="12" t="s">
        <v>77</v>
      </c>
      <c r="C89" s="12" t="s">
        <v>1271</v>
      </c>
      <c r="D89" s="90">
        <v>22</v>
      </c>
      <c r="E89" s="90">
        <v>0</v>
      </c>
      <c r="F89" s="91">
        <v>29040</v>
      </c>
      <c r="G89" s="122">
        <v>8580</v>
      </c>
      <c r="H89" s="98">
        <v>7260</v>
      </c>
      <c r="I89" s="99">
        <v>-1320</v>
      </c>
      <c r="J89" s="16">
        <v>21780</v>
      </c>
      <c r="K89" s="16"/>
      <c r="L89" s="71"/>
      <c r="M89" s="16"/>
      <c r="N89" s="16"/>
      <c r="O89" s="122">
        <v>29040</v>
      </c>
      <c r="P89" s="16"/>
      <c r="Q89" s="90">
        <v>0</v>
      </c>
      <c r="R89" s="91">
        <v>0</v>
      </c>
      <c r="S89" s="126">
        <v>0</v>
      </c>
      <c r="T89" s="16">
        <v>0</v>
      </c>
      <c r="U89" s="16">
        <v>0</v>
      </c>
      <c r="V89" s="16">
        <v>0</v>
      </c>
      <c r="W89" s="16">
        <v>0</v>
      </c>
      <c r="X89" s="16"/>
      <c r="Y89" s="13">
        <v>0</v>
      </c>
      <c r="Z89" s="16">
        <v>0</v>
      </c>
      <c r="AA89" s="16">
        <v>0</v>
      </c>
      <c r="AB89" s="16">
        <v>0</v>
      </c>
      <c r="AC89" s="16">
        <v>0</v>
      </c>
      <c r="AD89" s="16"/>
      <c r="AE89" s="65"/>
      <c r="AF89" s="14"/>
    </row>
    <row r="90" spans="1:32" s="11" customFormat="1" x14ac:dyDescent="0.3">
      <c r="A90" s="64">
        <v>2289</v>
      </c>
      <c r="B90" s="12" t="s">
        <v>78</v>
      </c>
      <c r="C90" s="12" t="s">
        <v>1274</v>
      </c>
      <c r="D90" s="90">
        <v>15</v>
      </c>
      <c r="E90" s="90">
        <v>0</v>
      </c>
      <c r="F90" s="91">
        <v>19800</v>
      </c>
      <c r="G90" s="122">
        <v>4620</v>
      </c>
      <c r="H90" s="98">
        <v>4950</v>
      </c>
      <c r="I90" s="99">
        <v>330</v>
      </c>
      <c r="J90" s="16">
        <v>14850</v>
      </c>
      <c r="K90" s="16"/>
      <c r="L90" s="71"/>
      <c r="M90" s="16"/>
      <c r="N90" s="16"/>
      <c r="O90" s="122">
        <v>19800</v>
      </c>
      <c r="P90" s="16"/>
      <c r="Q90" s="90">
        <v>1</v>
      </c>
      <c r="R90" s="91">
        <v>300</v>
      </c>
      <c r="S90" s="126">
        <v>75</v>
      </c>
      <c r="T90" s="16">
        <v>75</v>
      </c>
      <c r="U90" s="16">
        <v>0</v>
      </c>
      <c r="V90" s="16">
        <v>225</v>
      </c>
      <c r="W90" s="16">
        <v>300</v>
      </c>
      <c r="X90" s="16"/>
      <c r="Y90" s="13">
        <v>2</v>
      </c>
      <c r="Z90" s="16">
        <v>4600</v>
      </c>
      <c r="AA90" s="16">
        <v>1150</v>
      </c>
      <c r="AB90" s="16">
        <v>3450</v>
      </c>
      <c r="AC90" s="16">
        <v>4600</v>
      </c>
      <c r="AD90" s="16"/>
      <c r="AE90" s="65"/>
      <c r="AF90" s="14"/>
    </row>
    <row r="91" spans="1:32" s="11" customFormat="1" x14ac:dyDescent="0.3">
      <c r="A91" s="64">
        <v>2296</v>
      </c>
      <c r="B91" s="12" t="s">
        <v>79</v>
      </c>
      <c r="C91" s="12" t="s">
        <v>1271</v>
      </c>
      <c r="D91" s="90">
        <v>90</v>
      </c>
      <c r="E91" s="90">
        <v>0</v>
      </c>
      <c r="F91" s="91">
        <v>118800</v>
      </c>
      <c r="G91" s="122">
        <v>31680</v>
      </c>
      <c r="H91" s="98">
        <v>29700</v>
      </c>
      <c r="I91" s="99">
        <v>-1980</v>
      </c>
      <c r="J91" s="16">
        <v>89100</v>
      </c>
      <c r="K91" s="16"/>
      <c r="L91" s="71"/>
      <c r="M91" s="16"/>
      <c r="N91" s="16"/>
      <c r="O91" s="122">
        <v>118800</v>
      </c>
      <c r="P91" s="16"/>
      <c r="Q91" s="90">
        <v>1</v>
      </c>
      <c r="R91" s="91">
        <v>300</v>
      </c>
      <c r="S91" s="126">
        <v>150</v>
      </c>
      <c r="T91" s="16">
        <v>75</v>
      </c>
      <c r="U91" s="16">
        <v>-75</v>
      </c>
      <c r="V91" s="16">
        <v>225</v>
      </c>
      <c r="W91" s="16">
        <v>300</v>
      </c>
      <c r="X91" s="16"/>
      <c r="Y91" s="13">
        <v>0</v>
      </c>
      <c r="Z91" s="16">
        <v>0</v>
      </c>
      <c r="AA91" s="16">
        <v>0</v>
      </c>
      <c r="AB91" s="16">
        <v>0</v>
      </c>
      <c r="AC91" s="16">
        <v>0</v>
      </c>
      <c r="AD91" s="16"/>
      <c r="AE91" s="65"/>
      <c r="AF91" s="14"/>
    </row>
    <row r="92" spans="1:32" s="11" customFormat="1" x14ac:dyDescent="0.3">
      <c r="A92" s="64">
        <v>2298</v>
      </c>
      <c r="B92" s="12" t="s">
        <v>80</v>
      </c>
      <c r="C92" s="12" t="s">
        <v>1274</v>
      </c>
      <c r="D92" s="90">
        <v>71</v>
      </c>
      <c r="E92" s="90">
        <v>0</v>
      </c>
      <c r="F92" s="91">
        <v>93720</v>
      </c>
      <c r="G92" s="122">
        <v>27390</v>
      </c>
      <c r="H92" s="98">
        <v>23430</v>
      </c>
      <c r="I92" s="99">
        <v>-3960</v>
      </c>
      <c r="J92" s="16">
        <v>70290</v>
      </c>
      <c r="K92" s="16"/>
      <c r="L92" s="71"/>
      <c r="M92" s="16"/>
      <c r="N92" s="16"/>
      <c r="O92" s="122">
        <v>93720</v>
      </c>
      <c r="P92" s="16"/>
      <c r="Q92" s="90">
        <v>20</v>
      </c>
      <c r="R92" s="91">
        <v>6000</v>
      </c>
      <c r="S92" s="126">
        <v>1725</v>
      </c>
      <c r="T92" s="16">
        <v>1500</v>
      </c>
      <c r="U92" s="16">
        <v>-225</v>
      </c>
      <c r="V92" s="16">
        <v>4500</v>
      </c>
      <c r="W92" s="16">
        <v>6000</v>
      </c>
      <c r="X92" s="16"/>
      <c r="Y92" s="13">
        <v>0</v>
      </c>
      <c r="Z92" s="16">
        <v>0</v>
      </c>
      <c r="AA92" s="16">
        <v>0</v>
      </c>
      <c r="AB92" s="16">
        <v>0</v>
      </c>
      <c r="AC92" s="16">
        <v>0</v>
      </c>
      <c r="AD92" s="16"/>
      <c r="AE92" s="65"/>
      <c r="AF92" s="14"/>
    </row>
    <row r="93" spans="1:32" s="11" customFormat="1" x14ac:dyDescent="0.3">
      <c r="A93" s="64">
        <v>2300</v>
      </c>
      <c r="B93" s="12" t="s">
        <v>81</v>
      </c>
      <c r="C93" s="12" t="s">
        <v>1271</v>
      </c>
      <c r="D93" s="90">
        <v>12</v>
      </c>
      <c r="E93" s="90">
        <v>0</v>
      </c>
      <c r="F93" s="91">
        <v>15840</v>
      </c>
      <c r="G93" s="122">
        <v>3300</v>
      </c>
      <c r="H93" s="98">
        <v>3960</v>
      </c>
      <c r="I93" s="99">
        <v>660</v>
      </c>
      <c r="J93" s="16">
        <v>11880</v>
      </c>
      <c r="K93" s="16"/>
      <c r="L93" s="71"/>
      <c r="M93" s="16"/>
      <c r="N93" s="16"/>
      <c r="O93" s="122">
        <v>15840</v>
      </c>
      <c r="P93" s="16"/>
      <c r="Q93" s="90">
        <v>0</v>
      </c>
      <c r="R93" s="91">
        <v>0</v>
      </c>
      <c r="S93" s="126">
        <v>0</v>
      </c>
      <c r="T93" s="16">
        <v>0</v>
      </c>
      <c r="U93" s="16">
        <v>0</v>
      </c>
      <c r="V93" s="16">
        <v>0</v>
      </c>
      <c r="W93" s="16">
        <v>0</v>
      </c>
      <c r="X93" s="16"/>
      <c r="Y93" s="13">
        <v>1</v>
      </c>
      <c r="Z93" s="16">
        <v>2300</v>
      </c>
      <c r="AA93" s="16">
        <v>575</v>
      </c>
      <c r="AB93" s="16">
        <v>1725</v>
      </c>
      <c r="AC93" s="16">
        <v>2300</v>
      </c>
      <c r="AD93" s="16"/>
      <c r="AE93" s="65"/>
      <c r="AF93" s="14"/>
    </row>
    <row r="94" spans="1:32" s="11" customFormat="1" x14ac:dyDescent="0.3">
      <c r="A94" s="64">
        <v>2312</v>
      </c>
      <c r="B94" s="12" t="s">
        <v>82</v>
      </c>
      <c r="C94" s="12" t="s">
        <v>1271</v>
      </c>
      <c r="D94" s="90">
        <v>46</v>
      </c>
      <c r="E94" s="90">
        <v>0</v>
      </c>
      <c r="F94" s="91">
        <v>60720</v>
      </c>
      <c r="G94" s="122">
        <v>16500</v>
      </c>
      <c r="H94" s="98">
        <v>15180</v>
      </c>
      <c r="I94" s="99">
        <v>-1320</v>
      </c>
      <c r="J94" s="16">
        <v>45540</v>
      </c>
      <c r="K94" s="16"/>
      <c r="L94" s="71"/>
      <c r="M94" s="16"/>
      <c r="N94" s="16"/>
      <c r="O94" s="122">
        <v>60720</v>
      </c>
      <c r="P94" s="16"/>
      <c r="Q94" s="90">
        <v>9</v>
      </c>
      <c r="R94" s="91">
        <v>2700</v>
      </c>
      <c r="S94" s="126">
        <v>750</v>
      </c>
      <c r="T94" s="16">
        <v>675</v>
      </c>
      <c r="U94" s="16">
        <v>-75</v>
      </c>
      <c r="V94" s="16">
        <v>2025</v>
      </c>
      <c r="W94" s="16">
        <v>2700</v>
      </c>
      <c r="X94" s="16"/>
      <c r="Y94" s="13">
        <v>2</v>
      </c>
      <c r="Z94" s="16">
        <v>4600</v>
      </c>
      <c r="AA94" s="16">
        <v>1150</v>
      </c>
      <c r="AB94" s="16">
        <v>3450</v>
      </c>
      <c r="AC94" s="16">
        <v>4600</v>
      </c>
      <c r="AD94" s="16"/>
      <c r="AE94" s="65"/>
      <c r="AF94" s="14"/>
    </row>
    <row r="95" spans="1:32" s="11" customFormat="1" x14ac:dyDescent="0.3">
      <c r="A95" s="64">
        <v>2318</v>
      </c>
      <c r="B95" s="12" t="s">
        <v>83</v>
      </c>
      <c r="C95" s="12" t="s">
        <v>1271</v>
      </c>
      <c r="D95" s="90">
        <v>9</v>
      </c>
      <c r="E95" s="90">
        <v>0</v>
      </c>
      <c r="F95" s="91">
        <v>11880</v>
      </c>
      <c r="G95" s="122">
        <v>2310</v>
      </c>
      <c r="H95" s="98">
        <v>2970</v>
      </c>
      <c r="I95" s="99">
        <v>660</v>
      </c>
      <c r="J95" s="16">
        <v>8910</v>
      </c>
      <c r="K95" s="16"/>
      <c r="L95" s="71"/>
      <c r="M95" s="16"/>
      <c r="N95" s="16"/>
      <c r="O95" s="122">
        <v>11880</v>
      </c>
      <c r="P95" s="16"/>
      <c r="Q95" s="90">
        <v>1</v>
      </c>
      <c r="R95" s="91">
        <v>300</v>
      </c>
      <c r="S95" s="126">
        <v>75</v>
      </c>
      <c r="T95" s="16">
        <v>75</v>
      </c>
      <c r="U95" s="16">
        <v>0</v>
      </c>
      <c r="V95" s="16">
        <v>225</v>
      </c>
      <c r="W95" s="16">
        <v>300</v>
      </c>
      <c r="X95" s="16"/>
      <c r="Y95" s="13">
        <v>5</v>
      </c>
      <c r="Z95" s="16">
        <v>11500</v>
      </c>
      <c r="AA95" s="16">
        <v>2875</v>
      </c>
      <c r="AB95" s="16">
        <v>8625</v>
      </c>
      <c r="AC95" s="16">
        <v>11500</v>
      </c>
      <c r="AD95" s="16"/>
      <c r="AE95" s="65"/>
      <c r="AF95" s="14"/>
    </row>
    <row r="96" spans="1:32" s="11" customFormat="1" x14ac:dyDescent="0.3">
      <c r="A96" s="64">
        <v>2320</v>
      </c>
      <c r="B96" s="12" t="s">
        <v>84</v>
      </c>
      <c r="C96" s="12" t="s">
        <v>1271</v>
      </c>
      <c r="D96" s="90">
        <v>59</v>
      </c>
      <c r="E96" s="90">
        <v>0</v>
      </c>
      <c r="F96" s="91">
        <v>77880</v>
      </c>
      <c r="G96" s="122">
        <v>20460</v>
      </c>
      <c r="H96" s="98">
        <v>19470</v>
      </c>
      <c r="I96" s="99">
        <v>-990</v>
      </c>
      <c r="J96" s="16">
        <v>58410</v>
      </c>
      <c r="K96" s="16"/>
      <c r="L96" s="71"/>
      <c r="M96" s="16"/>
      <c r="N96" s="16"/>
      <c r="O96" s="122">
        <v>77880</v>
      </c>
      <c r="P96" s="16"/>
      <c r="Q96" s="90">
        <v>0</v>
      </c>
      <c r="R96" s="91">
        <v>0</v>
      </c>
      <c r="S96" s="126">
        <v>0</v>
      </c>
      <c r="T96" s="16">
        <v>0</v>
      </c>
      <c r="U96" s="16">
        <v>0</v>
      </c>
      <c r="V96" s="16">
        <v>0</v>
      </c>
      <c r="W96" s="16">
        <v>0</v>
      </c>
      <c r="X96" s="16"/>
      <c r="Y96" s="13">
        <v>0</v>
      </c>
      <c r="Z96" s="16">
        <v>0</v>
      </c>
      <c r="AA96" s="16">
        <v>0</v>
      </c>
      <c r="AB96" s="16">
        <v>0</v>
      </c>
      <c r="AC96" s="16">
        <v>0</v>
      </c>
      <c r="AD96" s="16"/>
      <c r="AE96" s="65"/>
      <c r="AF96" s="14"/>
    </row>
    <row r="97" spans="1:32" s="11" customFormat="1" x14ac:dyDescent="0.3">
      <c r="A97" s="64">
        <v>2321</v>
      </c>
      <c r="B97" s="12" t="s">
        <v>85</v>
      </c>
      <c r="C97" s="12" t="s">
        <v>1271</v>
      </c>
      <c r="D97" s="90">
        <v>19</v>
      </c>
      <c r="E97" s="90">
        <v>0</v>
      </c>
      <c r="F97" s="91">
        <v>25080</v>
      </c>
      <c r="G97" s="122">
        <v>5610</v>
      </c>
      <c r="H97" s="98">
        <v>6270</v>
      </c>
      <c r="I97" s="99">
        <v>660</v>
      </c>
      <c r="J97" s="16">
        <v>18810</v>
      </c>
      <c r="K97" s="16"/>
      <c r="L97" s="71"/>
      <c r="M97" s="16"/>
      <c r="N97" s="16"/>
      <c r="O97" s="122">
        <v>25080</v>
      </c>
      <c r="P97" s="16"/>
      <c r="Q97" s="90">
        <v>3</v>
      </c>
      <c r="R97" s="91">
        <v>900</v>
      </c>
      <c r="S97" s="126">
        <v>225</v>
      </c>
      <c r="T97" s="16">
        <v>225</v>
      </c>
      <c r="U97" s="16">
        <v>0</v>
      </c>
      <c r="V97" s="16">
        <v>675</v>
      </c>
      <c r="W97" s="16">
        <v>900</v>
      </c>
      <c r="X97" s="16"/>
      <c r="Y97" s="13">
        <v>0</v>
      </c>
      <c r="Z97" s="16">
        <v>0</v>
      </c>
      <c r="AA97" s="16">
        <v>0</v>
      </c>
      <c r="AB97" s="16">
        <v>0</v>
      </c>
      <c r="AC97" s="16">
        <v>0</v>
      </c>
      <c r="AD97" s="16"/>
      <c r="AE97" s="65"/>
      <c r="AF97" s="14"/>
    </row>
    <row r="98" spans="1:32" s="11" customFormat="1" x14ac:dyDescent="0.3">
      <c r="A98" s="64">
        <v>2322</v>
      </c>
      <c r="B98" s="12" t="s">
        <v>86</v>
      </c>
      <c r="C98" s="12" t="s">
        <v>1271</v>
      </c>
      <c r="D98" s="90">
        <v>18</v>
      </c>
      <c r="E98" s="90">
        <v>0</v>
      </c>
      <c r="F98" s="91">
        <v>23760</v>
      </c>
      <c r="G98" s="122">
        <v>6270</v>
      </c>
      <c r="H98" s="98">
        <v>5940</v>
      </c>
      <c r="I98" s="99">
        <v>-330</v>
      </c>
      <c r="J98" s="16">
        <v>17820</v>
      </c>
      <c r="K98" s="16"/>
      <c r="L98" s="71"/>
      <c r="M98" s="16"/>
      <c r="N98" s="16"/>
      <c r="O98" s="122">
        <v>23760</v>
      </c>
      <c r="P98" s="16"/>
      <c r="Q98" s="90">
        <v>0</v>
      </c>
      <c r="R98" s="91">
        <v>0</v>
      </c>
      <c r="S98" s="126">
        <v>0</v>
      </c>
      <c r="T98" s="16">
        <v>0</v>
      </c>
      <c r="U98" s="16">
        <v>0</v>
      </c>
      <c r="V98" s="16">
        <v>0</v>
      </c>
      <c r="W98" s="16">
        <v>0</v>
      </c>
      <c r="X98" s="16"/>
      <c r="Y98" s="13">
        <v>2</v>
      </c>
      <c r="Z98" s="16">
        <v>4600</v>
      </c>
      <c r="AA98" s="16">
        <v>1150</v>
      </c>
      <c r="AB98" s="16">
        <v>3450</v>
      </c>
      <c r="AC98" s="16">
        <v>4600</v>
      </c>
      <c r="AD98" s="16"/>
      <c r="AE98" s="65"/>
      <c r="AF98" s="14"/>
    </row>
    <row r="99" spans="1:32" s="11" customFormat="1" x14ac:dyDescent="0.3">
      <c r="A99" s="64">
        <v>2326</v>
      </c>
      <c r="B99" s="12" t="s">
        <v>87</v>
      </c>
      <c r="C99" s="12" t="s">
        <v>1271</v>
      </c>
      <c r="D99" s="90">
        <v>27</v>
      </c>
      <c r="E99" s="90">
        <v>0</v>
      </c>
      <c r="F99" s="91">
        <v>35640</v>
      </c>
      <c r="G99" s="122">
        <v>8910</v>
      </c>
      <c r="H99" s="98">
        <v>8910</v>
      </c>
      <c r="I99" s="99">
        <v>0</v>
      </c>
      <c r="J99" s="16">
        <v>26730</v>
      </c>
      <c r="K99" s="16"/>
      <c r="L99" s="71"/>
      <c r="M99" s="16"/>
      <c r="N99" s="16"/>
      <c r="O99" s="122">
        <v>35640</v>
      </c>
      <c r="P99" s="16"/>
      <c r="Q99" s="90">
        <v>0</v>
      </c>
      <c r="R99" s="91">
        <v>0</v>
      </c>
      <c r="S99" s="126">
        <v>0</v>
      </c>
      <c r="T99" s="16">
        <v>0</v>
      </c>
      <c r="U99" s="16">
        <v>0</v>
      </c>
      <c r="V99" s="16">
        <v>0</v>
      </c>
      <c r="W99" s="16">
        <v>0</v>
      </c>
      <c r="X99" s="16"/>
      <c r="Y99" s="13">
        <v>1</v>
      </c>
      <c r="Z99" s="16">
        <v>2300</v>
      </c>
      <c r="AA99" s="16">
        <v>575</v>
      </c>
      <c r="AB99" s="16">
        <v>1725</v>
      </c>
      <c r="AC99" s="16">
        <v>2300</v>
      </c>
      <c r="AD99" s="16"/>
      <c r="AE99" s="65"/>
      <c r="AF99" s="14"/>
    </row>
    <row r="100" spans="1:32" s="11" customFormat="1" x14ac:dyDescent="0.3">
      <c r="A100" s="64">
        <v>2327</v>
      </c>
      <c r="B100" s="12" t="s">
        <v>88</v>
      </c>
      <c r="C100" s="12" t="s">
        <v>1271</v>
      </c>
      <c r="D100" s="90">
        <v>15</v>
      </c>
      <c r="E100" s="90">
        <v>0</v>
      </c>
      <c r="F100" s="91">
        <v>19800</v>
      </c>
      <c r="G100" s="122">
        <v>2640</v>
      </c>
      <c r="H100" s="98">
        <v>4950</v>
      </c>
      <c r="I100" s="99">
        <v>2310</v>
      </c>
      <c r="J100" s="16">
        <v>14850</v>
      </c>
      <c r="K100" s="16"/>
      <c r="L100" s="71"/>
      <c r="M100" s="16"/>
      <c r="N100" s="16"/>
      <c r="O100" s="122">
        <v>19800</v>
      </c>
      <c r="P100" s="16"/>
      <c r="Q100" s="90">
        <v>1</v>
      </c>
      <c r="R100" s="91">
        <v>300</v>
      </c>
      <c r="S100" s="126">
        <v>75</v>
      </c>
      <c r="T100" s="16">
        <v>75</v>
      </c>
      <c r="U100" s="16">
        <v>0</v>
      </c>
      <c r="V100" s="16">
        <v>225</v>
      </c>
      <c r="W100" s="16">
        <v>300</v>
      </c>
      <c r="X100" s="16"/>
      <c r="Y100" s="13">
        <v>0</v>
      </c>
      <c r="Z100" s="16">
        <v>0</v>
      </c>
      <c r="AA100" s="16">
        <v>0</v>
      </c>
      <c r="AB100" s="16">
        <v>0</v>
      </c>
      <c r="AC100" s="16">
        <v>0</v>
      </c>
      <c r="AD100" s="16"/>
      <c r="AE100" s="65"/>
      <c r="AF100" s="14"/>
    </row>
    <row r="101" spans="1:32" s="11" customFormat="1" x14ac:dyDescent="0.3">
      <c r="A101" s="64">
        <v>2328</v>
      </c>
      <c r="B101" s="12" t="s">
        <v>89</v>
      </c>
      <c r="C101" s="12" t="s">
        <v>1271</v>
      </c>
      <c r="D101" s="90">
        <v>24</v>
      </c>
      <c r="E101" s="90">
        <v>0</v>
      </c>
      <c r="F101" s="91">
        <v>31680</v>
      </c>
      <c r="G101" s="122">
        <v>8580</v>
      </c>
      <c r="H101" s="98">
        <v>7920</v>
      </c>
      <c r="I101" s="99">
        <v>-660</v>
      </c>
      <c r="J101" s="16">
        <v>23760</v>
      </c>
      <c r="K101" s="16"/>
      <c r="L101" s="71"/>
      <c r="M101" s="16"/>
      <c r="N101" s="16"/>
      <c r="O101" s="122">
        <v>31680</v>
      </c>
      <c r="P101" s="16"/>
      <c r="Q101" s="90">
        <v>0</v>
      </c>
      <c r="R101" s="91">
        <v>0</v>
      </c>
      <c r="S101" s="126">
        <v>0</v>
      </c>
      <c r="T101" s="16">
        <v>0</v>
      </c>
      <c r="U101" s="16">
        <v>0</v>
      </c>
      <c r="V101" s="16">
        <v>0</v>
      </c>
      <c r="W101" s="16">
        <v>0</v>
      </c>
      <c r="X101" s="16"/>
      <c r="Y101" s="13">
        <v>2</v>
      </c>
      <c r="Z101" s="16">
        <v>4600</v>
      </c>
      <c r="AA101" s="16">
        <v>1150</v>
      </c>
      <c r="AB101" s="16">
        <v>3450</v>
      </c>
      <c r="AC101" s="16">
        <v>4600</v>
      </c>
      <c r="AD101" s="16"/>
      <c r="AE101" s="65"/>
      <c r="AF101" s="14"/>
    </row>
    <row r="102" spans="1:32" s="11" customFormat="1" x14ac:dyDescent="0.3">
      <c r="A102" s="64">
        <v>2329</v>
      </c>
      <c r="B102" s="12" t="s">
        <v>90</v>
      </c>
      <c r="C102" s="12" t="s">
        <v>1271</v>
      </c>
      <c r="D102" s="90">
        <v>35</v>
      </c>
      <c r="E102" s="90">
        <v>0</v>
      </c>
      <c r="F102" s="91">
        <v>46200</v>
      </c>
      <c r="G102" s="122">
        <v>13860</v>
      </c>
      <c r="H102" s="98">
        <v>11550</v>
      </c>
      <c r="I102" s="99">
        <v>-2310</v>
      </c>
      <c r="J102" s="16">
        <v>34650</v>
      </c>
      <c r="K102" s="16"/>
      <c r="L102" s="71"/>
      <c r="M102" s="16"/>
      <c r="N102" s="16"/>
      <c r="O102" s="122">
        <v>46200</v>
      </c>
      <c r="P102" s="16"/>
      <c r="Q102" s="90">
        <v>0</v>
      </c>
      <c r="R102" s="91">
        <v>0</v>
      </c>
      <c r="S102" s="126">
        <v>0</v>
      </c>
      <c r="T102" s="16">
        <v>0</v>
      </c>
      <c r="U102" s="16">
        <v>0</v>
      </c>
      <c r="V102" s="16">
        <v>0</v>
      </c>
      <c r="W102" s="16">
        <v>0</v>
      </c>
      <c r="X102" s="16"/>
      <c r="Y102" s="13">
        <v>3</v>
      </c>
      <c r="Z102" s="16">
        <v>6900</v>
      </c>
      <c r="AA102" s="16">
        <v>1725</v>
      </c>
      <c r="AB102" s="16">
        <v>5175</v>
      </c>
      <c r="AC102" s="16">
        <v>6900</v>
      </c>
      <c r="AD102" s="16"/>
      <c r="AE102" s="65"/>
      <c r="AF102" s="14"/>
    </row>
    <row r="103" spans="1:32" s="11" customFormat="1" x14ac:dyDescent="0.3">
      <c r="A103" s="64">
        <v>2337</v>
      </c>
      <c r="B103" s="12" t="s">
        <v>91</v>
      </c>
      <c r="C103" s="12" t="s">
        <v>1271</v>
      </c>
      <c r="D103" s="90">
        <v>23</v>
      </c>
      <c r="E103" s="90">
        <v>0</v>
      </c>
      <c r="F103" s="91">
        <v>30360</v>
      </c>
      <c r="G103" s="122">
        <v>10890</v>
      </c>
      <c r="H103" s="98">
        <v>7590</v>
      </c>
      <c r="I103" s="99">
        <v>-3300</v>
      </c>
      <c r="J103" s="16">
        <v>22770</v>
      </c>
      <c r="K103" s="16"/>
      <c r="L103" s="71"/>
      <c r="M103" s="16"/>
      <c r="N103" s="16"/>
      <c r="O103" s="122">
        <v>30360</v>
      </c>
      <c r="P103" s="16"/>
      <c r="Q103" s="90">
        <v>0</v>
      </c>
      <c r="R103" s="91">
        <v>0</v>
      </c>
      <c r="S103" s="126">
        <v>0</v>
      </c>
      <c r="T103" s="16">
        <v>0</v>
      </c>
      <c r="U103" s="16">
        <v>0</v>
      </c>
      <c r="V103" s="16">
        <v>0</v>
      </c>
      <c r="W103" s="16">
        <v>0</v>
      </c>
      <c r="X103" s="16"/>
      <c r="Y103" s="13">
        <v>3</v>
      </c>
      <c r="Z103" s="16">
        <v>6900</v>
      </c>
      <c r="AA103" s="16">
        <v>1725</v>
      </c>
      <c r="AB103" s="16">
        <v>5175</v>
      </c>
      <c r="AC103" s="16">
        <v>6900</v>
      </c>
      <c r="AD103" s="16"/>
      <c r="AE103" s="65"/>
      <c r="AF103" s="14"/>
    </row>
    <row r="104" spans="1:32" s="11" customFormat="1" x14ac:dyDescent="0.3">
      <c r="A104" s="64">
        <v>2340</v>
      </c>
      <c r="B104" s="12" t="s">
        <v>92</v>
      </c>
      <c r="C104" s="12" t="s">
        <v>1271</v>
      </c>
      <c r="D104" s="90">
        <v>67</v>
      </c>
      <c r="E104" s="90">
        <v>0</v>
      </c>
      <c r="F104" s="91">
        <v>88440</v>
      </c>
      <c r="G104" s="122">
        <v>26070</v>
      </c>
      <c r="H104" s="98">
        <v>22110</v>
      </c>
      <c r="I104" s="99">
        <v>-3960</v>
      </c>
      <c r="J104" s="16">
        <v>66330</v>
      </c>
      <c r="K104" s="16"/>
      <c r="L104" s="71"/>
      <c r="M104" s="16"/>
      <c r="N104" s="16"/>
      <c r="O104" s="122">
        <v>88440</v>
      </c>
      <c r="P104" s="16"/>
      <c r="Q104" s="90">
        <v>1</v>
      </c>
      <c r="R104" s="91">
        <v>300</v>
      </c>
      <c r="S104" s="126">
        <v>75</v>
      </c>
      <c r="T104" s="16">
        <v>75</v>
      </c>
      <c r="U104" s="16">
        <v>0</v>
      </c>
      <c r="V104" s="16">
        <v>225</v>
      </c>
      <c r="W104" s="16">
        <v>300</v>
      </c>
      <c r="X104" s="16"/>
      <c r="Y104" s="13">
        <v>0</v>
      </c>
      <c r="Z104" s="16">
        <v>0</v>
      </c>
      <c r="AA104" s="16">
        <v>0</v>
      </c>
      <c r="AB104" s="16">
        <v>0</v>
      </c>
      <c r="AC104" s="16">
        <v>0</v>
      </c>
      <c r="AD104" s="16"/>
      <c r="AE104" s="65"/>
      <c r="AF104" s="14"/>
    </row>
    <row r="105" spans="1:32" s="11" customFormat="1" x14ac:dyDescent="0.3">
      <c r="A105" s="64">
        <v>2345</v>
      </c>
      <c r="B105" s="12" t="s">
        <v>93</v>
      </c>
      <c r="C105" s="12" t="s">
        <v>1271</v>
      </c>
      <c r="D105" s="90">
        <v>43</v>
      </c>
      <c r="E105" s="90">
        <v>0</v>
      </c>
      <c r="F105" s="91">
        <v>56760</v>
      </c>
      <c r="G105" s="122">
        <v>14850</v>
      </c>
      <c r="H105" s="98">
        <v>14190</v>
      </c>
      <c r="I105" s="99">
        <v>-660</v>
      </c>
      <c r="J105" s="16">
        <v>42570</v>
      </c>
      <c r="K105" s="16"/>
      <c r="L105" s="71"/>
      <c r="M105" s="16"/>
      <c r="N105" s="16"/>
      <c r="O105" s="122">
        <v>56760</v>
      </c>
      <c r="P105" s="16"/>
      <c r="Q105" s="90">
        <v>0</v>
      </c>
      <c r="R105" s="91">
        <v>0</v>
      </c>
      <c r="S105" s="126">
        <v>0</v>
      </c>
      <c r="T105" s="16">
        <v>0</v>
      </c>
      <c r="U105" s="16">
        <v>0</v>
      </c>
      <c r="V105" s="16">
        <v>0</v>
      </c>
      <c r="W105" s="16">
        <v>0</v>
      </c>
      <c r="X105" s="16"/>
      <c r="Y105" s="13">
        <v>1</v>
      </c>
      <c r="Z105" s="16">
        <v>2300</v>
      </c>
      <c r="AA105" s="16">
        <v>575</v>
      </c>
      <c r="AB105" s="16">
        <v>1725</v>
      </c>
      <c r="AC105" s="16">
        <v>2300</v>
      </c>
      <c r="AD105" s="16"/>
      <c r="AE105" s="65"/>
      <c r="AF105" s="14"/>
    </row>
    <row r="106" spans="1:32" s="11" customFormat="1" x14ac:dyDescent="0.3">
      <c r="A106" s="64">
        <v>2431</v>
      </c>
      <c r="B106" s="12" t="s">
        <v>94</v>
      </c>
      <c r="C106" s="12" t="s">
        <v>1274</v>
      </c>
      <c r="D106" s="90">
        <v>101</v>
      </c>
      <c r="E106" s="90">
        <v>0</v>
      </c>
      <c r="F106" s="91">
        <v>133320</v>
      </c>
      <c r="G106" s="122">
        <v>34320</v>
      </c>
      <c r="H106" s="98">
        <v>33330</v>
      </c>
      <c r="I106" s="99">
        <v>-990</v>
      </c>
      <c r="J106" s="16">
        <v>99990</v>
      </c>
      <c r="K106" s="16"/>
      <c r="L106" s="71"/>
      <c r="M106" s="16"/>
      <c r="N106" s="16"/>
      <c r="O106" s="122">
        <v>133320</v>
      </c>
      <c r="P106" s="16"/>
      <c r="Q106" s="90">
        <v>0</v>
      </c>
      <c r="R106" s="91">
        <v>0</v>
      </c>
      <c r="S106" s="126">
        <v>0</v>
      </c>
      <c r="T106" s="16">
        <v>0</v>
      </c>
      <c r="U106" s="16">
        <v>0</v>
      </c>
      <c r="V106" s="16">
        <v>0</v>
      </c>
      <c r="W106" s="16">
        <v>0</v>
      </c>
      <c r="X106" s="16"/>
      <c r="Y106" s="13">
        <v>1</v>
      </c>
      <c r="Z106" s="16">
        <v>2300</v>
      </c>
      <c r="AA106" s="16">
        <v>575</v>
      </c>
      <c r="AB106" s="16">
        <v>1725</v>
      </c>
      <c r="AC106" s="16">
        <v>2300</v>
      </c>
      <c r="AD106" s="16"/>
      <c r="AE106" s="65"/>
      <c r="AF106" s="14"/>
    </row>
    <row r="107" spans="1:32" s="11" customFormat="1" x14ac:dyDescent="0.3">
      <c r="A107" s="64">
        <v>2434</v>
      </c>
      <c r="B107" s="12" t="s">
        <v>95</v>
      </c>
      <c r="C107" s="12" t="s">
        <v>1271</v>
      </c>
      <c r="D107" s="90">
        <v>217</v>
      </c>
      <c r="E107" s="90">
        <v>0</v>
      </c>
      <c r="F107" s="91">
        <v>286440</v>
      </c>
      <c r="G107" s="122">
        <v>71940</v>
      </c>
      <c r="H107" s="98">
        <v>71610</v>
      </c>
      <c r="I107" s="99">
        <v>-330</v>
      </c>
      <c r="J107" s="16">
        <v>214830</v>
      </c>
      <c r="K107" s="16"/>
      <c r="L107" s="71"/>
      <c r="M107" s="16"/>
      <c r="N107" s="16"/>
      <c r="O107" s="122">
        <v>286440</v>
      </c>
      <c r="P107" s="16"/>
      <c r="Q107" s="90">
        <v>0</v>
      </c>
      <c r="R107" s="91">
        <v>0</v>
      </c>
      <c r="S107" s="126">
        <v>0</v>
      </c>
      <c r="T107" s="16">
        <v>0</v>
      </c>
      <c r="U107" s="16">
        <v>0</v>
      </c>
      <c r="V107" s="16">
        <v>0</v>
      </c>
      <c r="W107" s="16">
        <v>0</v>
      </c>
      <c r="X107" s="16"/>
      <c r="Y107" s="13">
        <v>0</v>
      </c>
      <c r="Z107" s="16">
        <v>0</v>
      </c>
      <c r="AA107" s="16">
        <v>0</v>
      </c>
      <c r="AB107" s="16">
        <v>0</v>
      </c>
      <c r="AC107" s="16">
        <v>0</v>
      </c>
      <c r="AD107" s="16"/>
      <c r="AE107" s="65"/>
      <c r="AF107" s="14"/>
    </row>
    <row r="108" spans="1:32" s="11" customFormat="1" x14ac:dyDescent="0.3">
      <c r="A108" s="64">
        <v>2454</v>
      </c>
      <c r="B108" s="12" t="s">
        <v>96</v>
      </c>
      <c r="C108" s="12" t="s">
        <v>1271</v>
      </c>
      <c r="D108" s="90">
        <v>58</v>
      </c>
      <c r="E108" s="90">
        <v>0</v>
      </c>
      <c r="F108" s="91">
        <v>76560</v>
      </c>
      <c r="G108" s="122">
        <v>17820</v>
      </c>
      <c r="H108" s="98">
        <v>19140</v>
      </c>
      <c r="I108" s="99">
        <v>1320</v>
      </c>
      <c r="J108" s="16">
        <v>57420</v>
      </c>
      <c r="K108" s="16"/>
      <c r="L108" s="71"/>
      <c r="M108" s="16"/>
      <c r="N108" s="16"/>
      <c r="O108" s="122">
        <v>76560</v>
      </c>
      <c r="P108" s="16"/>
      <c r="Q108" s="90">
        <v>0</v>
      </c>
      <c r="R108" s="91">
        <v>0</v>
      </c>
      <c r="S108" s="126">
        <v>0</v>
      </c>
      <c r="T108" s="16">
        <v>0</v>
      </c>
      <c r="U108" s="16">
        <v>0</v>
      </c>
      <c r="V108" s="16">
        <v>0</v>
      </c>
      <c r="W108" s="16">
        <v>0</v>
      </c>
      <c r="X108" s="16"/>
      <c r="Y108" s="13">
        <v>0</v>
      </c>
      <c r="Z108" s="16">
        <v>0</v>
      </c>
      <c r="AA108" s="16">
        <v>0</v>
      </c>
      <c r="AB108" s="16">
        <v>0</v>
      </c>
      <c r="AC108" s="16">
        <v>0</v>
      </c>
      <c r="AD108" s="16"/>
      <c r="AE108" s="65"/>
      <c r="AF108" s="14"/>
    </row>
    <row r="109" spans="1:32" s="11" customFormat="1" x14ac:dyDescent="0.3">
      <c r="A109" s="64">
        <v>2459</v>
      </c>
      <c r="B109" s="12" t="s">
        <v>97</v>
      </c>
      <c r="C109" s="12" t="s">
        <v>1271</v>
      </c>
      <c r="D109" s="90">
        <v>7</v>
      </c>
      <c r="E109" s="90">
        <v>0</v>
      </c>
      <c r="F109" s="91">
        <v>9240</v>
      </c>
      <c r="G109" s="122">
        <v>1980</v>
      </c>
      <c r="H109" s="98">
        <v>2310</v>
      </c>
      <c r="I109" s="99">
        <v>330</v>
      </c>
      <c r="J109" s="16">
        <v>6930</v>
      </c>
      <c r="K109" s="16"/>
      <c r="L109" s="71"/>
      <c r="M109" s="16"/>
      <c r="N109" s="16"/>
      <c r="O109" s="122">
        <v>9240</v>
      </c>
      <c r="P109" s="16"/>
      <c r="Q109" s="90">
        <v>2</v>
      </c>
      <c r="R109" s="91">
        <v>600</v>
      </c>
      <c r="S109" s="126">
        <v>150</v>
      </c>
      <c r="T109" s="16">
        <v>150</v>
      </c>
      <c r="U109" s="16">
        <v>0</v>
      </c>
      <c r="V109" s="16">
        <v>450</v>
      </c>
      <c r="W109" s="16">
        <v>600</v>
      </c>
      <c r="X109" s="16"/>
      <c r="Y109" s="13">
        <v>0</v>
      </c>
      <c r="Z109" s="16">
        <v>0</v>
      </c>
      <c r="AA109" s="16">
        <v>0</v>
      </c>
      <c r="AB109" s="16">
        <v>0</v>
      </c>
      <c r="AC109" s="16">
        <v>0</v>
      </c>
      <c r="AD109" s="16"/>
      <c r="AE109" s="65"/>
      <c r="AF109" s="14"/>
    </row>
    <row r="110" spans="1:32" s="11" customFormat="1" x14ac:dyDescent="0.3">
      <c r="A110" s="64">
        <v>2465</v>
      </c>
      <c r="B110" s="12" t="s">
        <v>98</v>
      </c>
      <c r="C110" s="12" t="s">
        <v>1271</v>
      </c>
      <c r="D110" s="90">
        <v>20</v>
      </c>
      <c r="E110" s="90">
        <v>0</v>
      </c>
      <c r="F110" s="91">
        <v>26400</v>
      </c>
      <c r="G110" s="122">
        <v>5610</v>
      </c>
      <c r="H110" s="98">
        <v>6600</v>
      </c>
      <c r="I110" s="99">
        <v>990</v>
      </c>
      <c r="J110" s="16">
        <v>19800</v>
      </c>
      <c r="K110" s="16"/>
      <c r="L110" s="71"/>
      <c r="M110" s="16"/>
      <c r="N110" s="16"/>
      <c r="O110" s="122">
        <v>26400</v>
      </c>
      <c r="P110" s="16"/>
      <c r="Q110" s="90">
        <v>0</v>
      </c>
      <c r="R110" s="91">
        <v>0</v>
      </c>
      <c r="S110" s="126">
        <v>0</v>
      </c>
      <c r="T110" s="16">
        <v>0</v>
      </c>
      <c r="U110" s="16">
        <v>0</v>
      </c>
      <c r="V110" s="16">
        <v>0</v>
      </c>
      <c r="W110" s="16">
        <v>0</v>
      </c>
      <c r="X110" s="16"/>
      <c r="Y110" s="13">
        <v>7</v>
      </c>
      <c r="Z110" s="16">
        <v>16100</v>
      </c>
      <c r="AA110" s="16">
        <v>4025</v>
      </c>
      <c r="AB110" s="16">
        <v>12075</v>
      </c>
      <c r="AC110" s="16">
        <v>16100</v>
      </c>
      <c r="AD110" s="16"/>
      <c r="AE110" s="65"/>
      <c r="AF110" s="14"/>
    </row>
    <row r="111" spans="1:32" s="11" customFormat="1" x14ac:dyDescent="0.3">
      <c r="A111" s="64">
        <v>2471</v>
      </c>
      <c r="B111" s="12" t="s">
        <v>99</v>
      </c>
      <c r="C111" s="12" t="s">
        <v>1271</v>
      </c>
      <c r="D111" s="90">
        <v>129</v>
      </c>
      <c r="E111" s="90">
        <v>0</v>
      </c>
      <c r="F111" s="91">
        <v>170280</v>
      </c>
      <c r="G111" s="122">
        <v>35640</v>
      </c>
      <c r="H111" s="98">
        <v>42570</v>
      </c>
      <c r="I111" s="99">
        <v>6930</v>
      </c>
      <c r="J111" s="16">
        <v>127710</v>
      </c>
      <c r="K111" s="16"/>
      <c r="L111" s="71"/>
      <c r="M111" s="16"/>
      <c r="N111" s="16"/>
      <c r="O111" s="122">
        <v>170280</v>
      </c>
      <c r="P111" s="16"/>
      <c r="Q111" s="90">
        <v>5</v>
      </c>
      <c r="R111" s="91">
        <v>1500</v>
      </c>
      <c r="S111" s="126">
        <v>450</v>
      </c>
      <c r="T111" s="16">
        <v>375</v>
      </c>
      <c r="U111" s="16">
        <v>-75</v>
      </c>
      <c r="V111" s="16">
        <v>1125</v>
      </c>
      <c r="W111" s="16">
        <v>1500</v>
      </c>
      <c r="X111" s="16"/>
      <c r="Y111" s="13">
        <v>3</v>
      </c>
      <c r="Z111" s="16">
        <v>6900</v>
      </c>
      <c r="AA111" s="16">
        <v>1725</v>
      </c>
      <c r="AB111" s="16">
        <v>5175</v>
      </c>
      <c r="AC111" s="16">
        <v>6900</v>
      </c>
      <c r="AD111" s="16"/>
      <c r="AE111" s="65"/>
      <c r="AF111" s="14"/>
    </row>
    <row r="112" spans="1:32" s="11" customFormat="1" x14ac:dyDescent="0.3">
      <c r="A112" s="64">
        <v>2474</v>
      </c>
      <c r="B112" s="12" t="s">
        <v>100</v>
      </c>
      <c r="C112" s="12" t="s">
        <v>1271</v>
      </c>
      <c r="D112" s="90">
        <v>51</v>
      </c>
      <c r="E112" s="90">
        <v>0</v>
      </c>
      <c r="F112" s="91">
        <v>67320</v>
      </c>
      <c r="G112" s="122">
        <v>14190</v>
      </c>
      <c r="H112" s="98">
        <v>16830</v>
      </c>
      <c r="I112" s="99">
        <v>2640</v>
      </c>
      <c r="J112" s="16">
        <v>50490</v>
      </c>
      <c r="K112" s="16"/>
      <c r="L112" s="71"/>
      <c r="M112" s="16"/>
      <c r="N112" s="16"/>
      <c r="O112" s="122">
        <v>67320</v>
      </c>
      <c r="P112" s="16"/>
      <c r="Q112" s="90">
        <v>29</v>
      </c>
      <c r="R112" s="91">
        <v>8700</v>
      </c>
      <c r="S112" s="126">
        <v>3075</v>
      </c>
      <c r="T112" s="16">
        <v>2175</v>
      </c>
      <c r="U112" s="16">
        <v>-900</v>
      </c>
      <c r="V112" s="16">
        <v>6525</v>
      </c>
      <c r="W112" s="16">
        <v>8700</v>
      </c>
      <c r="X112" s="16"/>
      <c r="Y112" s="13">
        <v>0</v>
      </c>
      <c r="Z112" s="16">
        <v>0</v>
      </c>
      <c r="AA112" s="16">
        <v>0</v>
      </c>
      <c r="AB112" s="16">
        <v>0</v>
      </c>
      <c r="AC112" s="16">
        <v>0</v>
      </c>
      <c r="AD112" s="16"/>
      <c r="AE112" s="65"/>
      <c r="AF112" s="14"/>
    </row>
    <row r="113" spans="1:32" s="11" customFormat="1" x14ac:dyDescent="0.3">
      <c r="A113" s="64">
        <v>2482</v>
      </c>
      <c r="B113" s="12" t="s">
        <v>101</v>
      </c>
      <c r="C113" s="12" t="s">
        <v>1271</v>
      </c>
      <c r="D113" s="90">
        <v>15</v>
      </c>
      <c r="E113" s="90">
        <v>0</v>
      </c>
      <c r="F113" s="91">
        <v>19800</v>
      </c>
      <c r="G113" s="122">
        <v>4950</v>
      </c>
      <c r="H113" s="98">
        <v>4950</v>
      </c>
      <c r="I113" s="99">
        <v>0</v>
      </c>
      <c r="J113" s="16">
        <v>14850</v>
      </c>
      <c r="K113" s="16"/>
      <c r="L113" s="71"/>
      <c r="M113" s="16"/>
      <c r="N113" s="16"/>
      <c r="O113" s="122">
        <v>19800</v>
      </c>
      <c r="P113" s="16"/>
      <c r="Q113" s="90">
        <v>0</v>
      </c>
      <c r="R113" s="91">
        <v>0</v>
      </c>
      <c r="S113" s="126">
        <v>0</v>
      </c>
      <c r="T113" s="16">
        <v>0</v>
      </c>
      <c r="U113" s="16">
        <v>0</v>
      </c>
      <c r="V113" s="16">
        <v>0</v>
      </c>
      <c r="W113" s="16">
        <v>0</v>
      </c>
      <c r="X113" s="16"/>
      <c r="Y113" s="13">
        <v>4</v>
      </c>
      <c r="Z113" s="16">
        <v>9200</v>
      </c>
      <c r="AA113" s="16">
        <v>2300</v>
      </c>
      <c r="AB113" s="16">
        <v>6900</v>
      </c>
      <c r="AC113" s="16">
        <v>9200</v>
      </c>
      <c r="AD113" s="16"/>
      <c r="AE113" s="65"/>
      <c r="AF113" s="14"/>
    </row>
    <row r="114" spans="1:32" s="11" customFormat="1" x14ac:dyDescent="0.3">
      <c r="A114" s="64">
        <v>2490</v>
      </c>
      <c r="B114" s="12" t="s">
        <v>102</v>
      </c>
      <c r="C114" s="12" t="s">
        <v>1271</v>
      </c>
      <c r="D114" s="90">
        <v>24</v>
      </c>
      <c r="E114" s="90">
        <v>0</v>
      </c>
      <c r="F114" s="91">
        <v>31680</v>
      </c>
      <c r="G114" s="122">
        <v>8910</v>
      </c>
      <c r="H114" s="98">
        <v>7920</v>
      </c>
      <c r="I114" s="99">
        <v>-990</v>
      </c>
      <c r="J114" s="16">
        <v>23760</v>
      </c>
      <c r="K114" s="16"/>
      <c r="L114" s="71"/>
      <c r="M114" s="16"/>
      <c r="N114" s="16"/>
      <c r="O114" s="122">
        <v>31680</v>
      </c>
      <c r="P114" s="16"/>
      <c r="Q114" s="90">
        <v>0</v>
      </c>
      <c r="R114" s="91">
        <v>0</v>
      </c>
      <c r="S114" s="126">
        <v>75</v>
      </c>
      <c r="T114" s="16">
        <v>0</v>
      </c>
      <c r="U114" s="16">
        <v>-75</v>
      </c>
      <c r="V114" s="16">
        <v>0</v>
      </c>
      <c r="W114" s="16">
        <v>0</v>
      </c>
      <c r="X114" s="16"/>
      <c r="Y114" s="13">
        <v>3</v>
      </c>
      <c r="Z114" s="16">
        <v>6900</v>
      </c>
      <c r="AA114" s="16">
        <v>1725</v>
      </c>
      <c r="AB114" s="16">
        <v>5175</v>
      </c>
      <c r="AC114" s="16">
        <v>6900</v>
      </c>
      <c r="AD114" s="16"/>
      <c r="AE114" s="65"/>
      <c r="AF114" s="14"/>
    </row>
    <row r="115" spans="1:32" s="11" customFormat="1" x14ac:dyDescent="0.3">
      <c r="A115" s="64">
        <v>2509</v>
      </c>
      <c r="B115" s="12" t="s">
        <v>103</v>
      </c>
      <c r="C115" s="12" t="s">
        <v>1271</v>
      </c>
      <c r="D115" s="90">
        <v>42</v>
      </c>
      <c r="E115" s="90">
        <v>0</v>
      </c>
      <c r="F115" s="91">
        <v>55440</v>
      </c>
      <c r="G115" s="122">
        <v>11550</v>
      </c>
      <c r="H115" s="98">
        <v>13860</v>
      </c>
      <c r="I115" s="99">
        <v>2310</v>
      </c>
      <c r="J115" s="16">
        <v>41580</v>
      </c>
      <c r="K115" s="16"/>
      <c r="L115" s="71"/>
      <c r="M115" s="16"/>
      <c r="N115" s="16"/>
      <c r="O115" s="122">
        <v>55440</v>
      </c>
      <c r="P115" s="16"/>
      <c r="Q115" s="90">
        <v>0</v>
      </c>
      <c r="R115" s="91">
        <v>0</v>
      </c>
      <c r="S115" s="126">
        <v>0</v>
      </c>
      <c r="T115" s="16">
        <v>0</v>
      </c>
      <c r="U115" s="16">
        <v>0</v>
      </c>
      <c r="V115" s="16">
        <v>0</v>
      </c>
      <c r="W115" s="16">
        <v>0</v>
      </c>
      <c r="X115" s="16"/>
      <c r="Y115" s="13">
        <v>0</v>
      </c>
      <c r="Z115" s="16">
        <v>0</v>
      </c>
      <c r="AA115" s="16">
        <v>0</v>
      </c>
      <c r="AB115" s="16">
        <v>0</v>
      </c>
      <c r="AC115" s="16">
        <v>0</v>
      </c>
      <c r="AD115" s="16"/>
      <c r="AE115" s="65"/>
      <c r="AF115" s="14"/>
    </row>
    <row r="116" spans="1:32" s="11" customFormat="1" x14ac:dyDescent="0.3">
      <c r="A116" s="64">
        <v>2510</v>
      </c>
      <c r="B116" s="12" t="s">
        <v>104</v>
      </c>
      <c r="C116" s="12" t="s">
        <v>1274</v>
      </c>
      <c r="D116" s="90">
        <v>109</v>
      </c>
      <c r="E116" s="90">
        <v>0</v>
      </c>
      <c r="F116" s="91">
        <v>143880</v>
      </c>
      <c r="G116" s="122">
        <v>31020</v>
      </c>
      <c r="H116" s="98">
        <v>35970</v>
      </c>
      <c r="I116" s="99">
        <v>4950</v>
      </c>
      <c r="J116" s="16">
        <v>107910</v>
      </c>
      <c r="K116" s="16"/>
      <c r="L116" s="71"/>
      <c r="M116" s="16"/>
      <c r="N116" s="16"/>
      <c r="O116" s="122">
        <v>143880</v>
      </c>
      <c r="P116" s="16"/>
      <c r="Q116" s="90">
        <v>105</v>
      </c>
      <c r="R116" s="91">
        <v>31500</v>
      </c>
      <c r="S116" s="126">
        <v>9075</v>
      </c>
      <c r="T116" s="16">
        <v>7875</v>
      </c>
      <c r="U116" s="16">
        <v>-1200</v>
      </c>
      <c r="V116" s="16">
        <v>23625</v>
      </c>
      <c r="W116" s="16">
        <v>31500</v>
      </c>
      <c r="X116" s="16"/>
      <c r="Y116" s="13">
        <v>1</v>
      </c>
      <c r="Z116" s="16">
        <v>2300</v>
      </c>
      <c r="AA116" s="16">
        <v>575</v>
      </c>
      <c r="AB116" s="16">
        <v>1725</v>
      </c>
      <c r="AC116" s="16">
        <v>2300</v>
      </c>
      <c r="AD116" s="16"/>
      <c r="AE116" s="65"/>
      <c r="AF116" s="14"/>
    </row>
    <row r="117" spans="1:32" s="11" customFormat="1" x14ac:dyDescent="0.3">
      <c r="A117" s="64">
        <v>2514</v>
      </c>
      <c r="B117" s="12" t="s">
        <v>105</v>
      </c>
      <c r="C117" s="12" t="s">
        <v>1271</v>
      </c>
      <c r="D117" s="90">
        <v>39</v>
      </c>
      <c r="E117" s="90">
        <v>0</v>
      </c>
      <c r="F117" s="91">
        <v>51480</v>
      </c>
      <c r="G117" s="122">
        <v>13200</v>
      </c>
      <c r="H117" s="98">
        <v>12870</v>
      </c>
      <c r="I117" s="99">
        <v>-330</v>
      </c>
      <c r="J117" s="16">
        <v>38610</v>
      </c>
      <c r="K117" s="16"/>
      <c r="L117" s="71"/>
      <c r="M117" s="16"/>
      <c r="N117" s="16"/>
      <c r="O117" s="122">
        <v>51480</v>
      </c>
      <c r="P117" s="16"/>
      <c r="Q117" s="90">
        <v>0</v>
      </c>
      <c r="R117" s="91">
        <v>0</v>
      </c>
      <c r="S117" s="126">
        <v>0</v>
      </c>
      <c r="T117" s="16">
        <v>0</v>
      </c>
      <c r="U117" s="16">
        <v>0</v>
      </c>
      <c r="V117" s="16">
        <v>0</v>
      </c>
      <c r="W117" s="16">
        <v>0</v>
      </c>
      <c r="X117" s="16"/>
      <c r="Y117" s="13">
        <v>0</v>
      </c>
      <c r="Z117" s="16">
        <v>0</v>
      </c>
      <c r="AA117" s="16">
        <v>0</v>
      </c>
      <c r="AB117" s="16">
        <v>0</v>
      </c>
      <c r="AC117" s="16">
        <v>0</v>
      </c>
      <c r="AD117" s="16"/>
      <c r="AE117" s="65"/>
      <c r="AF117" s="14"/>
    </row>
    <row r="118" spans="1:32" s="11" customFormat="1" x14ac:dyDescent="0.3">
      <c r="A118" s="64">
        <v>2519</v>
      </c>
      <c r="B118" s="12" t="s">
        <v>106</v>
      </c>
      <c r="C118" s="12" t="s">
        <v>1271</v>
      </c>
      <c r="D118" s="90">
        <v>23</v>
      </c>
      <c r="E118" s="90">
        <v>0</v>
      </c>
      <c r="F118" s="91">
        <v>30360</v>
      </c>
      <c r="G118" s="122">
        <v>9240</v>
      </c>
      <c r="H118" s="98">
        <v>7590</v>
      </c>
      <c r="I118" s="99">
        <v>-1650</v>
      </c>
      <c r="J118" s="16">
        <v>22770</v>
      </c>
      <c r="K118" s="16"/>
      <c r="L118" s="71"/>
      <c r="M118" s="16"/>
      <c r="N118" s="16"/>
      <c r="O118" s="122">
        <v>30360</v>
      </c>
      <c r="P118" s="16"/>
      <c r="Q118" s="90">
        <v>0</v>
      </c>
      <c r="R118" s="91">
        <v>0</v>
      </c>
      <c r="S118" s="126">
        <v>0</v>
      </c>
      <c r="T118" s="16">
        <v>0</v>
      </c>
      <c r="U118" s="16">
        <v>0</v>
      </c>
      <c r="V118" s="16">
        <v>0</v>
      </c>
      <c r="W118" s="16">
        <v>0</v>
      </c>
      <c r="X118" s="16"/>
      <c r="Y118" s="13">
        <v>0</v>
      </c>
      <c r="Z118" s="16">
        <v>0</v>
      </c>
      <c r="AA118" s="16">
        <v>0</v>
      </c>
      <c r="AB118" s="16">
        <v>0</v>
      </c>
      <c r="AC118" s="16">
        <v>0</v>
      </c>
      <c r="AD118" s="16"/>
      <c r="AE118" s="65"/>
      <c r="AF118" s="14"/>
    </row>
    <row r="119" spans="1:32" s="11" customFormat="1" x14ac:dyDescent="0.3">
      <c r="A119" s="64">
        <v>2520</v>
      </c>
      <c r="B119" s="12" t="s">
        <v>107</v>
      </c>
      <c r="C119" s="12" t="s">
        <v>1271</v>
      </c>
      <c r="D119" s="90">
        <v>39</v>
      </c>
      <c r="E119" s="90">
        <v>0</v>
      </c>
      <c r="F119" s="91">
        <v>51480</v>
      </c>
      <c r="G119" s="122">
        <v>12540</v>
      </c>
      <c r="H119" s="98">
        <v>12870</v>
      </c>
      <c r="I119" s="99">
        <v>330</v>
      </c>
      <c r="J119" s="16">
        <v>38610</v>
      </c>
      <c r="K119" s="16"/>
      <c r="L119" s="71"/>
      <c r="M119" s="16"/>
      <c r="N119" s="16"/>
      <c r="O119" s="122">
        <v>51480</v>
      </c>
      <c r="P119" s="16"/>
      <c r="Q119" s="90">
        <v>3</v>
      </c>
      <c r="R119" s="91">
        <v>900</v>
      </c>
      <c r="S119" s="126">
        <v>300</v>
      </c>
      <c r="T119" s="16">
        <v>225</v>
      </c>
      <c r="U119" s="16">
        <v>-75</v>
      </c>
      <c r="V119" s="16">
        <v>675</v>
      </c>
      <c r="W119" s="16">
        <v>900</v>
      </c>
      <c r="X119" s="16"/>
      <c r="Y119" s="13">
        <v>0</v>
      </c>
      <c r="Z119" s="16">
        <v>0</v>
      </c>
      <c r="AA119" s="16">
        <v>0</v>
      </c>
      <c r="AB119" s="16">
        <v>0</v>
      </c>
      <c r="AC119" s="16">
        <v>0</v>
      </c>
      <c r="AD119" s="16"/>
      <c r="AE119" s="65"/>
      <c r="AF119" s="14"/>
    </row>
    <row r="120" spans="1:32" s="11" customFormat="1" x14ac:dyDescent="0.3">
      <c r="A120" s="64">
        <v>2524</v>
      </c>
      <c r="B120" s="12" t="s">
        <v>108</v>
      </c>
      <c r="C120" s="12" t="s">
        <v>1271</v>
      </c>
      <c r="D120" s="90">
        <v>38</v>
      </c>
      <c r="E120" s="90">
        <v>0</v>
      </c>
      <c r="F120" s="91">
        <v>50160</v>
      </c>
      <c r="G120" s="122">
        <v>13860</v>
      </c>
      <c r="H120" s="98">
        <v>12540</v>
      </c>
      <c r="I120" s="99">
        <v>-1320</v>
      </c>
      <c r="J120" s="16">
        <v>37620</v>
      </c>
      <c r="K120" s="16"/>
      <c r="L120" s="71"/>
      <c r="M120" s="16"/>
      <c r="N120" s="16"/>
      <c r="O120" s="122">
        <v>50160</v>
      </c>
      <c r="P120" s="16"/>
      <c r="Q120" s="90">
        <v>10</v>
      </c>
      <c r="R120" s="91">
        <v>3000</v>
      </c>
      <c r="S120" s="126">
        <v>525</v>
      </c>
      <c r="T120" s="16">
        <v>750</v>
      </c>
      <c r="U120" s="16">
        <v>225</v>
      </c>
      <c r="V120" s="16">
        <v>2250</v>
      </c>
      <c r="W120" s="16">
        <v>3000</v>
      </c>
      <c r="X120" s="16"/>
      <c r="Y120" s="13">
        <v>3</v>
      </c>
      <c r="Z120" s="16">
        <v>6900</v>
      </c>
      <c r="AA120" s="16">
        <v>1725</v>
      </c>
      <c r="AB120" s="16">
        <v>5175</v>
      </c>
      <c r="AC120" s="16">
        <v>6900</v>
      </c>
      <c r="AD120" s="16"/>
      <c r="AE120" s="65"/>
      <c r="AF120" s="14"/>
    </row>
    <row r="121" spans="1:32" s="11" customFormat="1" x14ac:dyDescent="0.3">
      <c r="A121" s="64">
        <v>2525</v>
      </c>
      <c r="B121" s="12" t="s">
        <v>109</v>
      </c>
      <c r="C121" s="12" t="s">
        <v>1274</v>
      </c>
      <c r="D121" s="90">
        <v>110</v>
      </c>
      <c r="E121" s="90">
        <v>0</v>
      </c>
      <c r="F121" s="91">
        <v>145200</v>
      </c>
      <c r="G121" s="122">
        <v>40260</v>
      </c>
      <c r="H121" s="98">
        <v>36300</v>
      </c>
      <c r="I121" s="99">
        <v>-3960</v>
      </c>
      <c r="J121" s="16">
        <v>108900</v>
      </c>
      <c r="K121" s="16"/>
      <c r="L121" s="71"/>
      <c r="M121" s="16"/>
      <c r="N121" s="16"/>
      <c r="O121" s="122">
        <v>145200</v>
      </c>
      <c r="P121" s="16"/>
      <c r="Q121" s="90">
        <v>0</v>
      </c>
      <c r="R121" s="91">
        <v>0</v>
      </c>
      <c r="S121" s="126">
        <v>0</v>
      </c>
      <c r="T121" s="16">
        <v>0</v>
      </c>
      <c r="U121" s="16">
        <v>0</v>
      </c>
      <c r="V121" s="16">
        <v>0</v>
      </c>
      <c r="W121" s="16">
        <v>0</v>
      </c>
      <c r="X121" s="16"/>
      <c r="Y121" s="13">
        <v>0</v>
      </c>
      <c r="Z121" s="16">
        <v>0</v>
      </c>
      <c r="AA121" s="16">
        <v>0</v>
      </c>
      <c r="AB121" s="16">
        <v>0</v>
      </c>
      <c r="AC121" s="16">
        <v>0</v>
      </c>
      <c r="AD121" s="16"/>
      <c r="AE121" s="65"/>
      <c r="AF121" s="14"/>
    </row>
    <row r="122" spans="1:32" s="11" customFormat="1" x14ac:dyDescent="0.3">
      <c r="A122" s="64">
        <v>2530</v>
      </c>
      <c r="B122" s="12" t="s">
        <v>110</v>
      </c>
      <c r="C122" s="12" t="s">
        <v>1271</v>
      </c>
      <c r="D122" s="90">
        <v>19</v>
      </c>
      <c r="E122" s="90">
        <v>0</v>
      </c>
      <c r="F122" s="91">
        <v>25080</v>
      </c>
      <c r="G122" s="122">
        <v>7260</v>
      </c>
      <c r="H122" s="98">
        <v>6270</v>
      </c>
      <c r="I122" s="99">
        <v>-990</v>
      </c>
      <c r="J122" s="16">
        <v>18810</v>
      </c>
      <c r="K122" s="16"/>
      <c r="L122" s="71"/>
      <c r="M122" s="16"/>
      <c r="N122" s="16"/>
      <c r="O122" s="122">
        <v>25080</v>
      </c>
      <c r="P122" s="16"/>
      <c r="Q122" s="90">
        <v>5</v>
      </c>
      <c r="R122" s="91">
        <v>1500</v>
      </c>
      <c r="S122" s="126">
        <v>375</v>
      </c>
      <c r="T122" s="16">
        <v>375</v>
      </c>
      <c r="U122" s="16">
        <v>0</v>
      </c>
      <c r="V122" s="16">
        <v>1125</v>
      </c>
      <c r="W122" s="16">
        <v>1500</v>
      </c>
      <c r="X122" s="16"/>
      <c r="Y122" s="13">
        <v>0</v>
      </c>
      <c r="Z122" s="16">
        <v>0</v>
      </c>
      <c r="AA122" s="16">
        <v>0</v>
      </c>
      <c r="AB122" s="16">
        <v>0</v>
      </c>
      <c r="AC122" s="16">
        <v>0</v>
      </c>
      <c r="AD122" s="16"/>
      <c r="AE122" s="65"/>
      <c r="AF122" s="14"/>
    </row>
    <row r="123" spans="1:32" s="11" customFormat="1" x14ac:dyDescent="0.3">
      <c r="A123" s="64">
        <v>2532</v>
      </c>
      <c r="B123" s="12" t="s">
        <v>111</v>
      </c>
      <c r="C123" s="12" t="s">
        <v>1271</v>
      </c>
      <c r="D123" s="90">
        <v>14</v>
      </c>
      <c r="E123" s="90">
        <v>0</v>
      </c>
      <c r="F123" s="91">
        <v>18480</v>
      </c>
      <c r="G123" s="122">
        <v>3630</v>
      </c>
      <c r="H123" s="98">
        <v>4620</v>
      </c>
      <c r="I123" s="99">
        <v>990</v>
      </c>
      <c r="J123" s="16">
        <v>13860</v>
      </c>
      <c r="K123" s="16"/>
      <c r="L123" s="71"/>
      <c r="M123" s="16"/>
      <c r="N123" s="16"/>
      <c r="O123" s="122">
        <v>18480</v>
      </c>
      <c r="P123" s="16"/>
      <c r="Q123" s="90">
        <v>2</v>
      </c>
      <c r="R123" s="91">
        <v>600</v>
      </c>
      <c r="S123" s="126">
        <v>150</v>
      </c>
      <c r="T123" s="16">
        <v>150</v>
      </c>
      <c r="U123" s="16">
        <v>0</v>
      </c>
      <c r="V123" s="16">
        <v>450</v>
      </c>
      <c r="W123" s="16">
        <v>600</v>
      </c>
      <c r="X123" s="16"/>
      <c r="Y123" s="13">
        <v>0</v>
      </c>
      <c r="Z123" s="16">
        <v>0</v>
      </c>
      <c r="AA123" s="16">
        <v>0</v>
      </c>
      <c r="AB123" s="16">
        <v>0</v>
      </c>
      <c r="AC123" s="16">
        <v>0</v>
      </c>
      <c r="AD123" s="16"/>
      <c r="AE123" s="65"/>
      <c r="AF123" s="14"/>
    </row>
    <row r="124" spans="1:32" s="11" customFormat="1" x14ac:dyDescent="0.3">
      <c r="A124" s="64">
        <v>2534</v>
      </c>
      <c r="B124" s="12" t="s">
        <v>112</v>
      </c>
      <c r="C124" s="12" t="s">
        <v>1271</v>
      </c>
      <c r="D124" s="90">
        <v>87</v>
      </c>
      <c r="E124" s="90">
        <v>0</v>
      </c>
      <c r="F124" s="91">
        <v>114840</v>
      </c>
      <c r="G124" s="122">
        <v>31020</v>
      </c>
      <c r="H124" s="98">
        <v>28710</v>
      </c>
      <c r="I124" s="99">
        <v>-2310</v>
      </c>
      <c r="J124" s="16">
        <v>86130</v>
      </c>
      <c r="K124" s="16"/>
      <c r="L124" s="71"/>
      <c r="M124" s="16"/>
      <c r="N124" s="16"/>
      <c r="O124" s="122">
        <v>114840</v>
      </c>
      <c r="P124" s="16"/>
      <c r="Q124" s="90">
        <v>0</v>
      </c>
      <c r="R124" s="91">
        <v>0</v>
      </c>
      <c r="S124" s="126">
        <v>0</v>
      </c>
      <c r="T124" s="16">
        <v>0</v>
      </c>
      <c r="U124" s="16">
        <v>0</v>
      </c>
      <c r="V124" s="16">
        <v>0</v>
      </c>
      <c r="W124" s="16">
        <v>0</v>
      </c>
      <c r="X124" s="16"/>
      <c r="Y124" s="13">
        <v>0</v>
      </c>
      <c r="Z124" s="16">
        <v>0</v>
      </c>
      <c r="AA124" s="16">
        <v>0</v>
      </c>
      <c r="AB124" s="16">
        <v>0</v>
      </c>
      <c r="AC124" s="16">
        <v>0</v>
      </c>
      <c r="AD124" s="16"/>
      <c r="AE124" s="65"/>
      <c r="AF124" s="14"/>
    </row>
    <row r="125" spans="1:32" s="11" customFormat="1" x14ac:dyDescent="0.3">
      <c r="A125" s="64">
        <v>2539</v>
      </c>
      <c r="B125" s="12" t="s">
        <v>113</v>
      </c>
      <c r="C125" s="12" t="s">
        <v>1271</v>
      </c>
      <c r="D125" s="90">
        <v>6</v>
      </c>
      <c r="E125" s="90">
        <v>0</v>
      </c>
      <c r="F125" s="91">
        <v>7920</v>
      </c>
      <c r="G125" s="122">
        <v>2970</v>
      </c>
      <c r="H125" s="98">
        <v>1980</v>
      </c>
      <c r="I125" s="99">
        <v>-990</v>
      </c>
      <c r="J125" s="16">
        <v>5940</v>
      </c>
      <c r="K125" s="16"/>
      <c r="L125" s="71"/>
      <c r="M125" s="16"/>
      <c r="N125" s="16"/>
      <c r="O125" s="122">
        <v>7920</v>
      </c>
      <c r="P125" s="16"/>
      <c r="Q125" s="90">
        <v>0</v>
      </c>
      <c r="R125" s="91">
        <v>0</v>
      </c>
      <c r="S125" s="126">
        <v>75</v>
      </c>
      <c r="T125" s="16">
        <v>0</v>
      </c>
      <c r="U125" s="16">
        <v>-75</v>
      </c>
      <c r="V125" s="16">
        <v>0</v>
      </c>
      <c r="W125" s="16">
        <v>0</v>
      </c>
      <c r="X125" s="16"/>
      <c r="Y125" s="13">
        <v>2</v>
      </c>
      <c r="Z125" s="16">
        <v>4600</v>
      </c>
      <c r="AA125" s="16">
        <v>1150</v>
      </c>
      <c r="AB125" s="16">
        <v>3450</v>
      </c>
      <c r="AC125" s="16">
        <v>4600</v>
      </c>
      <c r="AD125" s="16"/>
      <c r="AE125" s="65"/>
      <c r="AF125" s="14"/>
    </row>
    <row r="126" spans="1:32" s="11" customFormat="1" x14ac:dyDescent="0.3">
      <c r="A126" s="64">
        <v>2545</v>
      </c>
      <c r="B126" s="12" t="s">
        <v>114</v>
      </c>
      <c r="C126" s="12" t="s">
        <v>1271</v>
      </c>
      <c r="D126" s="90">
        <v>47</v>
      </c>
      <c r="E126" s="90">
        <v>0</v>
      </c>
      <c r="F126" s="91">
        <v>62040</v>
      </c>
      <c r="G126" s="122">
        <v>14850</v>
      </c>
      <c r="H126" s="98">
        <v>15510</v>
      </c>
      <c r="I126" s="99">
        <v>660</v>
      </c>
      <c r="J126" s="16">
        <v>46530</v>
      </c>
      <c r="K126" s="16"/>
      <c r="L126" s="71"/>
      <c r="M126" s="16"/>
      <c r="N126" s="16"/>
      <c r="O126" s="122">
        <v>62040</v>
      </c>
      <c r="P126" s="16"/>
      <c r="Q126" s="90">
        <v>10</v>
      </c>
      <c r="R126" s="91">
        <v>3000</v>
      </c>
      <c r="S126" s="126">
        <v>600</v>
      </c>
      <c r="T126" s="16">
        <v>750</v>
      </c>
      <c r="U126" s="16">
        <v>150</v>
      </c>
      <c r="V126" s="16">
        <v>2250</v>
      </c>
      <c r="W126" s="16">
        <v>3000</v>
      </c>
      <c r="X126" s="16"/>
      <c r="Y126" s="13">
        <v>10</v>
      </c>
      <c r="Z126" s="16">
        <v>23000</v>
      </c>
      <c r="AA126" s="16">
        <v>5750</v>
      </c>
      <c r="AB126" s="16">
        <v>17250</v>
      </c>
      <c r="AC126" s="16">
        <v>23000</v>
      </c>
      <c r="AD126" s="16"/>
      <c r="AE126" s="65"/>
      <c r="AF126" s="14"/>
    </row>
    <row r="127" spans="1:32" s="11" customFormat="1" x14ac:dyDescent="0.3">
      <c r="A127" s="64">
        <v>2552</v>
      </c>
      <c r="B127" s="12" t="s">
        <v>115</v>
      </c>
      <c r="C127" s="12" t="s">
        <v>1271</v>
      </c>
      <c r="D127" s="90">
        <v>32</v>
      </c>
      <c r="E127" s="90">
        <v>0</v>
      </c>
      <c r="F127" s="91">
        <v>42240</v>
      </c>
      <c r="G127" s="122">
        <v>10560</v>
      </c>
      <c r="H127" s="98">
        <v>10560</v>
      </c>
      <c r="I127" s="99">
        <v>0</v>
      </c>
      <c r="J127" s="16">
        <v>31680</v>
      </c>
      <c r="K127" s="16"/>
      <c r="L127" s="71"/>
      <c r="M127" s="16"/>
      <c r="N127" s="16"/>
      <c r="O127" s="122">
        <v>42240</v>
      </c>
      <c r="P127" s="16"/>
      <c r="Q127" s="90">
        <v>6</v>
      </c>
      <c r="R127" s="91">
        <v>1800</v>
      </c>
      <c r="S127" s="126">
        <v>375</v>
      </c>
      <c r="T127" s="16">
        <v>450</v>
      </c>
      <c r="U127" s="16">
        <v>75</v>
      </c>
      <c r="V127" s="16">
        <v>1350</v>
      </c>
      <c r="W127" s="16">
        <v>1800</v>
      </c>
      <c r="X127" s="16"/>
      <c r="Y127" s="13">
        <v>2</v>
      </c>
      <c r="Z127" s="16">
        <v>4600</v>
      </c>
      <c r="AA127" s="16">
        <v>1150</v>
      </c>
      <c r="AB127" s="16">
        <v>3450</v>
      </c>
      <c r="AC127" s="16">
        <v>4600</v>
      </c>
      <c r="AD127" s="16"/>
      <c r="AE127" s="65"/>
      <c r="AF127" s="14"/>
    </row>
    <row r="128" spans="1:32" s="11" customFormat="1" x14ac:dyDescent="0.3">
      <c r="A128" s="64">
        <v>2559</v>
      </c>
      <c r="B128" s="12" t="s">
        <v>116</v>
      </c>
      <c r="C128" s="12" t="s">
        <v>1271</v>
      </c>
      <c r="D128" s="90">
        <v>27</v>
      </c>
      <c r="E128" s="90">
        <v>0</v>
      </c>
      <c r="F128" s="91">
        <v>35640</v>
      </c>
      <c r="G128" s="122">
        <v>7920</v>
      </c>
      <c r="H128" s="98">
        <v>8910</v>
      </c>
      <c r="I128" s="99">
        <v>990</v>
      </c>
      <c r="J128" s="16">
        <v>26730</v>
      </c>
      <c r="K128" s="16"/>
      <c r="L128" s="71"/>
      <c r="M128" s="16"/>
      <c r="N128" s="16"/>
      <c r="O128" s="122">
        <v>35640</v>
      </c>
      <c r="P128" s="16"/>
      <c r="Q128" s="90">
        <v>4</v>
      </c>
      <c r="R128" s="91">
        <v>1200</v>
      </c>
      <c r="S128" s="126">
        <v>225</v>
      </c>
      <c r="T128" s="16">
        <v>300</v>
      </c>
      <c r="U128" s="16">
        <v>75</v>
      </c>
      <c r="V128" s="16">
        <v>900</v>
      </c>
      <c r="W128" s="16">
        <v>1200</v>
      </c>
      <c r="X128" s="16"/>
      <c r="Y128" s="13">
        <v>5</v>
      </c>
      <c r="Z128" s="16">
        <v>11500</v>
      </c>
      <c r="AA128" s="16">
        <v>2875</v>
      </c>
      <c r="AB128" s="16">
        <v>8625</v>
      </c>
      <c r="AC128" s="16">
        <v>11500</v>
      </c>
      <c r="AD128" s="16"/>
      <c r="AE128" s="65"/>
      <c r="AF128" s="14"/>
    </row>
    <row r="129" spans="1:32" s="11" customFormat="1" x14ac:dyDescent="0.3">
      <c r="A129" s="64">
        <v>2562</v>
      </c>
      <c r="B129" s="12" t="s">
        <v>117</v>
      </c>
      <c r="C129" s="12" t="s">
        <v>1271</v>
      </c>
      <c r="D129" s="90">
        <v>19</v>
      </c>
      <c r="E129" s="90">
        <v>0</v>
      </c>
      <c r="F129" s="91">
        <v>25080</v>
      </c>
      <c r="G129" s="122">
        <v>5940</v>
      </c>
      <c r="H129" s="98">
        <v>6270</v>
      </c>
      <c r="I129" s="99">
        <v>330</v>
      </c>
      <c r="J129" s="16">
        <v>18810</v>
      </c>
      <c r="K129" s="16"/>
      <c r="L129" s="71"/>
      <c r="M129" s="16"/>
      <c r="N129" s="16"/>
      <c r="O129" s="122">
        <v>25080</v>
      </c>
      <c r="P129" s="16"/>
      <c r="Q129" s="90">
        <v>0</v>
      </c>
      <c r="R129" s="91">
        <v>0</v>
      </c>
      <c r="S129" s="126">
        <v>0</v>
      </c>
      <c r="T129" s="16">
        <v>0</v>
      </c>
      <c r="U129" s="16">
        <v>0</v>
      </c>
      <c r="V129" s="16">
        <v>0</v>
      </c>
      <c r="W129" s="16">
        <v>0</v>
      </c>
      <c r="X129" s="16"/>
      <c r="Y129" s="13">
        <v>3</v>
      </c>
      <c r="Z129" s="16">
        <v>6900</v>
      </c>
      <c r="AA129" s="16">
        <v>1725</v>
      </c>
      <c r="AB129" s="16">
        <v>5175</v>
      </c>
      <c r="AC129" s="16">
        <v>6900</v>
      </c>
      <c r="AD129" s="16"/>
      <c r="AE129" s="65"/>
      <c r="AF129" s="14"/>
    </row>
    <row r="130" spans="1:32" s="11" customFormat="1" x14ac:dyDescent="0.3">
      <c r="A130" s="64">
        <v>2569</v>
      </c>
      <c r="B130" s="12" t="s">
        <v>118</v>
      </c>
      <c r="C130" s="12" t="s">
        <v>1274</v>
      </c>
      <c r="D130" s="90">
        <v>93</v>
      </c>
      <c r="E130" s="90">
        <v>0</v>
      </c>
      <c r="F130" s="91">
        <v>122760</v>
      </c>
      <c r="G130" s="122">
        <v>32670</v>
      </c>
      <c r="H130" s="98">
        <v>30690</v>
      </c>
      <c r="I130" s="99">
        <v>-1980</v>
      </c>
      <c r="J130" s="16">
        <v>92070</v>
      </c>
      <c r="K130" s="16"/>
      <c r="L130" s="71"/>
      <c r="M130" s="16"/>
      <c r="N130" s="16"/>
      <c r="O130" s="122">
        <v>122760</v>
      </c>
      <c r="P130" s="16"/>
      <c r="Q130" s="90">
        <v>0</v>
      </c>
      <c r="R130" s="91">
        <v>0</v>
      </c>
      <c r="S130" s="126">
        <v>75</v>
      </c>
      <c r="T130" s="16">
        <v>0</v>
      </c>
      <c r="U130" s="16">
        <v>-75</v>
      </c>
      <c r="V130" s="16">
        <v>0</v>
      </c>
      <c r="W130" s="16">
        <v>0</v>
      </c>
      <c r="X130" s="16"/>
      <c r="Y130" s="13">
        <v>9</v>
      </c>
      <c r="Z130" s="16">
        <v>20700</v>
      </c>
      <c r="AA130" s="16">
        <v>5175</v>
      </c>
      <c r="AB130" s="16">
        <v>15525</v>
      </c>
      <c r="AC130" s="16">
        <v>20700</v>
      </c>
      <c r="AD130" s="16"/>
      <c r="AE130" s="65"/>
      <c r="AF130" s="14"/>
    </row>
    <row r="131" spans="1:32" s="11" customFormat="1" x14ac:dyDescent="0.3">
      <c r="A131" s="64">
        <v>2574</v>
      </c>
      <c r="B131" s="12" t="s">
        <v>119</v>
      </c>
      <c r="C131" s="12" t="s">
        <v>1271</v>
      </c>
      <c r="D131" s="90">
        <v>41</v>
      </c>
      <c r="E131" s="90">
        <v>0</v>
      </c>
      <c r="F131" s="91">
        <v>54120</v>
      </c>
      <c r="G131" s="122">
        <v>15510</v>
      </c>
      <c r="H131" s="98">
        <v>13530</v>
      </c>
      <c r="I131" s="99">
        <v>-1980</v>
      </c>
      <c r="J131" s="16">
        <v>40590</v>
      </c>
      <c r="K131" s="16"/>
      <c r="L131" s="71"/>
      <c r="M131" s="16"/>
      <c r="N131" s="16"/>
      <c r="O131" s="122">
        <v>54120</v>
      </c>
      <c r="P131" s="16"/>
      <c r="Q131" s="90">
        <v>0</v>
      </c>
      <c r="R131" s="91">
        <v>0</v>
      </c>
      <c r="S131" s="126">
        <v>0</v>
      </c>
      <c r="T131" s="16">
        <v>0</v>
      </c>
      <c r="U131" s="16">
        <v>0</v>
      </c>
      <c r="V131" s="16">
        <v>0</v>
      </c>
      <c r="W131" s="16">
        <v>0</v>
      </c>
      <c r="X131" s="16"/>
      <c r="Y131" s="13">
        <v>3</v>
      </c>
      <c r="Z131" s="16">
        <v>6900</v>
      </c>
      <c r="AA131" s="16">
        <v>1725</v>
      </c>
      <c r="AB131" s="16">
        <v>5175</v>
      </c>
      <c r="AC131" s="16">
        <v>6900</v>
      </c>
      <c r="AD131" s="16"/>
      <c r="AE131" s="65"/>
      <c r="AF131" s="14"/>
    </row>
    <row r="132" spans="1:32" s="11" customFormat="1" x14ac:dyDescent="0.3">
      <c r="A132" s="64">
        <v>2578</v>
      </c>
      <c r="B132" s="12" t="s">
        <v>120</v>
      </c>
      <c r="C132" s="12" t="s">
        <v>1271</v>
      </c>
      <c r="D132" s="90">
        <v>14</v>
      </c>
      <c r="E132" s="90">
        <v>0</v>
      </c>
      <c r="F132" s="91">
        <v>18480</v>
      </c>
      <c r="G132" s="122">
        <v>4620</v>
      </c>
      <c r="H132" s="98">
        <v>4620</v>
      </c>
      <c r="I132" s="99">
        <v>0</v>
      </c>
      <c r="J132" s="16">
        <v>13860</v>
      </c>
      <c r="K132" s="16"/>
      <c r="L132" s="71"/>
      <c r="M132" s="16"/>
      <c r="N132" s="16"/>
      <c r="O132" s="122">
        <v>18480</v>
      </c>
      <c r="P132" s="16"/>
      <c r="Q132" s="90">
        <v>0</v>
      </c>
      <c r="R132" s="91">
        <v>0</v>
      </c>
      <c r="S132" s="126">
        <v>0</v>
      </c>
      <c r="T132" s="16">
        <v>0</v>
      </c>
      <c r="U132" s="16">
        <v>0</v>
      </c>
      <c r="V132" s="16">
        <v>0</v>
      </c>
      <c r="W132" s="16">
        <v>0</v>
      </c>
      <c r="X132" s="16"/>
      <c r="Y132" s="13">
        <v>1</v>
      </c>
      <c r="Z132" s="16">
        <v>2300</v>
      </c>
      <c r="AA132" s="16">
        <v>575</v>
      </c>
      <c r="AB132" s="16">
        <v>1725</v>
      </c>
      <c r="AC132" s="16">
        <v>2300</v>
      </c>
      <c r="AD132" s="16"/>
      <c r="AE132" s="65"/>
      <c r="AF132" s="14"/>
    </row>
    <row r="133" spans="1:32" s="11" customFormat="1" x14ac:dyDescent="0.3">
      <c r="A133" s="64">
        <v>2586</v>
      </c>
      <c r="B133" s="12" t="s">
        <v>121</v>
      </c>
      <c r="C133" s="12" t="s">
        <v>1271</v>
      </c>
      <c r="D133" s="90">
        <v>48</v>
      </c>
      <c r="E133" s="90">
        <v>0</v>
      </c>
      <c r="F133" s="91">
        <v>63360</v>
      </c>
      <c r="G133" s="122">
        <v>18150</v>
      </c>
      <c r="H133" s="98">
        <v>15840</v>
      </c>
      <c r="I133" s="99">
        <v>-2310</v>
      </c>
      <c r="J133" s="16">
        <v>47520</v>
      </c>
      <c r="K133" s="16"/>
      <c r="L133" s="71"/>
      <c r="M133" s="16"/>
      <c r="N133" s="16"/>
      <c r="O133" s="122">
        <v>63360</v>
      </c>
      <c r="P133" s="16"/>
      <c r="Q133" s="90">
        <v>2</v>
      </c>
      <c r="R133" s="91">
        <v>600</v>
      </c>
      <c r="S133" s="126">
        <v>150</v>
      </c>
      <c r="T133" s="16">
        <v>150</v>
      </c>
      <c r="U133" s="16">
        <v>0</v>
      </c>
      <c r="V133" s="16">
        <v>450</v>
      </c>
      <c r="W133" s="16">
        <v>600</v>
      </c>
      <c r="X133" s="16"/>
      <c r="Y133" s="13">
        <v>3</v>
      </c>
      <c r="Z133" s="16">
        <v>6900</v>
      </c>
      <c r="AA133" s="16">
        <v>1725</v>
      </c>
      <c r="AB133" s="16">
        <v>5175</v>
      </c>
      <c r="AC133" s="16">
        <v>6900</v>
      </c>
      <c r="AD133" s="16"/>
      <c r="AE133" s="65"/>
      <c r="AF133" s="14"/>
    </row>
    <row r="134" spans="1:32" s="11" customFormat="1" x14ac:dyDescent="0.3">
      <c r="A134" s="64">
        <v>2603</v>
      </c>
      <c r="B134" s="12" t="s">
        <v>363</v>
      </c>
      <c r="C134" s="12" t="s">
        <v>1271</v>
      </c>
      <c r="D134" s="90">
        <v>149</v>
      </c>
      <c r="E134" s="90">
        <v>0</v>
      </c>
      <c r="F134" s="91">
        <v>196680</v>
      </c>
      <c r="G134" s="122">
        <v>57420</v>
      </c>
      <c r="H134" s="98">
        <v>49170</v>
      </c>
      <c r="I134" s="99">
        <v>-8250</v>
      </c>
      <c r="J134" s="16">
        <v>147510</v>
      </c>
      <c r="K134" s="16"/>
      <c r="L134" s="71"/>
      <c r="M134" s="16"/>
      <c r="N134" s="16"/>
      <c r="O134" s="122">
        <v>196680</v>
      </c>
      <c r="P134" s="16"/>
      <c r="Q134" s="90">
        <v>0</v>
      </c>
      <c r="R134" s="91">
        <v>0</v>
      </c>
      <c r="S134" s="126">
        <v>0</v>
      </c>
      <c r="T134" s="16">
        <v>0</v>
      </c>
      <c r="U134" s="16">
        <v>0</v>
      </c>
      <c r="V134" s="16">
        <v>0</v>
      </c>
      <c r="W134" s="16">
        <v>0</v>
      </c>
      <c r="X134" s="16"/>
      <c r="Y134" s="13">
        <v>13</v>
      </c>
      <c r="Z134" s="16">
        <v>29900</v>
      </c>
      <c r="AA134" s="16">
        <v>7475</v>
      </c>
      <c r="AB134" s="16">
        <v>22425</v>
      </c>
      <c r="AC134" s="16">
        <v>29900</v>
      </c>
      <c r="AD134" s="16"/>
      <c r="AE134" s="65"/>
      <c r="AF134" s="14"/>
    </row>
    <row r="135" spans="1:32" s="11" customFormat="1" x14ac:dyDescent="0.3">
      <c r="A135" s="64">
        <v>2607</v>
      </c>
      <c r="B135" s="12" t="s">
        <v>122</v>
      </c>
      <c r="C135" s="12" t="s">
        <v>1271</v>
      </c>
      <c r="D135" s="90">
        <v>71</v>
      </c>
      <c r="E135" s="90">
        <v>0</v>
      </c>
      <c r="F135" s="91">
        <v>93720</v>
      </c>
      <c r="G135" s="122">
        <v>21450</v>
      </c>
      <c r="H135" s="98">
        <v>23430</v>
      </c>
      <c r="I135" s="99">
        <v>1980</v>
      </c>
      <c r="J135" s="16">
        <v>70290</v>
      </c>
      <c r="K135" s="16"/>
      <c r="L135" s="71"/>
      <c r="M135" s="16"/>
      <c r="N135" s="16"/>
      <c r="O135" s="122">
        <v>93720</v>
      </c>
      <c r="P135" s="16"/>
      <c r="Q135" s="90">
        <v>1</v>
      </c>
      <c r="R135" s="91">
        <v>300</v>
      </c>
      <c r="S135" s="126">
        <v>375</v>
      </c>
      <c r="T135" s="16">
        <v>75</v>
      </c>
      <c r="U135" s="16">
        <v>-300</v>
      </c>
      <c r="V135" s="16">
        <v>225</v>
      </c>
      <c r="W135" s="16">
        <v>300</v>
      </c>
      <c r="X135" s="16"/>
      <c r="Y135" s="13">
        <v>0</v>
      </c>
      <c r="Z135" s="16">
        <v>0</v>
      </c>
      <c r="AA135" s="16">
        <v>0</v>
      </c>
      <c r="AB135" s="16">
        <v>0</v>
      </c>
      <c r="AC135" s="16">
        <v>0</v>
      </c>
      <c r="AD135" s="16"/>
      <c r="AE135" s="65"/>
      <c r="AF135" s="14"/>
    </row>
    <row r="136" spans="1:32" s="11" customFormat="1" x14ac:dyDescent="0.3">
      <c r="A136" s="64">
        <v>2611</v>
      </c>
      <c r="B136" s="12" t="s">
        <v>123</v>
      </c>
      <c r="C136" s="12" t="s">
        <v>1271</v>
      </c>
      <c r="D136" s="90">
        <v>41</v>
      </c>
      <c r="E136" s="90">
        <v>0</v>
      </c>
      <c r="F136" s="91">
        <v>54120</v>
      </c>
      <c r="G136" s="122">
        <v>13860</v>
      </c>
      <c r="H136" s="98">
        <v>13530</v>
      </c>
      <c r="I136" s="99">
        <v>-330</v>
      </c>
      <c r="J136" s="16">
        <v>40590</v>
      </c>
      <c r="K136" s="16"/>
      <c r="L136" s="71"/>
      <c r="M136" s="16"/>
      <c r="N136" s="16"/>
      <c r="O136" s="122">
        <v>54120</v>
      </c>
      <c r="P136" s="16"/>
      <c r="Q136" s="90">
        <v>2</v>
      </c>
      <c r="R136" s="91">
        <v>600</v>
      </c>
      <c r="S136" s="126">
        <v>150</v>
      </c>
      <c r="T136" s="16">
        <v>150</v>
      </c>
      <c r="U136" s="16">
        <v>0</v>
      </c>
      <c r="V136" s="16">
        <v>450</v>
      </c>
      <c r="W136" s="16">
        <v>600</v>
      </c>
      <c r="X136" s="16"/>
      <c r="Y136" s="13">
        <v>1</v>
      </c>
      <c r="Z136" s="16">
        <v>2300</v>
      </c>
      <c r="AA136" s="16">
        <v>575</v>
      </c>
      <c r="AB136" s="16">
        <v>1725</v>
      </c>
      <c r="AC136" s="16">
        <v>2300</v>
      </c>
      <c r="AD136" s="16"/>
      <c r="AE136" s="65"/>
      <c r="AF136" s="14"/>
    </row>
    <row r="137" spans="1:32" s="11" customFormat="1" x14ac:dyDescent="0.3">
      <c r="A137" s="64">
        <v>2615</v>
      </c>
      <c r="B137" s="12" t="s">
        <v>124</v>
      </c>
      <c r="C137" s="12" t="s">
        <v>1271</v>
      </c>
      <c r="D137" s="90">
        <v>30</v>
      </c>
      <c r="E137" s="90">
        <v>0</v>
      </c>
      <c r="F137" s="91">
        <v>39600</v>
      </c>
      <c r="G137" s="122">
        <v>11880</v>
      </c>
      <c r="H137" s="98">
        <v>9900</v>
      </c>
      <c r="I137" s="99">
        <v>-1980</v>
      </c>
      <c r="J137" s="16">
        <v>29700</v>
      </c>
      <c r="K137" s="16"/>
      <c r="L137" s="71"/>
      <c r="M137" s="16"/>
      <c r="N137" s="16"/>
      <c r="O137" s="122">
        <v>39600</v>
      </c>
      <c r="P137" s="16"/>
      <c r="Q137" s="90">
        <v>0</v>
      </c>
      <c r="R137" s="91">
        <v>0</v>
      </c>
      <c r="S137" s="126">
        <v>0</v>
      </c>
      <c r="T137" s="16">
        <v>0</v>
      </c>
      <c r="U137" s="16">
        <v>0</v>
      </c>
      <c r="V137" s="16">
        <v>0</v>
      </c>
      <c r="W137" s="16">
        <v>0</v>
      </c>
      <c r="X137" s="16"/>
      <c r="Y137" s="13">
        <v>0</v>
      </c>
      <c r="Z137" s="16">
        <v>0</v>
      </c>
      <c r="AA137" s="16">
        <v>0</v>
      </c>
      <c r="AB137" s="16">
        <v>0</v>
      </c>
      <c r="AC137" s="16">
        <v>0</v>
      </c>
      <c r="AD137" s="16"/>
      <c r="AE137" s="65"/>
      <c r="AF137" s="14"/>
    </row>
    <row r="138" spans="1:32" s="11" customFormat="1" x14ac:dyDescent="0.3">
      <c r="A138" s="64">
        <v>2626</v>
      </c>
      <c r="B138" s="12" t="s">
        <v>125</v>
      </c>
      <c r="C138" s="12" t="s">
        <v>1271</v>
      </c>
      <c r="D138" s="90">
        <v>16</v>
      </c>
      <c r="E138" s="90">
        <v>0</v>
      </c>
      <c r="F138" s="91">
        <v>21120</v>
      </c>
      <c r="G138" s="122">
        <v>5280</v>
      </c>
      <c r="H138" s="98">
        <v>5280</v>
      </c>
      <c r="I138" s="99">
        <v>0</v>
      </c>
      <c r="J138" s="16">
        <v>15840</v>
      </c>
      <c r="K138" s="16"/>
      <c r="L138" s="71"/>
      <c r="M138" s="16"/>
      <c r="N138" s="16"/>
      <c r="O138" s="122">
        <v>21120</v>
      </c>
      <c r="P138" s="16"/>
      <c r="Q138" s="90">
        <v>0</v>
      </c>
      <c r="R138" s="91">
        <v>0</v>
      </c>
      <c r="S138" s="126">
        <v>0</v>
      </c>
      <c r="T138" s="16">
        <v>0</v>
      </c>
      <c r="U138" s="16">
        <v>0</v>
      </c>
      <c r="V138" s="16">
        <v>0</v>
      </c>
      <c r="W138" s="16">
        <v>0</v>
      </c>
      <c r="X138" s="16"/>
      <c r="Y138" s="13">
        <v>2</v>
      </c>
      <c r="Z138" s="16">
        <v>4600</v>
      </c>
      <c r="AA138" s="16">
        <v>1150</v>
      </c>
      <c r="AB138" s="16">
        <v>3450</v>
      </c>
      <c r="AC138" s="16">
        <v>4600</v>
      </c>
      <c r="AD138" s="16"/>
      <c r="AE138" s="65"/>
      <c r="AF138" s="14"/>
    </row>
    <row r="139" spans="1:32" s="11" customFormat="1" x14ac:dyDescent="0.3">
      <c r="A139" s="64">
        <v>2627</v>
      </c>
      <c r="B139" s="12" t="s">
        <v>126</v>
      </c>
      <c r="C139" s="12" t="s">
        <v>1271</v>
      </c>
      <c r="D139" s="90">
        <v>52</v>
      </c>
      <c r="E139" s="90">
        <v>0</v>
      </c>
      <c r="F139" s="91">
        <v>68640</v>
      </c>
      <c r="G139" s="122">
        <v>18810</v>
      </c>
      <c r="H139" s="98">
        <v>17160</v>
      </c>
      <c r="I139" s="99">
        <v>-1650</v>
      </c>
      <c r="J139" s="16">
        <v>51480</v>
      </c>
      <c r="K139" s="16"/>
      <c r="L139" s="71"/>
      <c r="M139" s="16"/>
      <c r="N139" s="16"/>
      <c r="O139" s="122">
        <v>68640</v>
      </c>
      <c r="P139" s="16"/>
      <c r="Q139" s="90">
        <v>0</v>
      </c>
      <c r="R139" s="91">
        <v>0</v>
      </c>
      <c r="S139" s="126">
        <v>75</v>
      </c>
      <c r="T139" s="16">
        <v>0</v>
      </c>
      <c r="U139" s="16">
        <v>-75</v>
      </c>
      <c r="V139" s="16">
        <v>0</v>
      </c>
      <c r="W139" s="16">
        <v>0</v>
      </c>
      <c r="X139" s="16"/>
      <c r="Y139" s="13">
        <v>0</v>
      </c>
      <c r="Z139" s="16">
        <v>0</v>
      </c>
      <c r="AA139" s="16">
        <v>0</v>
      </c>
      <c r="AB139" s="16">
        <v>0</v>
      </c>
      <c r="AC139" s="16">
        <v>0</v>
      </c>
      <c r="AD139" s="16"/>
      <c r="AE139" s="65"/>
      <c r="AF139" s="14"/>
    </row>
    <row r="140" spans="1:32" s="11" customFormat="1" x14ac:dyDescent="0.3">
      <c r="A140" s="64">
        <v>2629</v>
      </c>
      <c r="B140" s="12" t="s">
        <v>127</v>
      </c>
      <c r="C140" s="12" t="s">
        <v>1271</v>
      </c>
      <c r="D140" s="90">
        <v>19</v>
      </c>
      <c r="E140" s="90">
        <v>0</v>
      </c>
      <c r="F140" s="91">
        <v>25080</v>
      </c>
      <c r="G140" s="122">
        <v>6930</v>
      </c>
      <c r="H140" s="98">
        <v>6270</v>
      </c>
      <c r="I140" s="99">
        <v>-660</v>
      </c>
      <c r="J140" s="16">
        <v>18810</v>
      </c>
      <c r="K140" s="16"/>
      <c r="L140" s="71"/>
      <c r="M140" s="16"/>
      <c r="N140" s="16"/>
      <c r="O140" s="122">
        <v>25080</v>
      </c>
      <c r="P140" s="16"/>
      <c r="Q140" s="90">
        <v>0</v>
      </c>
      <c r="R140" s="91">
        <v>0</v>
      </c>
      <c r="S140" s="126">
        <v>0</v>
      </c>
      <c r="T140" s="16">
        <v>0</v>
      </c>
      <c r="U140" s="16">
        <v>0</v>
      </c>
      <c r="V140" s="16">
        <v>0</v>
      </c>
      <c r="W140" s="16">
        <v>0</v>
      </c>
      <c r="X140" s="16"/>
      <c r="Y140" s="13">
        <v>0</v>
      </c>
      <c r="Z140" s="16">
        <v>0</v>
      </c>
      <c r="AA140" s="16">
        <v>0</v>
      </c>
      <c r="AB140" s="16">
        <v>0</v>
      </c>
      <c r="AC140" s="16">
        <v>0</v>
      </c>
      <c r="AD140" s="16"/>
      <c r="AE140" s="65"/>
      <c r="AF140" s="14"/>
    </row>
    <row r="141" spans="1:32" x14ac:dyDescent="0.3">
      <c r="A141" s="64">
        <v>2632</v>
      </c>
      <c r="B141" s="12" t="s">
        <v>128</v>
      </c>
      <c r="C141" s="12" t="s">
        <v>1271</v>
      </c>
      <c r="D141" s="90">
        <v>40</v>
      </c>
      <c r="E141" s="90">
        <v>0</v>
      </c>
      <c r="F141" s="91">
        <v>52800</v>
      </c>
      <c r="G141" s="122">
        <v>10560</v>
      </c>
      <c r="H141" s="98">
        <v>13200</v>
      </c>
      <c r="I141" s="99">
        <v>2640</v>
      </c>
      <c r="J141" s="16">
        <v>39600</v>
      </c>
      <c r="K141" s="16"/>
      <c r="L141" s="71"/>
      <c r="M141" s="16"/>
      <c r="N141" s="16"/>
      <c r="O141" s="122">
        <v>52800</v>
      </c>
      <c r="P141" s="16"/>
      <c r="Q141" s="90">
        <v>0</v>
      </c>
      <c r="R141" s="91">
        <v>0</v>
      </c>
      <c r="S141" s="126">
        <v>0</v>
      </c>
      <c r="T141" s="16">
        <v>0</v>
      </c>
      <c r="U141" s="16">
        <v>0</v>
      </c>
      <c r="V141" s="16">
        <v>0</v>
      </c>
      <c r="W141" s="16">
        <v>0</v>
      </c>
      <c r="X141" s="16"/>
      <c r="Y141" s="13">
        <v>5</v>
      </c>
      <c r="Z141" s="16">
        <v>11500</v>
      </c>
      <c r="AA141" s="16">
        <v>2875</v>
      </c>
      <c r="AB141" s="16">
        <v>8625</v>
      </c>
      <c r="AC141" s="16">
        <v>11500</v>
      </c>
      <c r="AD141" s="16"/>
      <c r="AE141" s="65"/>
      <c r="AF141" s="14"/>
    </row>
    <row r="142" spans="1:32" s="11" customFormat="1" x14ac:dyDescent="0.3">
      <c r="A142" s="64">
        <v>2643</v>
      </c>
      <c r="B142" s="12" t="s">
        <v>130</v>
      </c>
      <c r="C142" s="12" t="s">
        <v>1274</v>
      </c>
      <c r="D142" s="90">
        <v>81</v>
      </c>
      <c r="E142" s="90">
        <v>0</v>
      </c>
      <c r="F142" s="91">
        <v>106920</v>
      </c>
      <c r="G142" s="122">
        <v>27060</v>
      </c>
      <c r="H142" s="98">
        <v>26730</v>
      </c>
      <c r="I142" s="99">
        <v>-330</v>
      </c>
      <c r="J142" s="16">
        <v>80190</v>
      </c>
      <c r="K142" s="16"/>
      <c r="L142" s="71"/>
      <c r="M142" s="16"/>
      <c r="N142" s="16"/>
      <c r="O142" s="122">
        <v>106920</v>
      </c>
      <c r="P142" s="16"/>
      <c r="Q142" s="90">
        <v>0</v>
      </c>
      <c r="R142" s="91">
        <v>0</v>
      </c>
      <c r="S142" s="126">
        <v>0</v>
      </c>
      <c r="T142" s="16">
        <v>0</v>
      </c>
      <c r="U142" s="16">
        <v>0</v>
      </c>
      <c r="V142" s="16">
        <v>0</v>
      </c>
      <c r="W142" s="16">
        <v>0</v>
      </c>
      <c r="X142" s="16"/>
      <c r="Y142" s="13">
        <v>10</v>
      </c>
      <c r="Z142" s="16">
        <v>23000</v>
      </c>
      <c r="AA142" s="16">
        <v>5750</v>
      </c>
      <c r="AB142" s="16">
        <v>17250</v>
      </c>
      <c r="AC142" s="16">
        <v>23000</v>
      </c>
      <c r="AD142" s="16"/>
      <c r="AE142" s="65"/>
      <c r="AF142" s="14"/>
    </row>
    <row r="143" spans="1:32" s="11" customFormat="1" x14ac:dyDescent="0.3">
      <c r="A143" s="64">
        <v>2648</v>
      </c>
      <c r="B143" s="12" t="s">
        <v>131</v>
      </c>
      <c r="C143" s="12" t="s">
        <v>1271</v>
      </c>
      <c r="D143" s="90">
        <v>83</v>
      </c>
      <c r="E143" s="90">
        <v>0</v>
      </c>
      <c r="F143" s="91">
        <v>109560</v>
      </c>
      <c r="G143" s="122">
        <v>29040</v>
      </c>
      <c r="H143" s="98">
        <v>27390</v>
      </c>
      <c r="I143" s="99">
        <v>-1650</v>
      </c>
      <c r="J143" s="16">
        <v>82170</v>
      </c>
      <c r="K143" s="16"/>
      <c r="L143" s="71"/>
      <c r="M143" s="16"/>
      <c r="N143" s="16"/>
      <c r="O143" s="122">
        <v>109560</v>
      </c>
      <c r="P143" s="16"/>
      <c r="Q143" s="90">
        <v>1</v>
      </c>
      <c r="R143" s="91">
        <v>300</v>
      </c>
      <c r="S143" s="126">
        <v>300</v>
      </c>
      <c r="T143" s="16">
        <v>75</v>
      </c>
      <c r="U143" s="16">
        <v>-225</v>
      </c>
      <c r="V143" s="16">
        <v>225</v>
      </c>
      <c r="W143" s="16">
        <v>300</v>
      </c>
      <c r="X143" s="16"/>
      <c r="Y143" s="13">
        <v>0</v>
      </c>
      <c r="Z143" s="16">
        <v>0</v>
      </c>
      <c r="AA143" s="16">
        <v>0</v>
      </c>
      <c r="AB143" s="16">
        <v>0</v>
      </c>
      <c r="AC143" s="16">
        <v>0</v>
      </c>
      <c r="AD143" s="16"/>
      <c r="AE143" s="65"/>
      <c r="AF143" s="14"/>
    </row>
    <row r="144" spans="1:32" s="11" customFormat="1" x14ac:dyDescent="0.3">
      <c r="A144" s="64">
        <v>2651</v>
      </c>
      <c r="B144" s="12" t="s">
        <v>132</v>
      </c>
      <c r="C144" s="12" t="s">
        <v>1271</v>
      </c>
      <c r="D144" s="90">
        <v>55</v>
      </c>
      <c r="E144" s="90">
        <v>0</v>
      </c>
      <c r="F144" s="91">
        <v>72600</v>
      </c>
      <c r="G144" s="122">
        <v>18480</v>
      </c>
      <c r="H144" s="98">
        <v>18150</v>
      </c>
      <c r="I144" s="99">
        <v>-330</v>
      </c>
      <c r="J144" s="16">
        <v>54450</v>
      </c>
      <c r="K144" s="16"/>
      <c r="L144" s="71"/>
      <c r="M144" s="16"/>
      <c r="N144" s="16"/>
      <c r="O144" s="122">
        <v>72600</v>
      </c>
      <c r="P144" s="16"/>
      <c r="Q144" s="90">
        <v>0</v>
      </c>
      <c r="R144" s="91">
        <v>0</v>
      </c>
      <c r="S144" s="126">
        <v>0</v>
      </c>
      <c r="T144" s="16">
        <v>0</v>
      </c>
      <c r="U144" s="16">
        <v>0</v>
      </c>
      <c r="V144" s="16">
        <v>0</v>
      </c>
      <c r="W144" s="16">
        <v>0</v>
      </c>
      <c r="X144" s="16"/>
      <c r="Y144" s="13">
        <v>0</v>
      </c>
      <c r="Z144" s="16">
        <v>0</v>
      </c>
      <c r="AA144" s="16">
        <v>0</v>
      </c>
      <c r="AB144" s="16">
        <v>0</v>
      </c>
      <c r="AC144" s="16">
        <v>0</v>
      </c>
      <c r="AD144" s="16"/>
      <c r="AE144" s="65"/>
      <c r="AF144" s="14"/>
    </row>
    <row r="145" spans="1:32" s="11" customFormat="1" x14ac:dyDescent="0.3">
      <c r="A145" s="64">
        <v>2653</v>
      </c>
      <c r="B145" s="12" t="s">
        <v>133</v>
      </c>
      <c r="C145" s="12" t="s">
        <v>1271</v>
      </c>
      <c r="D145" s="90">
        <v>100</v>
      </c>
      <c r="E145" s="90">
        <v>0</v>
      </c>
      <c r="F145" s="91">
        <v>132000</v>
      </c>
      <c r="G145" s="122">
        <v>34650</v>
      </c>
      <c r="H145" s="98">
        <v>33000</v>
      </c>
      <c r="I145" s="99">
        <v>-1650</v>
      </c>
      <c r="J145" s="16">
        <v>99000</v>
      </c>
      <c r="K145" s="16"/>
      <c r="L145" s="71"/>
      <c r="M145" s="16"/>
      <c r="N145" s="16"/>
      <c r="O145" s="122">
        <v>132000</v>
      </c>
      <c r="P145" s="16"/>
      <c r="Q145" s="90">
        <v>6</v>
      </c>
      <c r="R145" s="91">
        <v>1800</v>
      </c>
      <c r="S145" s="126">
        <v>450</v>
      </c>
      <c r="T145" s="16">
        <v>450</v>
      </c>
      <c r="U145" s="16">
        <v>0</v>
      </c>
      <c r="V145" s="16">
        <v>1350</v>
      </c>
      <c r="W145" s="16">
        <v>1800</v>
      </c>
      <c r="X145" s="16"/>
      <c r="Y145" s="13">
        <v>0</v>
      </c>
      <c r="Z145" s="16">
        <v>0</v>
      </c>
      <c r="AA145" s="16">
        <v>0</v>
      </c>
      <c r="AB145" s="16">
        <v>0</v>
      </c>
      <c r="AC145" s="16">
        <v>0</v>
      </c>
      <c r="AD145" s="16"/>
      <c r="AE145" s="65"/>
      <c r="AF145" s="14"/>
    </row>
    <row r="146" spans="1:32" s="11" customFormat="1" x14ac:dyDescent="0.3">
      <c r="A146" s="64">
        <v>2659</v>
      </c>
      <c r="B146" s="12" t="s">
        <v>134</v>
      </c>
      <c r="C146" s="12" t="s">
        <v>1271</v>
      </c>
      <c r="D146" s="90">
        <v>85</v>
      </c>
      <c r="E146" s="90">
        <v>0</v>
      </c>
      <c r="F146" s="91">
        <v>112200</v>
      </c>
      <c r="G146" s="122">
        <v>24090</v>
      </c>
      <c r="H146" s="98">
        <v>28050</v>
      </c>
      <c r="I146" s="99">
        <v>3960</v>
      </c>
      <c r="J146" s="16">
        <v>84150</v>
      </c>
      <c r="K146" s="16"/>
      <c r="L146" s="71"/>
      <c r="M146" s="16"/>
      <c r="N146" s="16"/>
      <c r="O146" s="122">
        <v>112200</v>
      </c>
      <c r="P146" s="16"/>
      <c r="Q146" s="90">
        <v>2</v>
      </c>
      <c r="R146" s="91">
        <v>600</v>
      </c>
      <c r="S146" s="126">
        <v>150</v>
      </c>
      <c r="T146" s="16">
        <v>150</v>
      </c>
      <c r="U146" s="16">
        <v>0</v>
      </c>
      <c r="V146" s="16">
        <v>450</v>
      </c>
      <c r="W146" s="16">
        <v>600</v>
      </c>
      <c r="X146" s="16"/>
      <c r="Y146" s="13">
        <v>3</v>
      </c>
      <c r="Z146" s="16">
        <v>6900</v>
      </c>
      <c r="AA146" s="16">
        <v>1725</v>
      </c>
      <c r="AB146" s="16">
        <v>5175</v>
      </c>
      <c r="AC146" s="16">
        <v>6900</v>
      </c>
      <c r="AD146" s="16"/>
      <c r="AE146" s="65"/>
      <c r="AF146" s="14"/>
    </row>
    <row r="147" spans="1:32" s="11" customFormat="1" x14ac:dyDescent="0.3">
      <c r="A147" s="64">
        <v>2661</v>
      </c>
      <c r="B147" s="12" t="s">
        <v>135</v>
      </c>
      <c r="C147" s="12" t="s">
        <v>1271</v>
      </c>
      <c r="D147" s="90">
        <v>129</v>
      </c>
      <c r="E147" s="90">
        <v>0</v>
      </c>
      <c r="F147" s="91">
        <v>170280</v>
      </c>
      <c r="G147" s="122">
        <v>42240</v>
      </c>
      <c r="H147" s="98">
        <v>42570</v>
      </c>
      <c r="I147" s="99">
        <v>330</v>
      </c>
      <c r="J147" s="16">
        <v>127710</v>
      </c>
      <c r="K147" s="16"/>
      <c r="L147" s="71"/>
      <c r="M147" s="16"/>
      <c r="N147" s="16"/>
      <c r="O147" s="122">
        <v>170280</v>
      </c>
      <c r="P147" s="16"/>
      <c r="Q147" s="90">
        <v>0</v>
      </c>
      <c r="R147" s="91">
        <v>0</v>
      </c>
      <c r="S147" s="126">
        <v>0</v>
      </c>
      <c r="T147" s="16">
        <v>0</v>
      </c>
      <c r="U147" s="16">
        <v>0</v>
      </c>
      <c r="V147" s="16">
        <v>0</v>
      </c>
      <c r="W147" s="16">
        <v>0</v>
      </c>
      <c r="X147" s="16"/>
      <c r="Y147" s="13">
        <v>6</v>
      </c>
      <c r="Z147" s="16">
        <v>13800</v>
      </c>
      <c r="AA147" s="16">
        <v>3450</v>
      </c>
      <c r="AB147" s="16">
        <v>10350</v>
      </c>
      <c r="AC147" s="16">
        <v>13800</v>
      </c>
      <c r="AD147" s="16"/>
      <c r="AE147" s="65"/>
      <c r="AF147" s="14"/>
    </row>
    <row r="148" spans="1:32" s="11" customFormat="1" x14ac:dyDescent="0.3">
      <c r="A148" s="64">
        <v>2662</v>
      </c>
      <c r="B148" s="12" t="s">
        <v>136</v>
      </c>
      <c r="C148" s="12" t="s">
        <v>1274</v>
      </c>
      <c r="D148" s="90">
        <v>64</v>
      </c>
      <c r="E148" s="90">
        <v>0</v>
      </c>
      <c r="F148" s="91">
        <v>84480</v>
      </c>
      <c r="G148" s="122">
        <v>19470</v>
      </c>
      <c r="H148" s="98">
        <v>21120</v>
      </c>
      <c r="I148" s="99">
        <v>1650</v>
      </c>
      <c r="J148" s="16">
        <v>63360</v>
      </c>
      <c r="K148" s="16"/>
      <c r="L148" s="71"/>
      <c r="M148" s="16"/>
      <c r="N148" s="16"/>
      <c r="O148" s="122">
        <v>84480</v>
      </c>
      <c r="P148" s="16"/>
      <c r="Q148" s="90">
        <v>0</v>
      </c>
      <c r="R148" s="91">
        <v>0</v>
      </c>
      <c r="S148" s="126">
        <v>0</v>
      </c>
      <c r="T148" s="16">
        <v>0</v>
      </c>
      <c r="U148" s="16">
        <v>0</v>
      </c>
      <c r="V148" s="16">
        <v>0</v>
      </c>
      <c r="W148" s="16">
        <v>0</v>
      </c>
      <c r="X148" s="16"/>
      <c r="Y148" s="13">
        <v>0</v>
      </c>
      <c r="Z148" s="16">
        <v>0</v>
      </c>
      <c r="AA148" s="16">
        <v>0</v>
      </c>
      <c r="AB148" s="16">
        <v>0</v>
      </c>
      <c r="AC148" s="16">
        <v>0</v>
      </c>
      <c r="AD148" s="16"/>
      <c r="AE148" s="65"/>
      <c r="AF148" s="14"/>
    </row>
    <row r="149" spans="1:32" s="11" customFormat="1" x14ac:dyDescent="0.3">
      <c r="A149" s="64">
        <v>2672</v>
      </c>
      <c r="B149" s="12" t="s">
        <v>138</v>
      </c>
      <c r="C149" s="12" t="s">
        <v>1271</v>
      </c>
      <c r="D149" s="90">
        <v>64</v>
      </c>
      <c r="E149" s="90">
        <v>0</v>
      </c>
      <c r="F149" s="91">
        <v>84480</v>
      </c>
      <c r="G149" s="122">
        <v>22770</v>
      </c>
      <c r="H149" s="98">
        <v>21120</v>
      </c>
      <c r="I149" s="99">
        <v>-1650</v>
      </c>
      <c r="J149" s="16">
        <v>63360</v>
      </c>
      <c r="K149" s="16"/>
      <c r="L149" s="71"/>
      <c r="M149" s="16"/>
      <c r="N149" s="16"/>
      <c r="O149" s="122">
        <v>84480</v>
      </c>
      <c r="P149" s="16"/>
      <c r="Q149" s="90">
        <v>1</v>
      </c>
      <c r="R149" s="91">
        <v>300</v>
      </c>
      <c r="S149" s="126">
        <v>75</v>
      </c>
      <c r="T149" s="16">
        <v>75</v>
      </c>
      <c r="U149" s="16">
        <v>0</v>
      </c>
      <c r="V149" s="16">
        <v>225</v>
      </c>
      <c r="W149" s="16">
        <v>300</v>
      </c>
      <c r="X149" s="16"/>
      <c r="Y149" s="13">
        <v>6</v>
      </c>
      <c r="Z149" s="16">
        <v>13800</v>
      </c>
      <c r="AA149" s="16">
        <v>3450</v>
      </c>
      <c r="AB149" s="16">
        <v>10350</v>
      </c>
      <c r="AC149" s="16">
        <v>13800</v>
      </c>
      <c r="AD149" s="16"/>
      <c r="AE149" s="65"/>
      <c r="AF149" s="14"/>
    </row>
    <row r="150" spans="1:32" s="11" customFormat="1" x14ac:dyDescent="0.3">
      <c r="A150" s="64">
        <v>2674</v>
      </c>
      <c r="B150" s="12" t="s">
        <v>139</v>
      </c>
      <c r="C150" s="12" t="s">
        <v>1271</v>
      </c>
      <c r="D150" s="90">
        <v>164</v>
      </c>
      <c r="E150" s="90">
        <v>0</v>
      </c>
      <c r="F150" s="91">
        <v>216480</v>
      </c>
      <c r="G150" s="122">
        <v>50160</v>
      </c>
      <c r="H150" s="98">
        <v>54120</v>
      </c>
      <c r="I150" s="99">
        <v>3960</v>
      </c>
      <c r="J150" s="16">
        <v>162360</v>
      </c>
      <c r="K150" s="16"/>
      <c r="L150" s="71"/>
      <c r="M150" s="16"/>
      <c r="N150" s="16"/>
      <c r="O150" s="122">
        <v>216480</v>
      </c>
      <c r="P150" s="16"/>
      <c r="Q150" s="90">
        <v>0</v>
      </c>
      <c r="R150" s="91">
        <v>0</v>
      </c>
      <c r="S150" s="126">
        <v>0</v>
      </c>
      <c r="T150" s="16">
        <v>0</v>
      </c>
      <c r="U150" s="16">
        <v>0</v>
      </c>
      <c r="V150" s="16">
        <v>0</v>
      </c>
      <c r="W150" s="16">
        <v>0</v>
      </c>
      <c r="X150" s="16"/>
      <c r="Y150" s="13">
        <v>0</v>
      </c>
      <c r="Z150" s="16">
        <v>0</v>
      </c>
      <c r="AA150" s="16">
        <v>0</v>
      </c>
      <c r="AB150" s="16">
        <v>0</v>
      </c>
      <c r="AC150" s="16">
        <v>0</v>
      </c>
      <c r="AD150" s="16"/>
      <c r="AE150" s="65"/>
      <c r="AF150" s="14"/>
    </row>
    <row r="151" spans="1:32" s="11" customFormat="1" x14ac:dyDescent="0.3">
      <c r="A151" s="64">
        <v>2677</v>
      </c>
      <c r="B151" s="12" t="s">
        <v>140</v>
      </c>
      <c r="C151" s="12" t="s">
        <v>1271</v>
      </c>
      <c r="D151" s="90">
        <v>78</v>
      </c>
      <c r="E151" s="90">
        <v>0</v>
      </c>
      <c r="F151" s="91">
        <v>102960</v>
      </c>
      <c r="G151" s="122">
        <v>21780</v>
      </c>
      <c r="H151" s="98">
        <v>25740</v>
      </c>
      <c r="I151" s="99">
        <v>3960</v>
      </c>
      <c r="J151" s="16">
        <v>77220</v>
      </c>
      <c r="K151" s="16"/>
      <c r="L151" s="71"/>
      <c r="M151" s="16"/>
      <c r="N151" s="16"/>
      <c r="O151" s="122">
        <v>102960</v>
      </c>
      <c r="P151" s="16"/>
      <c r="Q151" s="90">
        <v>1</v>
      </c>
      <c r="R151" s="91">
        <v>300</v>
      </c>
      <c r="S151" s="126">
        <v>75</v>
      </c>
      <c r="T151" s="16">
        <v>75</v>
      </c>
      <c r="U151" s="16">
        <v>0</v>
      </c>
      <c r="V151" s="16">
        <v>225</v>
      </c>
      <c r="W151" s="16">
        <v>300</v>
      </c>
      <c r="X151" s="16"/>
      <c r="Y151" s="13">
        <v>4</v>
      </c>
      <c r="Z151" s="16">
        <v>9200</v>
      </c>
      <c r="AA151" s="16">
        <v>2300</v>
      </c>
      <c r="AB151" s="16">
        <v>6900</v>
      </c>
      <c r="AC151" s="16">
        <v>9200</v>
      </c>
      <c r="AD151" s="16"/>
      <c r="AE151" s="65"/>
      <c r="AF151" s="14"/>
    </row>
    <row r="152" spans="1:32" s="11" customFormat="1" x14ac:dyDescent="0.3">
      <c r="A152" s="64">
        <v>2680</v>
      </c>
      <c r="B152" s="12" t="s">
        <v>141</v>
      </c>
      <c r="C152" s="12" t="s">
        <v>1271</v>
      </c>
      <c r="D152" s="90">
        <v>36</v>
      </c>
      <c r="E152" s="90">
        <v>0</v>
      </c>
      <c r="F152" s="91">
        <v>47520</v>
      </c>
      <c r="G152" s="122">
        <v>11550</v>
      </c>
      <c r="H152" s="98">
        <v>11880</v>
      </c>
      <c r="I152" s="99">
        <v>330</v>
      </c>
      <c r="J152" s="16">
        <v>35640</v>
      </c>
      <c r="K152" s="16"/>
      <c r="L152" s="71"/>
      <c r="M152" s="16"/>
      <c r="N152" s="16"/>
      <c r="O152" s="122">
        <v>47520</v>
      </c>
      <c r="P152" s="16"/>
      <c r="Q152" s="90">
        <v>2</v>
      </c>
      <c r="R152" s="91">
        <v>600</v>
      </c>
      <c r="S152" s="126">
        <v>150</v>
      </c>
      <c r="T152" s="16">
        <v>150</v>
      </c>
      <c r="U152" s="16">
        <v>0</v>
      </c>
      <c r="V152" s="16">
        <v>450</v>
      </c>
      <c r="W152" s="16">
        <v>600</v>
      </c>
      <c r="X152" s="16"/>
      <c r="Y152" s="13">
        <v>1</v>
      </c>
      <c r="Z152" s="16">
        <v>2300</v>
      </c>
      <c r="AA152" s="16">
        <v>575</v>
      </c>
      <c r="AB152" s="16">
        <v>1725</v>
      </c>
      <c r="AC152" s="16">
        <v>2300</v>
      </c>
      <c r="AD152" s="16"/>
      <c r="AE152" s="65"/>
      <c r="AF152" s="14"/>
    </row>
    <row r="153" spans="1:32" s="11" customFormat="1" x14ac:dyDescent="0.3">
      <c r="A153" s="64">
        <v>2682</v>
      </c>
      <c r="B153" s="12" t="s">
        <v>142</v>
      </c>
      <c r="C153" s="12" t="s">
        <v>1271</v>
      </c>
      <c r="D153" s="90">
        <v>42</v>
      </c>
      <c r="E153" s="90">
        <v>0</v>
      </c>
      <c r="F153" s="91">
        <v>55440</v>
      </c>
      <c r="G153" s="122">
        <v>18150</v>
      </c>
      <c r="H153" s="98">
        <v>13860</v>
      </c>
      <c r="I153" s="99">
        <v>-4290</v>
      </c>
      <c r="J153" s="16">
        <v>41580</v>
      </c>
      <c r="K153" s="16"/>
      <c r="L153" s="71"/>
      <c r="M153" s="16"/>
      <c r="N153" s="16"/>
      <c r="O153" s="122">
        <v>55440</v>
      </c>
      <c r="P153" s="16"/>
      <c r="Q153" s="90">
        <v>4</v>
      </c>
      <c r="R153" s="91">
        <v>1200</v>
      </c>
      <c r="S153" s="126">
        <v>75</v>
      </c>
      <c r="T153" s="16">
        <v>300</v>
      </c>
      <c r="U153" s="16">
        <v>225</v>
      </c>
      <c r="V153" s="16">
        <v>900</v>
      </c>
      <c r="W153" s="16">
        <v>1200</v>
      </c>
      <c r="X153" s="16"/>
      <c r="Y153" s="13">
        <v>4</v>
      </c>
      <c r="Z153" s="16">
        <v>9200</v>
      </c>
      <c r="AA153" s="16">
        <v>2300</v>
      </c>
      <c r="AB153" s="16">
        <v>6900</v>
      </c>
      <c r="AC153" s="16">
        <v>9200</v>
      </c>
      <c r="AD153" s="16"/>
      <c r="AE153" s="65"/>
      <c r="AF153" s="14"/>
    </row>
    <row r="154" spans="1:32" s="11" customFormat="1" x14ac:dyDescent="0.3">
      <c r="A154" s="64">
        <v>2689</v>
      </c>
      <c r="B154" s="12" t="s">
        <v>143</v>
      </c>
      <c r="C154" s="12" t="s">
        <v>1271</v>
      </c>
      <c r="D154" s="90">
        <v>49</v>
      </c>
      <c r="E154" s="90">
        <v>0</v>
      </c>
      <c r="F154" s="91">
        <v>64680</v>
      </c>
      <c r="G154" s="122">
        <v>14850</v>
      </c>
      <c r="H154" s="98">
        <v>16170</v>
      </c>
      <c r="I154" s="99">
        <v>1320</v>
      </c>
      <c r="J154" s="16">
        <v>48510</v>
      </c>
      <c r="K154" s="16"/>
      <c r="L154" s="71"/>
      <c r="M154" s="16"/>
      <c r="N154" s="16"/>
      <c r="O154" s="122">
        <v>64680</v>
      </c>
      <c r="P154" s="16"/>
      <c r="Q154" s="90">
        <v>0</v>
      </c>
      <c r="R154" s="91">
        <v>0</v>
      </c>
      <c r="S154" s="126">
        <v>0</v>
      </c>
      <c r="T154" s="16">
        <v>0</v>
      </c>
      <c r="U154" s="16">
        <v>0</v>
      </c>
      <c r="V154" s="16">
        <v>0</v>
      </c>
      <c r="W154" s="16">
        <v>0</v>
      </c>
      <c r="X154" s="16"/>
      <c r="Y154" s="13">
        <v>1</v>
      </c>
      <c r="Z154" s="16">
        <v>2300</v>
      </c>
      <c r="AA154" s="16">
        <v>575</v>
      </c>
      <c r="AB154" s="16">
        <v>1725</v>
      </c>
      <c r="AC154" s="16">
        <v>2300</v>
      </c>
      <c r="AD154" s="16"/>
      <c r="AE154" s="65"/>
      <c r="AF154" s="14"/>
    </row>
    <row r="155" spans="1:32" s="11" customFormat="1" x14ac:dyDescent="0.3">
      <c r="A155" s="64">
        <v>2692</v>
      </c>
      <c r="B155" s="12" t="s">
        <v>144</v>
      </c>
      <c r="C155" s="12" t="s">
        <v>1274</v>
      </c>
      <c r="D155" s="90">
        <v>64</v>
      </c>
      <c r="E155" s="90">
        <v>0</v>
      </c>
      <c r="F155" s="91">
        <v>84480</v>
      </c>
      <c r="G155" s="122">
        <v>20790</v>
      </c>
      <c r="H155" s="98">
        <v>21120</v>
      </c>
      <c r="I155" s="99">
        <v>330</v>
      </c>
      <c r="J155" s="16">
        <v>63360</v>
      </c>
      <c r="K155" s="16"/>
      <c r="L155" s="71"/>
      <c r="M155" s="16"/>
      <c r="N155" s="16"/>
      <c r="O155" s="122">
        <v>84480</v>
      </c>
      <c r="P155" s="16"/>
      <c r="Q155" s="90">
        <v>24</v>
      </c>
      <c r="R155" s="91">
        <v>7200</v>
      </c>
      <c r="S155" s="126">
        <v>2325</v>
      </c>
      <c r="T155" s="16">
        <v>1800</v>
      </c>
      <c r="U155" s="16">
        <v>-525</v>
      </c>
      <c r="V155" s="16">
        <v>5400</v>
      </c>
      <c r="W155" s="16">
        <v>7200</v>
      </c>
      <c r="X155" s="16"/>
      <c r="Y155" s="13">
        <v>3</v>
      </c>
      <c r="Z155" s="16">
        <v>6900</v>
      </c>
      <c r="AA155" s="16">
        <v>1725</v>
      </c>
      <c r="AB155" s="16">
        <v>5175</v>
      </c>
      <c r="AC155" s="16">
        <v>6900</v>
      </c>
      <c r="AD155" s="16"/>
      <c r="AE155" s="65"/>
      <c r="AF155" s="14"/>
    </row>
    <row r="156" spans="1:32" s="11" customFormat="1" x14ac:dyDescent="0.3">
      <c r="A156" s="64">
        <v>3010</v>
      </c>
      <c r="B156" s="12" t="s">
        <v>145</v>
      </c>
      <c r="C156" s="12" t="s">
        <v>1273</v>
      </c>
      <c r="D156" s="90">
        <v>6</v>
      </c>
      <c r="E156" s="90">
        <v>0</v>
      </c>
      <c r="F156" s="91">
        <v>7920</v>
      </c>
      <c r="G156" s="122">
        <v>1980</v>
      </c>
      <c r="H156" s="98">
        <v>1980</v>
      </c>
      <c r="I156" s="99">
        <v>0</v>
      </c>
      <c r="J156" s="16">
        <v>5940</v>
      </c>
      <c r="K156" s="16"/>
      <c r="L156" s="71"/>
      <c r="M156" s="16"/>
      <c r="N156" s="16"/>
      <c r="O156" s="122">
        <v>7920</v>
      </c>
      <c r="P156" s="16"/>
      <c r="Q156" s="90">
        <v>0</v>
      </c>
      <c r="R156" s="91">
        <v>0</v>
      </c>
      <c r="S156" s="126">
        <v>0</v>
      </c>
      <c r="T156" s="16">
        <v>0</v>
      </c>
      <c r="U156" s="16">
        <v>0</v>
      </c>
      <c r="V156" s="16">
        <v>0</v>
      </c>
      <c r="W156" s="16">
        <v>0</v>
      </c>
      <c r="X156" s="16"/>
      <c r="Y156" s="13">
        <v>5</v>
      </c>
      <c r="Z156" s="16">
        <v>11500</v>
      </c>
      <c r="AA156" s="16">
        <v>2875</v>
      </c>
      <c r="AB156" s="16">
        <v>8625</v>
      </c>
      <c r="AC156" s="16">
        <v>11500</v>
      </c>
      <c r="AD156" s="16"/>
      <c r="AE156" s="65"/>
      <c r="AF156" s="14"/>
    </row>
    <row r="157" spans="1:32" s="11" customFormat="1" x14ac:dyDescent="0.3">
      <c r="A157" s="64">
        <v>3015</v>
      </c>
      <c r="B157" s="12" t="s">
        <v>146</v>
      </c>
      <c r="C157" s="12" t="s">
        <v>1273</v>
      </c>
      <c r="D157" s="90">
        <v>8</v>
      </c>
      <c r="E157" s="90">
        <v>0</v>
      </c>
      <c r="F157" s="91">
        <v>10560</v>
      </c>
      <c r="G157" s="122">
        <v>2310</v>
      </c>
      <c r="H157" s="98">
        <v>2640</v>
      </c>
      <c r="I157" s="99">
        <v>330</v>
      </c>
      <c r="J157" s="16">
        <v>7920</v>
      </c>
      <c r="K157" s="16"/>
      <c r="L157" s="71"/>
      <c r="M157" s="16"/>
      <c r="N157" s="16"/>
      <c r="O157" s="122">
        <v>10560</v>
      </c>
      <c r="P157" s="16"/>
      <c r="Q157" s="90">
        <v>0</v>
      </c>
      <c r="R157" s="91">
        <v>0</v>
      </c>
      <c r="S157" s="126">
        <v>75</v>
      </c>
      <c r="T157" s="16">
        <v>0</v>
      </c>
      <c r="U157" s="16">
        <v>-75</v>
      </c>
      <c r="V157" s="16">
        <v>0</v>
      </c>
      <c r="W157" s="16">
        <v>0</v>
      </c>
      <c r="X157" s="16"/>
      <c r="Y157" s="13">
        <v>0</v>
      </c>
      <c r="Z157" s="16">
        <v>0</v>
      </c>
      <c r="AA157" s="16">
        <v>0</v>
      </c>
      <c r="AB157" s="16">
        <v>0</v>
      </c>
      <c r="AC157" s="16">
        <v>0</v>
      </c>
      <c r="AD157" s="16"/>
      <c r="AE157" s="65"/>
      <c r="AF157" s="14"/>
    </row>
    <row r="158" spans="1:32" s="11" customFormat="1" x14ac:dyDescent="0.3">
      <c r="A158" s="64">
        <v>3020</v>
      </c>
      <c r="B158" s="12" t="s">
        <v>328</v>
      </c>
      <c r="C158" s="12" t="s">
        <v>1276</v>
      </c>
      <c r="D158" s="90">
        <v>7</v>
      </c>
      <c r="E158" s="90">
        <v>0</v>
      </c>
      <c r="F158" s="91">
        <v>9240</v>
      </c>
      <c r="G158" s="122">
        <v>1650</v>
      </c>
      <c r="H158" s="98">
        <v>2310</v>
      </c>
      <c r="I158" s="99">
        <v>660</v>
      </c>
      <c r="J158" s="16">
        <v>6930</v>
      </c>
      <c r="K158" s="16"/>
      <c r="L158" s="71"/>
      <c r="M158" s="16"/>
      <c r="N158" s="16"/>
      <c r="O158" s="122">
        <v>9240</v>
      </c>
      <c r="P158" s="16"/>
      <c r="Q158" s="90">
        <v>0</v>
      </c>
      <c r="R158" s="91">
        <v>0</v>
      </c>
      <c r="S158" s="126">
        <v>0</v>
      </c>
      <c r="T158" s="16">
        <v>0</v>
      </c>
      <c r="U158" s="16">
        <v>0</v>
      </c>
      <c r="V158" s="16">
        <v>0</v>
      </c>
      <c r="W158" s="16">
        <v>0</v>
      </c>
      <c r="X158" s="16"/>
      <c r="Y158" s="13">
        <v>1</v>
      </c>
      <c r="Z158" s="16">
        <v>2300</v>
      </c>
      <c r="AA158" s="16">
        <v>575</v>
      </c>
      <c r="AB158" s="16">
        <v>1725</v>
      </c>
      <c r="AC158" s="16">
        <v>2300</v>
      </c>
      <c r="AD158" s="16"/>
      <c r="AE158" s="65"/>
      <c r="AF158" s="14"/>
    </row>
    <row r="159" spans="1:32" s="11" customFormat="1" x14ac:dyDescent="0.3">
      <c r="A159" s="64">
        <v>3022</v>
      </c>
      <c r="B159" s="12" t="s">
        <v>147</v>
      </c>
      <c r="C159" s="12" t="s">
        <v>1273</v>
      </c>
      <c r="D159" s="90">
        <v>11</v>
      </c>
      <c r="E159" s="90">
        <v>0</v>
      </c>
      <c r="F159" s="91">
        <v>14520</v>
      </c>
      <c r="G159" s="122">
        <v>5280</v>
      </c>
      <c r="H159" s="98">
        <v>3630</v>
      </c>
      <c r="I159" s="99">
        <v>-1650</v>
      </c>
      <c r="J159" s="16">
        <v>10890</v>
      </c>
      <c r="K159" s="16"/>
      <c r="L159" s="71"/>
      <c r="M159" s="16"/>
      <c r="N159" s="16"/>
      <c r="O159" s="122">
        <v>14520</v>
      </c>
      <c r="P159" s="16"/>
      <c r="Q159" s="90">
        <v>0</v>
      </c>
      <c r="R159" s="91">
        <v>0</v>
      </c>
      <c r="S159" s="126">
        <v>0</v>
      </c>
      <c r="T159" s="16">
        <v>0</v>
      </c>
      <c r="U159" s="16">
        <v>0</v>
      </c>
      <c r="V159" s="16">
        <v>0</v>
      </c>
      <c r="W159" s="16">
        <v>0</v>
      </c>
      <c r="X159" s="16"/>
      <c r="Y159" s="13">
        <v>3</v>
      </c>
      <c r="Z159" s="16">
        <v>6900</v>
      </c>
      <c r="AA159" s="16">
        <v>1725</v>
      </c>
      <c r="AB159" s="16">
        <v>5175</v>
      </c>
      <c r="AC159" s="16">
        <v>6900</v>
      </c>
      <c r="AD159" s="16"/>
      <c r="AE159" s="65"/>
      <c r="AF159" s="14"/>
    </row>
    <row r="160" spans="1:32" s="11" customFormat="1" x14ac:dyDescent="0.3">
      <c r="A160" s="64">
        <v>3023</v>
      </c>
      <c r="B160" s="12" t="s">
        <v>148</v>
      </c>
      <c r="C160" s="12" t="s">
        <v>1273</v>
      </c>
      <c r="D160" s="90">
        <v>5</v>
      </c>
      <c r="E160" s="90">
        <v>0</v>
      </c>
      <c r="F160" s="91">
        <v>6600</v>
      </c>
      <c r="G160" s="122">
        <v>1980</v>
      </c>
      <c r="H160" s="98">
        <v>1650</v>
      </c>
      <c r="I160" s="99">
        <v>-330</v>
      </c>
      <c r="J160" s="16">
        <v>4950</v>
      </c>
      <c r="K160" s="16"/>
      <c r="L160" s="71"/>
      <c r="M160" s="16"/>
      <c r="N160" s="16"/>
      <c r="O160" s="122">
        <v>6600</v>
      </c>
      <c r="P160" s="16"/>
      <c r="Q160" s="90">
        <v>3</v>
      </c>
      <c r="R160" s="91">
        <v>900</v>
      </c>
      <c r="S160" s="126">
        <v>75</v>
      </c>
      <c r="T160" s="16">
        <v>225</v>
      </c>
      <c r="U160" s="16">
        <v>150</v>
      </c>
      <c r="V160" s="16">
        <v>675</v>
      </c>
      <c r="W160" s="16">
        <v>900</v>
      </c>
      <c r="X160" s="16"/>
      <c r="Y160" s="13">
        <v>3</v>
      </c>
      <c r="Z160" s="16">
        <v>6900</v>
      </c>
      <c r="AA160" s="16">
        <v>1725</v>
      </c>
      <c r="AB160" s="16">
        <v>5175</v>
      </c>
      <c r="AC160" s="16">
        <v>6900</v>
      </c>
      <c r="AD160" s="16"/>
      <c r="AE160" s="65"/>
      <c r="AF160" s="14"/>
    </row>
    <row r="161" spans="1:32" s="11" customFormat="1" x14ac:dyDescent="0.3">
      <c r="A161" s="64">
        <v>3027</v>
      </c>
      <c r="B161" s="12" t="s">
        <v>149</v>
      </c>
      <c r="C161" s="12" t="s">
        <v>1273</v>
      </c>
      <c r="D161" s="90">
        <v>60</v>
      </c>
      <c r="E161" s="90">
        <v>0</v>
      </c>
      <c r="F161" s="91">
        <v>79200</v>
      </c>
      <c r="G161" s="122">
        <v>20790</v>
      </c>
      <c r="H161" s="98">
        <v>19800</v>
      </c>
      <c r="I161" s="99">
        <v>-990</v>
      </c>
      <c r="J161" s="16">
        <v>59400</v>
      </c>
      <c r="K161" s="16"/>
      <c r="L161" s="71"/>
      <c r="M161" s="16"/>
      <c r="N161" s="16"/>
      <c r="O161" s="122">
        <v>79200</v>
      </c>
      <c r="P161" s="16"/>
      <c r="Q161" s="90">
        <v>0</v>
      </c>
      <c r="R161" s="91">
        <v>0</v>
      </c>
      <c r="S161" s="126">
        <v>0</v>
      </c>
      <c r="T161" s="16">
        <v>0</v>
      </c>
      <c r="U161" s="16">
        <v>0</v>
      </c>
      <c r="V161" s="16">
        <v>0</v>
      </c>
      <c r="W161" s="16">
        <v>0</v>
      </c>
      <c r="X161" s="16"/>
      <c r="Y161" s="13">
        <v>0</v>
      </c>
      <c r="Z161" s="16">
        <v>0</v>
      </c>
      <c r="AA161" s="16">
        <v>0</v>
      </c>
      <c r="AB161" s="16">
        <v>0</v>
      </c>
      <c r="AC161" s="16">
        <v>0</v>
      </c>
      <c r="AD161" s="16"/>
      <c r="AE161" s="65"/>
      <c r="AF161" s="14"/>
    </row>
    <row r="162" spans="1:32" s="11" customFormat="1" x14ac:dyDescent="0.3">
      <c r="A162" s="64">
        <v>3029</v>
      </c>
      <c r="B162" s="12" t="s">
        <v>150</v>
      </c>
      <c r="C162" s="12" t="s">
        <v>1273</v>
      </c>
      <c r="D162" s="90">
        <v>21</v>
      </c>
      <c r="E162" s="90">
        <v>0</v>
      </c>
      <c r="F162" s="91">
        <v>27720</v>
      </c>
      <c r="G162" s="122">
        <v>6270</v>
      </c>
      <c r="H162" s="98">
        <v>6930</v>
      </c>
      <c r="I162" s="99">
        <v>660</v>
      </c>
      <c r="J162" s="16">
        <v>20790</v>
      </c>
      <c r="K162" s="16"/>
      <c r="L162" s="71"/>
      <c r="M162" s="16"/>
      <c r="N162" s="16"/>
      <c r="O162" s="122">
        <v>27720</v>
      </c>
      <c r="P162" s="16"/>
      <c r="Q162" s="90">
        <v>0</v>
      </c>
      <c r="R162" s="91">
        <v>0</v>
      </c>
      <c r="S162" s="126">
        <v>0</v>
      </c>
      <c r="T162" s="16">
        <v>0</v>
      </c>
      <c r="U162" s="16">
        <v>0</v>
      </c>
      <c r="V162" s="16">
        <v>0</v>
      </c>
      <c r="W162" s="16">
        <v>0</v>
      </c>
      <c r="X162" s="16"/>
      <c r="Y162" s="13">
        <v>4</v>
      </c>
      <c r="Z162" s="16">
        <v>9200</v>
      </c>
      <c r="AA162" s="16">
        <v>2300</v>
      </c>
      <c r="AB162" s="16">
        <v>6900</v>
      </c>
      <c r="AC162" s="16">
        <v>9200</v>
      </c>
      <c r="AD162" s="16"/>
      <c r="AE162" s="65"/>
      <c r="AF162" s="14"/>
    </row>
    <row r="163" spans="1:32" s="11" customFormat="1" x14ac:dyDescent="0.3">
      <c r="A163" s="64">
        <v>3032</v>
      </c>
      <c r="B163" s="12" t="s">
        <v>151</v>
      </c>
      <c r="C163" s="12" t="s">
        <v>1273</v>
      </c>
      <c r="D163" s="90">
        <v>64</v>
      </c>
      <c r="E163" s="90">
        <v>0</v>
      </c>
      <c r="F163" s="91">
        <v>84480</v>
      </c>
      <c r="G163" s="122">
        <v>22440</v>
      </c>
      <c r="H163" s="98">
        <v>21120</v>
      </c>
      <c r="I163" s="99">
        <v>-1320</v>
      </c>
      <c r="J163" s="16">
        <v>63360</v>
      </c>
      <c r="K163" s="16"/>
      <c r="L163" s="71"/>
      <c r="M163" s="16"/>
      <c r="N163" s="16"/>
      <c r="O163" s="122">
        <v>84480</v>
      </c>
      <c r="P163" s="16"/>
      <c r="Q163" s="90">
        <v>0</v>
      </c>
      <c r="R163" s="91">
        <v>0</v>
      </c>
      <c r="S163" s="126">
        <v>0</v>
      </c>
      <c r="T163" s="16">
        <v>0</v>
      </c>
      <c r="U163" s="16">
        <v>0</v>
      </c>
      <c r="V163" s="16">
        <v>0</v>
      </c>
      <c r="W163" s="16">
        <v>0</v>
      </c>
      <c r="X163" s="16"/>
      <c r="Y163" s="13">
        <v>0</v>
      </c>
      <c r="Z163" s="16">
        <v>0</v>
      </c>
      <c r="AA163" s="16">
        <v>0</v>
      </c>
      <c r="AB163" s="16">
        <v>0</v>
      </c>
      <c r="AC163" s="16">
        <v>0</v>
      </c>
      <c r="AD163" s="16"/>
      <c r="AE163" s="65"/>
      <c r="AF163" s="14"/>
    </row>
    <row r="164" spans="1:32" s="11" customFormat="1" x14ac:dyDescent="0.3">
      <c r="A164" s="64">
        <v>3033</v>
      </c>
      <c r="B164" s="12" t="s">
        <v>152</v>
      </c>
      <c r="C164" s="12" t="s">
        <v>1273</v>
      </c>
      <c r="D164" s="90">
        <v>16</v>
      </c>
      <c r="E164" s="90">
        <v>0</v>
      </c>
      <c r="F164" s="91">
        <v>21120</v>
      </c>
      <c r="G164" s="122">
        <v>4950</v>
      </c>
      <c r="H164" s="98">
        <v>5280</v>
      </c>
      <c r="I164" s="99">
        <v>330</v>
      </c>
      <c r="J164" s="16">
        <v>15840</v>
      </c>
      <c r="K164" s="16"/>
      <c r="L164" s="71"/>
      <c r="M164" s="16"/>
      <c r="N164" s="16"/>
      <c r="O164" s="122">
        <v>21120</v>
      </c>
      <c r="P164" s="16"/>
      <c r="Q164" s="90">
        <v>1</v>
      </c>
      <c r="R164" s="91">
        <v>300</v>
      </c>
      <c r="S164" s="126">
        <v>75</v>
      </c>
      <c r="T164" s="16">
        <v>75</v>
      </c>
      <c r="U164" s="16">
        <v>0</v>
      </c>
      <c r="V164" s="16">
        <v>225</v>
      </c>
      <c r="W164" s="16">
        <v>300</v>
      </c>
      <c r="X164" s="16"/>
      <c r="Y164" s="13">
        <v>1</v>
      </c>
      <c r="Z164" s="16">
        <v>2300</v>
      </c>
      <c r="AA164" s="16">
        <v>575</v>
      </c>
      <c r="AB164" s="16">
        <v>1725</v>
      </c>
      <c r="AC164" s="16">
        <v>2300</v>
      </c>
      <c r="AD164" s="16"/>
      <c r="AE164" s="65"/>
      <c r="AF164" s="14"/>
    </row>
    <row r="165" spans="1:32" s="11" customFormat="1" x14ac:dyDescent="0.3">
      <c r="A165" s="64">
        <v>3034</v>
      </c>
      <c r="B165" s="12" t="s">
        <v>153</v>
      </c>
      <c r="C165" s="12" t="s">
        <v>1273</v>
      </c>
      <c r="D165" s="90">
        <v>11</v>
      </c>
      <c r="E165" s="90">
        <v>0</v>
      </c>
      <c r="F165" s="91">
        <v>14520</v>
      </c>
      <c r="G165" s="122">
        <v>3300</v>
      </c>
      <c r="H165" s="98">
        <v>3630</v>
      </c>
      <c r="I165" s="99">
        <v>330</v>
      </c>
      <c r="J165" s="16">
        <v>10890</v>
      </c>
      <c r="K165" s="16"/>
      <c r="L165" s="71"/>
      <c r="M165" s="16"/>
      <c r="N165" s="16"/>
      <c r="O165" s="122">
        <v>14520</v>
      </c>
      <c r="P165" s="16"/>
      <c r="Q165" s="90">
        <v>2</v>
      </c>
      <c r="R165" s="91">
        <v>600</v>
      </c>
      <c r="S165" s="126">
        <v>150</v>
      </c>
      <c r="T165" s="16">
        <v>150</v>
      </c>
      <c r="U165" s="16">
        <v>0</v>
      </c>
      <c r="V165" s="16">
        <v>450</v>
      </c>
      <c r="W165" s="16">
        <v>600</v>
      </c>
      <c r="X165" s="16"/>
      <c r="Y165" s="13">
        <v>2</v>
      </c>
      <c r="Z165" s="16">
        <v>4600</v>
      </c>
      <c r="AA165" s="16">
        <v>1150</v>
      </c>
      <c r="AB165" s="16">
        <v>3450</v>
      </c>
      <c r="AC165" s="16">
        <v>4600</v>
      </c>
      <c r="AD165" s="16"/>
      <c r="AE165" s="65"/>
      <c r="AF165" s="14"/>
    </row>
    <row r="166" spans="1:32" s="11" customFormat="1" x14ac:dyDescent="0.3">
      <c r="A166" s="64">
        <v>3035</v>
      </c>
      <c r="B166" s="12" t="s">
        <v>154</v>
      </c>
      <c r="C166" s="12" t="s">
        <v>1273</v>
      </c>
      <c r="D166" s="90">
        <v>71</v>
      </c>
      <c r="E166" s="90">
        <v>0</v>
      </c>
      <c r="F166" s="91">
        <v>93720</v>
      </c>
      <c r="G166" s="122">
        <v>21120</v>
      </c>
      <c r="H166" s="98">
        <v>23430</v>
      </c>
      <c r="I166" s="99">
        <v>2310</v>
      </c>
      <c r="J166" s="16">
        <v>70290</v>
      </c>
      <c r="K166" s="16"/>
      <c r="L166" s="71"/>
      <c r="M166" s="16"/>
      <c r="N166" s="16"/>
      <c r="O166" s="122">
        <v>93720</v>
      </c>
      <c r="P166" s="16"/>
      <c r="Q166" s="90">
        <v>1</v>
      </c>
      <c r="R166" s="91">
        <v>300</v>
      </c>
      <c r="S166" s="126">
        <v>150</v>
      </c>
      <c r="T166" s="16">
        <v>75</v>
      </c>
      <c r="U166" s="16">
        <v>-75</v>
      </c>
      <c r="V166" s="16">
        <v>225</v>
      </c>
      <c r="W166" s="16">
        <v>300</v>
      </c>
      <c r="X166" s="16"/>
      <c r="Y166" s="13">
        <v>1</v>
      </c>
      <c r="Z166" s="16">
        <v>2300</v>
      </c>
      <c r="AA166" s="16">
        <v>575</v>
      </c>
      <c r="AB166" s="16">
        <v>1725</v>
      </c>
      <c r="AC166" s="16">
        <v>2300</v>
      </c>
      <c r="AD166" s="16"/>
      <c r="AE166" s="65"/>
      <c r="AF166" s="14"/>
    </row>
    <row r="167" spans="1:32" s="11" customFormat="1" x14ac:dyDescent="0.3">
      <c r="A167" s="64">
        <v>3037</v>
      </c>
      <c r="B167" s="12" t="s">
        <v>364</v>
      </c>
      <c r="C167" s="12" t="s">
        <v>1273</v>
      </c>
      <c r="D167" s="90">
        <v>20</v>
      </c>
      <c r="E167" s="90">
        <v>0</v>
      </c>
      <c r="F167" s="91">
        <v>26400</v>
      </c>
      <c r="G167" s="122">
        <v>7590</v>
      </c>
      <c r="H167" s="98">
        <v>6600</v>
      </c>
      <c r="I167" s="99">
        <v>-990</v>
      </c>
      <c r="J167" s="16">
        <v>19800</v>
      </c>
      <c r="K167" s="16"/>
      <c r="L167" s="71"/>
      <c r="M167" s="16"/>
      <c r="N167" s="16"/>
      <c r="O167" s="122">
        <v>26400</v>
      </c>
      <c r="P167" s="16"/>
      <c r="Q167" s="90">
        <v>0</v>
      </c>
      <c r="R167" s="91">
        <v>0</v>
      </c>
      <c r="S167" s="126">
        <v>0</v>
      </c>
      <c r="T167" s="16">
        <v>0</v>
      </c>
      <c r="U167" s="16">
        <v>0</v>
      </c>
      <c r="V167" s="16">
        <v>0</v>
      </c>
      <c r="W167" s="16">
        <v>0</v>
      </c>
      <c r="X167" s="16"/>
      <c r="Y167" s="13">
        <v>0</v>
      </c>
      <c r="Z167" s="16">
        <v>0</v>
      </c>
      <c r="AA167" s="16">
        <v>0</v>
      </c>
      <c r="AB167" s="16">
        <v>0</v>
      </c>
      <c r="AC167" s="16">
        <v>0</v>
      </c>
      <c r="AD167" s="16"/>
      <c r="AE167" s="65"/>
      <c r="AF167" s="14"/>
    </row>
    <row r="168" spans="1:32" s="11" customFormat="1" x14ac:dyDescent="0.3">
      <c r="A168" s="64">
        <v>3042</v>
      </c>
      <c r="B168" s="12" t="s">
        <v>155</v>
      </c>
      <c r="C168" s="12" t="s">
        <v>1276</v>
      </c>
      <c r="D168" s="90">
        <v>2</v>
      </c>
      <c r="E168" s="90">
        <v>0</v>
      </c>
      <c r="F168" s="91">
        <v>2640</v>
      </c>
      <c r="G168" s="122">
        <v>1320</v>
      </c>
      <c r="H168" s="98">
        <v>660</v>
      </c>
      <c r="I168" s="99">
        <v>-660</v>
      </c>
      <c r="J168" s="16">
        <v>1980</v>
      </c>
      <c r="K168" s="16"/>
      <c r="L168" s="71"/>
      <c r="M168" s="16"/>
      <c r="N168" s="16"/>
      <c r="O168" s="122">
        <v>2640</v>
      </c>
      <c r="P168" s="16"/>
      <c r="Q168" s="90">
        <v>2</v>
      </c>
      <c r="R168" s="91">
        <v>600</v>
      </c>
      <c r="S168" s="126">
        <v>150</v>
      </c>
      <c r="T168" s="16">
        <v>150</v>
      </c>
      <c r="U168" s="16">
        <v>0</v>
      </c>
      <c r="V168" s="16">
        <v>450</v>
      </c>
      <c r="W168" s="16">
        <v>600</v>
      </c>
      <c r="X168" s="16"/>
      <c r="Y168" s="13">
        <v>1</v>
      </c>
      <c r="Z168" s="16">
        <v>2300</v>
      </c>
      <c r="AA168" s="16">
        <v>575</v>
      </c>
      <c r="AB168" s="16">
        <v>1725</v>
      </c>
      <c r="AC168" s="16">
        <v>2300</v>
      </c>
      <c r="AD168" s="16"/>
      <c r="AE168" s="65"/>
      <c r="AF168" s="14"/>
    </row>
    <row r="169" spans="1:32" s="11" customFormat="1" x14ac:dyDescent="0.3">
      <c r="A169" s="64">
        <v>3043</v>
      </c>
      <c r="B169" s="12" t="s">
        <v>156</v>
      </c>
      <c r="C169" s="12" t="s">
        <v>1273</v>
      </c>
      <c r="D169" s="90">
        <v>14</v>
      </c>
      <c r="E169" s="90">
        <v>0</v>
      </c>
      <c r="F169" s="91">
        <v>18480</v>
      </c>
      <c r="G169" s="122">
        <v>6930</v>
      </c>
      <c r="H169" s="98">
        <v>4620</v>
      </c>
      <c r="I169" s="99">
        <v>-2310</v>
      </c>
      <c r="J169" s="16">
        <v>13860</v>
      </c>
      <c r="K169" s="16"/>
      <c r="L169" s="71"/>
      <c r="M169" s="16"/>
      <c r="N169" s="16"/>
      <c r="O169" s="122">
        <v>18480</v>
      </c>
      <c r="P169" s="16"/>
      <c r="Q169" s="90">
        <v>0</v>
      </c>
      <c r="R169" s="91">
        <v>0</v>
      </c>
      <c r="S169" s="126">
        <v>0</v>
      </c>
      <c r="T169" s="16">
        <v>0</v>
      </c>
      <c r="U169" s="16">
        <v>0</v>
      </c>
      <c r="V169" s="16">
        <v>0</v>
      </c>
      <c r="W169" s="16">
        <v>0</v>
      </c>
      <c r="X169" s="16"/>
      <c r="Y169" s="13">
        <v>3</v>
      </c>
      <c r="Z169" s="16">
        <v>6900</v>
      </c>
      <c r="AA169" s="16">
        <v>1725</v>
      </c>
      <c r="AB169" s="16">
        <v>5175</v>
      </c>
      <c r="AC169" s="16">
        <v>6900</v>
      </c>
      <c r="AD169" s="16"/>
      <c r="AE169" s="65"/>
      <c r="AF169" s="14"/>
    </row>
    <row r="170" spans="1:32" s="11" customFormat="1" x14ac:dyDescent="0.3">
      <c r="A170" s="64">
        <v>3049</v>
      </c>
      <c r="B170" s="12" t="s">
        <v>157</v>
      </c>
      <c r="C170" s="12" t="s">
        <v>1273</v>
      </c>
      <c r="D170" s="90">
        <v>19</v>
      </c>
      <c r="E170" s="90">
        <v>0</v>
      </c>
      <c r="F170" s="91">
        <v>25080</v>
      </c>
      <c r="G170" s="122">
        <v>8580</v>
      </c>
      <c r="H170" s="98">
        <v>6270</v>
      </c>
      <c r="I170" s="99">
        <v>-2310</v>
      </c>
      <c r="J170" s="16">
        <v>18810</v>
      </c>
      <c r="K170" s="16"/>
      <c r="L170" s="71"/>
      <c r="M170" s="16"/>
      <c r="N170" s="16"/>
      <c r="O170" s="122">
        <v>25080</v>
      </c>
      <c r="P170" s="16"/>
      <c r="Q170" s="90">
        <v>0</v>
      </c>
      <c r="R170" s="91">
        <v>0</v>
      </c>
      <c r="S170" s="126">
        <v>0</v>
      </c>
      <c r="T170" s="16">
        <v>0</v>
      </c>
      <c r="U170" s="16">
        <v>0</v>
      </c>
      <c r="V170" s="16">
        <v>0</v>
      </c>
      <c r="W170" s="16">
        <v>0</v>
      </c>
      <c r="X170" s="16"/>
      <c r="Y170" s="13">
        <v>5</v>
      </c>
      <c r="Z170" s="16">
        <v>11500</v>
      </c>
      <c r="AA170" s="16">
        <v>2875</v>
      </c>
      <c r="AB170" s="16">
        <v>8625</v>
      </c>
      <c r="AC170" s="16">
        <v>11500</v>
      </c>
      <c r="AD170" s="16"/>
      <c r="AE170" s="65"/>
      <c r="AF170" s="14"/>
    </row>
    <row r="171" spans="1:32" s="11" customFormat="1" x14ac:dyDescent="0.3">
      <c r="A171" s="64">
        <v>3050</v>
      </c>
      <c r="B171" s="12" t="s">
        <v>158</v>
      </c>
      <c r="C171" s="12" t="s">
        <v>1273</v>
      </c>
      <c r="D171" s="90">
        <v>54</v>
      </c>
      <c r="E171" s="90">
        <v>0</v>
      </c>
      <c r="F171" s="91">
        <v>71280</v>
      </c>
      <c r="G171" s="122">
        <v>15510</v>
      </c>
      <c r="H171" s="98">
        <v>17820</v>
      </c>
      <c r="I171" s="99">
        <v>2310</v>
      </c>
      <c r="J171" s="16">
        <v>53460</v>
      </c>
      <c r="K171" s="16"/>
      <c r="L171" s="71"/>
      <c r="M171" s="16"/>
      <c r="N171" s="16"/>
      <c r="O171" s="122">
        <v>71280</v>
      </c>
      <c r="P171" s="16"/>
      <c r="Q171" s="90">
        <v>2</v>
      </c>
      <c r="R171" s="91">
        <v>600</v>
      </c>
      <c r="S171" s="126">
        <v>375</v>
      </c>
      <c r="T171" s="16">
        <v>150</v>
      </c>
      <c r="U171" s="16">
        <v>-225</v>
      </c>
      <c r="V171" s="16">
        <v>450</v>
      </c>
      <c r="W171" s="16">
        <v>600</v>
      </c>
      <c r="X171" s="16"/>
      <c r="Y171" s="13">
        <v>1</v>
      </c>
      <c r="Z171" s="16">
        <v>2300</v>
      </c>
      <c r="AA171" s="16">
        <v>575</v>
      </c>
      <c r="AB171" s="16">
        <v>1725</v>
      </c>
      <c r="AC171" s="16">
        <v>2300</v>
      </c>
      <c r="AD171" s="16"/>
      <c r="AE171" s="65"/>
      <c r="AF171" s="14"/>
    </row>
    <row r="172" spans="1:32" s="11" customFormat="1" x14ac:dyDescent="0.3">
      <c r="A172" s="64">
        <v>3052</v>
      </c>
      <c r="B172" s="12" t="s">
        <v>159</v>
      </c>
      <c r="C172" s="12" t="s">
        <v>1273</v>
      </c>
      <c r="D172" s="90">
        <v>56</v>
      </c>
      <c r="E172" s="90">
        <v>0</v>
      </c>
      <c r="F172" s="91">
        <v>73920</v>
      </c>
      <c r="G172" s="122">
        <v>18810</v>
      </c>
      <c r="H172" s="98">
        <v>18480</v>
      </c>
      <c r="I172" s="99">
        <v>-330</v>
      </c>
      <c r="J172" s="16">
        <v>55440</v>
      </c>
      <c r="K172" s="16"/>
      <c r="L172" s="71"/>
      <c r="M172" s="16"/>
      <c r="N172" s="16"/>
      <c r="O172" s="122">
        <v>73920</v>
      </c>
      <c r="P172" s="16"/>
      <c r="Q172" s="90">
        <v>0</v>
      </c>
      <c r="R172" s="91">
        <v>0</v>
      </c>
      <c r="S172" s="126">
        <v>0</v>
      </c>
      <c r="T172" s="16">
        <v>0</v>
      </c>
      <c r="U172" s="16">
        <v>0</v>
      </c>
      <c r="V172" s="16">
        <v>0</v>
      </c>
      <c r="W172" s="16">
        <v>0</v>
      </c>
      <c r="X172" s="16"/>
      <c r="Y172" s="13">
        <v>2</v>
      </c>
      <c r="Z172" s="16">
        <v>4600</v>
      </c>
      <c r="AA172" s="16">
        <v>1150</v>
      </c>
      <c r="AB172" s="16">
        <v>3450</v>
      </c>
      <c r="AC172" s="16">
        <v>4600</v>
      </c>
      <c r="AD172" s="16"/>
      <c r="AE172" s="65"/>
      <c r="AF172" s="14"/>
    </row>
    <row r="173" spans="1:32" s="11" customFormat="1" x14ac:dyDescent="0.3">
      <c r="A173" s="64">
        <v>3053</v>
      </c>
      <c r="B173" s="12" t="s">
        <v>160</v>
      </c>
      <c r="C173" s="12" t="s">
        <v>1273</v>
      </c>
      <c r="D173" s="90">
        <v>24</v>
      </c>
      <c r="E173" s="90">
        <v>0</v>
      </c>
      <c r="F173" s="91">
        <v>31680</v>
      </c>
      <c r="G173" s="122">
        <v>6930</v>
      </c>
      <c r="H173" s="98">
        <v>7920</v>
      </c>
      <c r="I173" s="99">
        <v>990</v>
      </c>
      <c r="J173" s="16">
        <v>23760</v>
      </c>
      <c r="K173" s="16"/>
      <c r="L173" s="71"/>
      <c r="M173" s="16"/>
      <c r="N173" s="16"/>
      <c r="O173" s="122">
        <v>31680</v>
      </c>
      <c r="P173" s="16"/>
      <c r="Q173" s="90">
        <v>0</v>
      </c>
      <c r="R173" s="91">
        <v>0</v>
      </c>
      <c r="S173" s="126">
        <v>0</v>
      </c>
      <c r="T173" s="16">
        <v>0</v>
      </c>
      <c r="U173" s="16">
        <v>0</v>
      </c>
      <c r="V173" s="16">
        <v>0</v>
      </c>
      <c r="W173" s="16">
        <v>0</v>
      </c>
      <c r="X173" s="16"/>
      <c r="Y173" s="13">
        <v>2</v>
      </c>
      <c r="Z173" s="16">
        <v>4600</v>
      </c>
      <c r="AA173" s="16">
        <v>1150</v>
      </c>
      <c r="AB173" s="16">
        <v>3450</v>
      </c>
      <c r="AC173" s="16">
        <v>4600</v>
      </c>
      <c r="AD173" s="16"/>
      <c r="AE173" s="65"/>
      <c r="AF173" s="14"/>
    </row>
    <row r="174" spans="1:32" s="11" customFormat="1" x14ac:dyDescent="0.3">
      <c r="A174" s="64">
        <v>3054</v>
      </c>
      <c r="B174" s="12" t="s">
        <v>161</v>
      </c>
      <c r="C174" s="12" t="s">
        <v>1273</v>
      </c>
      <c r="D174" s="90">
        <v>9</v>
      </c>
      <c r="E174" s="90">
        <v>0</v>
      </c>
      <c r="F174" s="91">
        <v>11880</v>
      </c>
      <c r="G174" s="122">
        <v>1650</v>
      </c>
      <c r="H174" s="98">
        <v>2970</v>
      </c>
      <c r="I174" s="99">
        <v>1320</v>
      </c>
      <c r="J174" s="16">
        <v>8910</v>
      </c>
      <c r="K174" s="16"/>
      <c r="L174" s="71"/>
      <c r="M174" s="16"/>
      <c r="N174" s="16"/>
      <c r="O174" s="122">
        <v>11880</v>
      </c>
      <c r="P174" s="16"/>
      <c r="Q174" s="90">
        <v>0</v>
      </c>
      <c r="R174" s="91">
        <v>0</v>
      </c>
      <c r="S174" s="126">
        <v>0</v>
      </c>
      <c r="T174" s="16">
        <v>0</v>
      </c>
      <c r="U174" s="16">
        <v>0</v>
      </c>
      <c r="V174" s="16">
        <v>0</v>
      </c>
      <c r="W174" s="16">
        <v>0</v>
      </c>
      <c r="X174" s="16"/>
      <c r="Y174" s="13">
        <v>4</v>
      </c>
      <c r="Z174" s="16">
        <v>9200</v>
      </c>
      <c r="AA174" s="16">
        <v>2300</v>
      </c>
      <c r="AB174" s="16">
        <v>6900</v>
      </c>
      <c r="AC174" s="16">
        <v>9200</v>
      </c>
      <c r="AD174" s="16"/>
      <c r="AE174" s="65"/>
      <c r="AF174" s="14"/>
    </row>
    <row r="175" spans="1:32" s="11" customFormat="1" x14ac:dyDescent="0.3">
      <c r="A175" s="64">
        <v>3055</v>
      </c>
      <c r="B175" s="12" t="s">
        <v>162</v>
      </c>
      <c r="C175" s="12" t="s">
        <v>1273</v>
      </c>
      <c r="D175" s="90">
        <v>39</v>
      </c>
      <c r="E175" s="90">
        <v>0</v>
      </c>
      <c r="F175" s="91">
        <v>51480</v>
      </c>
      <c r="G175" s="122">
        <v>15180</v>
      </c>
      <c r="H175" s="98">
        <v>12870</v>
      </c>
      <c r="I175" s="99">
        <v>-2310</v>
      </c>
      <c r="J175" s="16">
        <v>38610</v>
      </c>
      <c r="K175" s="16"/>
      <c r="L175" s="71"/>
      <c r="M175" s="16"/>
      <c r="N175" s="16"/>
      <c r="O175" s="122">
        <v>51480</v>
      </c>
      <c r="P175" s="16"/>
      <c r="Q175" s="90">
        <v>0</v>
      </c>
      <c r="R175" s="91">
        <v>0</v>
      </c>
      <c r="S175" s="126">
        <v>75</v>
      </c>
      <c r="T175" s="16">
        <v>0</v>
      </c>
      <c r="U175" s="16">
        <v>-75</v>
      </c>
      <c r="V175" s="16">
        <v>0</v>
      </c>
      <c r="W175" s="16">
        <v>0</v>
      </c>
      <c r="X175" s="16"/>
      <c r="Y175" s="13">
        <v>4</v>
      </c>
      <c r="Z175" s="16">
        <v>9200</v>
      </c>
      <c r="AA175" s="16">
        <v>2300</v>
      </c>
      <c r="AB175" s="16">
        <v>6900</v>
      </c>
      <c r="AC175" s="16">
        <v>9200</v>
      </c>
      <c r="AD175" s="16"/>
      <c r="AE175" s="65"/>
      <c r="AF175" s="14"/>
    </row>
    <row r="176" spans="1:32" x14ac:dyDescent="0.3">
      <c r="A176" s="64">
        <v>3057</v>
      </c>
      <c r="B176" s="12" t="s">
        <v>160</v>
      </c>
      <c r="C176" s="12" t="s">
        <v>1273</v>
      </c>
      <c r="D176" s="90">
        <v>24</v>
      </c>
      <c r="E176" s="90">
        <v>0</v>
      </c>
      <c r="F176" s="91">
        <v>31680</v>
      </c>
      <c r="G176" s="122">
        <v>7590</v>
      </c>
      <c r="H176" s="98">
        <v>7920</v>
      </c>
      <c r="I176" s="99">
        <v>330</v>
      </c>
      <c r="J176" s="16">
        <v>23760</v>
      </c>
      <c r="K176" s="16"/>
      <c r="L176" s="71"/>
      <c r="M176" s="16"/>
      <c r="N176" s="16"/>
      <c r="O176" s="122">
        <v>31680</v>
      </c>
      <c r="P176" s="16"/>
      <c r="Q176" s="90">
        <v>0</v>
      </c>
      <c r="R176" s="91">
        <v>0</v>
      </c>
      <c r="S176" s="126">
        <v>0</v>
      </c>
      <c r="T176" s="16">
        <v>0</v>
      </c>
      <c r="U176" s="16">
        <v>0</v>
      </c>
      <c r="V176" s="16">
        <v>0</v>
      </c>
      <c r="W176" s="16">
        <v>0</v>
      </c>
      <c r="X176" s="16"/>
      <c r="Y176" s="13">
        <v>2</v>
      </c>
      <c r="Z176" s="16">
        <v>4600</v>
      </c>
      <c r="AA176" s="16">
        <v>1150</v>
      </c>
      <c r="AB176" s="16">
        <v>3450</v>
      </c>
      <c r="AC176" s="16">
        <v>4600</v>
      </c>
      <c r="AD176" s="16"/>
      <c r="AE176" s="65"/>
      <c r="AF176" s="14"/>
    </row>
    <row r="177" spans="1:32" s="11" customFormat="1" x14ac:dyDescent="0.3">
      <c r="A177" s="64">
        <v>3061</v>
      </c>
      <c r="B177" s="12" t="s">
        <v>163</v>
      </c>
      <c r="C177" s="12" t="s">
        <v>1273</v>
      </c>
      <c r="D177" s="90">
        <v>7</v>
      </c>
      <c r="E177" s="90">
        <v>0</v>
      </c>
      <c r="F177" s="91">
        <v>9240</v>
      </c>
      <c r="G177" s="122">
        <v>3300</v>
      </c>
      <c r="H177" s="98">
        <v>2310</v>
      </c>
      <c r="I177" s="99">
        <v>-990</v>
      </c>
      <c r="J177" s="16">
        <v>6930</v>
      </c>
      <c r="K177" s="16"/>
      <c r="L177" s="71"/>
      <c r="M177" s="16"/>
      <c r="N177" s="16"/>
      <c r="O177" s="122">
        <v>9240</v>
      </c>
      <c r="P177" s="16"/>
      <c r="Q177" s="90">
        <v>4</v>
      </c>
      <c r="R177" s="91">
        <v>1200</v>
      </c>
      <c r="S177" s="126">
        <v>375</v>
      </c>
      <c r="T177" s="16">
        <v>300</v>
      </c>
      <c r="U177" s="16">
        <v>-75</v>
      </c>
      <c r="V177" s="16">
        <v>900</v>
      </c>
      <c r="W177" s="16">
        <v>1200</v>
      </c>
      <c r="X177" s="16"/>
      <c r="Y177" s="13">
        <v>4</v>
      </c>
      <c r="Z177" s="16">
        <v>9200</v>
      </c>
      <c r="AA177" s="16">
        <v>2300</v>
      </c>
      <c r="AB177" s="16">
        <v>6900</v>
      </c>
      <c r="AC177" s="16">
        <v>9200</v>
      </c>
      <c r="AD177" s="16"/>
      <c r="AE177" s="65"/>
      <c r="AF177" s="14"/>
    </row>
    <row r="178" spans="1:32" s="11" customFormat="1" x14ac:dyDescent="0.3">
      <c r="A178" s="64">
        <v>3062</v>
      </c>
      <c r="B178" s="12" t="s">
        <v>164</v>
      </c>
      <c r="C178" s="12" t="s">
        <v>1273</v>
      </c>
      <c r="D178" s="90">
        <v>22</v>
      </c>
      <c r="E178" s="90">
        <v>0</v>
      </c>
      <c r="F178" s="91">
        <v>29040</v>
      </c>
      <c r="G178" s="122">
        <v>8580</v>
      </c>
      <c r="H178" s="98">
        <v>7260</v>
      </c>
      <c r="I178" s="99">
        <v>-1320</v>
      </c>
      <c r="J178" s="16">
        <v>21780</v>
      </c>
      <c r="K178" s="16"/>
      <c r="L178" s="71"/>
      <c r="M178" s="16"/>
      <c r="N178" s="16"/>
      <c r="O178" s="122">
        <v>29040</v>
      </c>
      <c r="P178" s="16"/>
      <c r="Q178" s="90">
        <v>0</v>
      </c>
      <c r="R178" s="91">
        <v>0</v>
      </c>
      <c r="S178" s="126">
        <v>0</v>
      </c>
      <c r="T178" s="16">
        <v>0</v>
      </c>
      <c r="U178" s="16">
        <v>0</v>
      </c>
      <c r="V178" s="16">
        <v>0</v>
      </c>
      <c r="W178" s="16">
        <v>0</v>
      </c>
      <c r="X178" s="16"/>
      <c r="Y178" s="13">
        <v>2</v>
      </c>
      <c r="Z178" s="16">
        <v>4600</v>
      </c>
      <c r="AA178" s="16">
        <v>1150</v>
      </c>
      <c r="AB178" s="16">
        <v>3450</v>
      </c>
      <c r="AC178" s="16">
        <v>4600</v>
      </c>
      <c r="AD178" s="16"/>
      <c r="AE178" s="65"/>
      <c r="AF178" s="14"/>
    </row>
    <row r="179" spans="1:32" s="11" customFormat="1" x14ac:dyDescent="0.3">
      <c r="A179" s="64">
        <v>3067</v>
      </c>
      <c r="B179" s="12" t="s">
        <v>165</v>
      </c>
      <c r="C179" s="12" t="s">
        <v>1273</v>
      </c>
      <c r="D179" s="90">
        <v>30</v>
      </c>
      <c r="E179" s="90">
        <v>0</v>
      </c>
      <c r="F179" s="91">
        <v>39600</v>
      </c>
      <c r="G179" s="122">
        <v>8910</v>
      </c>
      <c r="H179" s="98">
        <v>9900</v>
      </c>
      <c r="I179" s="99">
        <v>990</v>
      </c>
      <c r="J179" s="16">
        <v>29700</v>
      </c>
      <c r="K179" s="16"/>
      <c r="L179" s="71"/>
      <c r="M179" s="16"/>
      <c r="N179" s="16"/>
      <c r="O179" s="122">
        <v>39600</v>
      </c>
      <c r="P179" s="16"/>
      <c r="Q179" s="90">
        <v>2</v>
      </c>
      <c r="R179" s="91">
        <v>600</v>
      </c>
      <c r="S179" s="126">
        <v>0</v>
      </c>
      <c r="T179" s="16">
        <v>150</v>
      </c>
      <c r="U179" s="16">
        <v>150</v>
      </c>
      <c r="V179" s="16">
        <v>450</v>
      </c>
      <c r="W179" s="16">
        <v>600</v>
      </c>
      <c r="X179" s="16"/>
      <c r="Y179" s="13">
        <v>4</v>
      </c>
      <c r="Z179" s="16">
        <v>9200</v>
      </c>
      <c r="AA179" s="16">
        <v>2300</v>
      </c>
      <c r="AB179" s="16">
        <v>6900</v>
      </c>
      <c r="AC179" s="16">
        <v>9200</v>
      </c>
      <c r="AD179" s="16"/>
      <c r="AE179" s="65"/>
      <c r="AF179" s="14"/>
    </row>
    <row r="180" spans="1:32" s="11" customFormat="1" x14ac:dyDescent="0.3">
      <c r="A180" s="64">
        <v>3069</v>
      </c>
      <c r="B180" s="12" t="s">
        <v>166</v>
      </c>
      <c r="C180" s="12" t="s">
        <v>1273</v>
      </c>
      <c r="D180" s="90">
        <v>16</v>
      </c>
      <c r="E180" s="90">
        <v>0</v>
      </c>
      <c r="F180" s="91">
        <v>21120</v>
      </c>
      <c r="G180" s="122">
        <v>6270</v>
      </c>
      <c r="H180" s="98">
        <v>5280</v>
      </c>
      <c r="I180" s="99">
        <v>-990</v>
      </c>
      <c r="J180" s="16">
        <v>15840</v>
      </c>
      <c r="K180" s="16"/>
      <c r="L180" s="71"/>
      <c r="M180" s="16"/>
      <c r="N180" s="16"/>
      <c r="O180" s="122">
        <v>21120</v>
      </c>
      <c r="P180" s="16"/>
      <c r="Q180" s="90">
        <v>0</v>
      </c>
      <c r="R180" s="91">
        <v>0</v>
      </c>
      <c r="S180" s="126">
        <v>75</v>
      </c>
      <c r="T180" s="16">
        <v>0</v>
      </c>
      <c r="U180" s="16">
        <v>-75</v>
      </c>
      <c r="V180" s="16">
        <v>0</v>
      </c>
      <c r="W180" s="16">
        <v>0</v>
      </c>
      <c r="X180" s="16"/>
      <c r="Y180" s="13">
        <v>0</v>
      </c>
      <c r="Z180" s="16">
        <v>0</v>
      </c>
      <c r="AA180" s="16">
        <v>0</v>
      </c>
      <c r="AB180" s="16">
        <v>0</v>
      </c>
      <c r="AC180" s="16">
        <v>0</v>
      </c>
      <c r="AD180" s="16"/>
      <c r="AE180" s="65"/>
      <c r="AF180" s="14"/>
    </row>
    <row r="181" spans="1:32" s="11" customFormat="1" x14ac:dyDescent="0.3">
      <c r="A181" s="64">
        <v>3072</v>
      </c>
      <c r="B181" s="12" t="s">
        <v>365</v>
      </c>
      <c r="C181" s="12" t="s">
        <v>1273</v>
      </c>
      <c r="D181" s="90">
        <v>36</v>
      </c>
      <c r="E181" s="90">
        <v>0</v>
      </c>
      <c r="F181" s="91">
        <v>47520</v>
      </c>
      <c r="G181" s="122">
        <v>12870</v>
      </c>
      <c r="H181" s="98">
        <v>11880</v>
      </c>
      <c r="I181" s="99">
        <v>-990</v>
      </c>
      <c r="J181" s="16">
        <v>35640</v>
      </c>
      <c r="K181" s="16"/>
      <c r="L181" s="71"/>
      <c r="M181" s="16"/>
      <c r="N181" s="16"/>
      <c r="O181" s="122">
        <v>47520</v>
      </c>
      <c r="P181" s="16"/>
      <c r="Q181" s="90">
        <v>0</v>
      </c>
      <c r="R181" s="91">
        <v>0</v>
      </c>
      <c r="S181" s="126">
        <v>150</v>
      </c>
      <c r="T181" s="16">
        <v>0</v>
      </c>
      <c r="U181" s="16">
        <v>-150</v>
      </c>
      <c r="V181" s="16">
        <v>0</v>
      </c>
      <c r="W181" s="16">
        <v>0</v>
      </c>
      <c r="X181" s="16"/>
      <c r="Y181" s="13">
        <v>3</v>
      </c>
      <c r="Z181" s="16">
        <v>6900</v>
      </c>
      <c r="AA181" s="16">
        <v>1725</v>
      </c>
      <c r="AB181" s="16">
        <v>5175</v>
      </c>
      <c r="AC181" s="16">
        <v>6900</v>
      </c>
      <c r="AD181" s="16"/>
      <c r="AE181" s="65"/>
      <c r="AF181" s="14"/>
    </row>
    <row r="182" spans="1:32" s="11" customFormat="1" x14ac:dyDescent="0.3">
      <c r="A182" s="64">
        <v>3073</v>
      </c>
      <c r="B182" s="12" t="s">
        <v>167</v>
      </c>
      <c r="C182" s="12" t="s">
        <v>1273</v>
      </c>
      <c r="D182" s="90">
        <v>10</v>
      </c>
      <c r="E182" s="90">
        <v>0</v>
      </c>
      <c r="F182" s="91">
        <v>13200</v>
      </c>
      <c r="G182" s="122">
        <v>3960</v>
      </c>
      <c r="H182" s="98">
        <v>3300</v>
      </c>
      <c r="I182" s="99">
        <v>-660</v>
      </c>
      <c r="J182" s="16">
        <v>9900</v>
      </c>
      <c r="K182" s="16"/>
      <c r="L182" s="71"/>
      <c r="M182" s="16"/>
      <c r="N182" s="16"/>
      <c r="O182" s="122">
        <v>13200</v>
      </c>
      <c r="P182" s="16"/>
      <c r="Q182" s="90">
        <v>0</v>
      </c>
      <c r="R182" s="91">
        <v>0</v>
      </c>
      <c r="S182" s="126">
        <v>0</v>
      </c>
      <c r="T182" s="16">
        <v>0</v>
      </c>
      <c r="U182" s="16">
        <v>0</v>
      </c>
      <c r="V182" s="16">
        <v>0</v>
      </c>
      <c r="W182" s="16">
        <v>0</v>
      </c>
      <c r="X182" s="16"/>
      <c r="Y182" s="13">
        <v>2</v>
      </c>
      <c r="Z182" s="16">
        <v>4600</v>
      </c>
      <c r="AA182" s="16">
        <v>1150</v>
      </c>
      <c r="AB182" s="16">
        <v>3450</v>
      </c>
      <c r="AC182" s="16">
        <v>4600</v>
      </c>
      <c r="AD182" s="16"/>
      <c r="AE182" s="65"/>
      <c r="AF182" s="14"/>
    </row>
    <row r="183" spans="1:32" s="11" customFormat="1" x14ac:dyDescent="0.3">
      <c r="A183" s="64">
        <v>3081</v>
      </c>
      <c r="B183" s="12" t="s">
        <v>168</v>
      </c>
      <c r="C183" s="12" t="s">
        <v>1273</v>
      </c>
      <c r="D183" s="90">
        <v>4</v>
      </c>
      <c r="E183" s="90">
        <v>0</v>
      </c>
      <c r="F183" s="91">
        <v>5280</v>
      </c>
      <c r="G183" s="122">
        <v>1650</v>
      </c>
      <c r="H183" s="98">
        <v>1320</v>
      </c>
      <c r="I183" s="99">
        <v>-330</v>
      </c>
      <c r="J183" s="16">
        <v>3960</v>
      </c>
      <c r="K183" s="16"/>
      <c r="L183" s="71"/>
      <c r="M183" s="16"/>
      <c r="N183" s="16"/>
      <c r="O183" s="122">
        <v>5280</v>
      </c>
      <c r="P183" s="16"/>
      <c r="Q183" s="90">
        <v>0</v>
      </c>
      <c r="R183" s="91">
        <v>0</v>
      </c>
      <c r="S183" s="126">
        <v>0</v>
      </c>
      <c r="T183" s="16">
        <v>0</v>
      </c>
      <c r="U183" s="16">
        <v>0</v>
      </c>
      <c r="V183" s="16">
        <v>0</v>
      </c>
      <c r="W183" s="16">
        <v>0</v>
      </c>
      <c r="X183" s="16"/>
      <c r="Y183" s="13">
        <v>2</v>
      </c>
      <c r="Z183" s="16">
        <v>4600</v>
      </c>
      <c r="AA183" s="16">
        <v>1150</v>
      </c>
      <c r="AB183" s="16">
        <v>3450</v>
      </c>
      <c r="AC183" s="16">
        <v>4600</v>
      </c>
      <c r="AD183" s="16"/>
      <c r="AE183" s="65"/>
      <c r="AF183" s="14"/>
    </row>
    <row r="184" spans="1:32" s="11" customFormat="1" x14ac:dyDescent="0.3">
      <c r="A184" s="64">
        <v>3082</v>
      </c>
      <c r="B184" s="12" t="s">
        <v>169</v>
      </c>
      <c r="C184" s="12" t="s">
        <v>1273</v>
      </c>
      <c r="D184" s="90">
        <v>6</v>
      </c>
      <c r="E184" s="90">
        <v>0</v>
      </c>
      <c r="F184" s="91">
        <v>7920</v>
      </c>
      <c r="G184" s="122">
        <v>1320</v>
      </c>
      <c r="H184" s="98">
        <v>1980</v>
      </c>
      <c r="I184" s="99">
        <v>660</v>
      </c>
      <c r="J184" s="16">
        <v>5940</v>
      </c>
      <c r="K184" s="16"/>
      <c r="L184" s="71"/>
      <c r="M184" s="16"/>
      <c r="N184" s="16"/>
      <c r="O184" s="122">
        <v>7920</v>
      </c>
      <c r="P184" s="16"/>
      <c r="Q184" s="90">
        <v>0</v>
      </c>
      <c r="R184" s="91">
        <v>0</v>
      </c>
      <c r="S184" s="126">
        <v>0</v>
      </c>
      <c r="T184" s="16">
        <v>0</v>
      </c>
      <c r="U184" s="16">
        <v>0</v>
      </c>
      <c r="V184" s="16">
        <v>0</v>
      </c>
      <c r="W184" s="16">
        <v>0</v>
      </c>
      <c r="X184" s="16"/>
      <c r="Y184" s="13">
        <v>3</v>
      </c>
      <c r="Z184" s="16">
        <v>6900</v>
      </c>
      <c r="AA184" s="16">
        <v>1725</v>
      </c>
      <c r="AB184" s="16">
        <v>5175</v>
      </c>
      <c r="AC184" s="16">
        <v>6900</v>
      </c>
      <c r="AD184" s="16"/>
      <c r="AE184" s="65"/>
      <c r="AF184" s="14"/>
    </row>
    <row r="185" spans="1:32" s="11" customFormat="1" x14ac:dyDescent="0.3">
      <c r="A185" s="64">
        <v>3083</v>
      </c>
      <c r="B185" s="12" t="s">
        <v>170</v>
      </c>
      <c r="C185" s="12" t="s">
        <v>1273</v>
      </c>
      <c r="D185" s="90">
        <v>21</v>
      </c>
      <c r="E185" s="90">
        <v>0</v>
      </c>
      <c r="F185" s="91">
        <v>27720</v>
      </c>
      <c r="G185" s="122">
        <v>6270</v>
      </c>
      <c r="H185" s="98">
        <v>6930</v>
      </c>
      <c r="I185" s="99">
        <v>660</v>
      </c>
      <c r="J185" s="16">
        <v>20790</v>
      </c>
      <c r="K185" s="16"/>
      <c r="L185" s="71"/>
      <c r="M185" s="16"/>
      <c r="N185" s="16"/>
      <c r="O185" s="122">
        <v>27720</v>
      </c>
      <c r="P185" s="16"/>
      <c r="Q185" s="90">
        <v>0</v>
      </c>
      <c r="R185" s="91">
        <v>0</v>
      </c>
      <c r="S185" s="126">
        <v>0</v>
      </c>
      <c r="T185" s="16">
        <v>0</v>
      </c>
      <c r="U185" s="16">
        <v>0</v>
      </c>
      <c r="V185" s="16">
        <v>0</v>
      </c>
      <c r="W185" s="16">
        <v>0</v>
      </c>
      <c r="X185" s="16"/>
      <c r="Y185" s="13">
        <v>0</v>
      </c>
      <c r="Z185" s="16">
        <v>0</v>
      </c>
      <c r="AA185" s="16">
        <v>0</v>
      </c>
      <c r="AB185" s="16">
        <v>0</v>
      </c>
      <c r="AC185" s="16">
        <v>0</v>
      </c>
      <c r="AD185" s="16"/>
      <c r="AE185" s="65"/>
      <c r="AF185" s="14"/>
    </row>
    <row r="186" spans="1:32" s="11" customFormat="1" x14ac:dyDescent="0.3">
      <c r="A186" s="64">
        <v>3084</v>
      </c>
      <c r="B186" s="12" t="s">
        <v>171</v>
      </c>
      <c r="C186" s="12" t="s">
        <v>1276</v>
      </c>
      <c r="D186" s="90">
        <v>26</v>
      </c>
      <c r="E186" s="90">
        <v>0</v>
      </c>
      <c r="F186" s="91">
        <v>34320</v>
      </c>
      <c r="G186" s="122">
        <v>5280</v>
      </c>
      <c r="H186" s="98">
        <v>8580</v>
      </c>
      <c r="I186" s="99">
        <v>3300</v>
      </c>
      <c r="J186" s="16">
        <v>25740</v>
      </c>
      <c r="K186" s="16"/>
      <c r="L186" s="71"/>
      <c r="M186" s="16"/>
      <c r="N186" s="16"/>
      <c r="O186" s="122">
        <v>34320</v>
      </c>
      <c r="P186" s="16"/>
      <c r="Q186" s="90">
        <v>0</v>
      </c>
      <c r="R186" s="91">
        <v>0</v>
      </c>
      <c r="S186" s="126">
        <v>0</v>
      </c>
      <c r="T186" s="16">
        <v>0</v>
      </c>
      <c r="U186" s="16">
        <v>0</v>
      </c>
      <c r="V186" s="16">
        <v>0</v>
      </c>
      <c r="W186" s="16">
        <v>0</v>
      </c>
      <c r="X186" s="16"/>
      <c r="Y186" s="13">
        <v>3</v>
      </c>
      <c r="Z186" s="16">
        <v>6900</v>
      </c>
      <c r="AA186" s="16">
        <v>1725</v>
      </c>
      <c r="AB186" s="16">
        <v>5175</v>
      </c>
      <c r="AC186" s="16">
        <v>6900</v>
      </c>
      <c r="AD186" s="16"/>
      <c r="AE186" s="65"/>
      <c r="AF186" s="14"/>
    </row>
    <row r="187" spans="1:32" s="11" customFormat="1" x14ac:dyDescent="0.3">
      <c r="A187" s="64">
        <v>3088</v>
      </c>
      <c r="B187" s="12" t="s">
        <v>366</v>
      </c>
      <c r="C187" s="12" t="s">
        <v>1273</v>
      </c>
      <c r="D187" s="90">
        <v>15</v>
      </c>
      <c r="E187" s="90">
        <v>0</v>
      </c>
      <c r="F187" s="91">
        <v>19800</v>
      </c>
      <c r="G187" s="122">
        <v>5940</v>
      </c>
      <c r="H187" s="98">
        <v>4950</v>
      </c>
      <c r="I187" s="99">
        <v>-990</v>
      </c>
      <c r="J187" s="16">
        <v>14850</v>
      </c>
      <c r="K187" s="16"/>
      <c r="L187" s="71"/>
      <c r="M187" s="16"/>
      <c r="N187" s="16"/>
      <c r="O187" s="122">
        <v>19800</v>
      </c>
      <c r="P187" s="16"/>
      <c r="Q187" s="90">
        <v>0</v>
      </c>
      <c r="R187" s="91">
        <v>0</v>
      </c>
      <c r="S187" s="126">
        <v>75</v>
      </c>
      <c r="T187" s="16">
        <v>0</v>
      </c>
      <c r="U187" s="16">
        <v>-75</v>
      </c>
      <c r="V187" s="16">
        <v>0</v>
      </c>
      <c r="W187" s="16">
        <v>0</v>
      </c>
      <c r="X187" s="16"/>
      <c r="Y187" s="13">
        <v>2</v>
      </c>
      <c r="Z187" s="16">
        <v>4600</v>
      </c>
      <c r="AA187" s="16">
        <v>1150</v>
      </c>
      <c r="AB187" s="16">
        <v>3450</v>
      </c>
      <c r="AC187" s="16">
        <v>4600</v>
      </c>
      <c r="AD187" s="16"/>
      <c r="AE187" s="65"/>
      <c r="AF187" s="14"/>
    </row>
    <row r="188" spans="1:32" s="11" customFormat="1" x14ac:dyDescent="0.3">
      <c r="A188" s="64">
        <v>3089</v>
      </c>
      <c r="B188" s="12" t="s">
        <v>172</v>
      </c>
      <c r="C188" s="12" t="s">
        <v>1273</v>
      </c>
      <c r="D188" s="90">
        <v>35</v>
      </c>
      <c r="E188" s="90">
        <v>0</v>
      </c>
      <c r="F188" s="91">
        <v>46200</v>
      </c>
      <c r="G188" s="122">
        <v>31020</v>
      </c>
      <c r="H188" s="98">
        <v>11550</v>
      </c>
      <c r="I188" s="99">
        <v>-19470</v>
      </c>
      <c r="J188" s="16">
        <v>34650</v>
      </c>
      <c r="K188" s="16"/>
      <c r="L188" s="71"/>
      <c r="M188" s="16"/>
      <c r="N188" s="16"/>
      <c r="O188" s="122">
        <v>46200</v>
      </c>
      <c r="P188" s="16"/>
      <c r="Q188" s="90">
        <v>0</v>
      </c>
      <c r="R188" s="91">
        <v>0</v>
      </c>
      <c r="S188" s="126">
        <v>0</v>
      </c>
      <c r="T188" s="16">
        <v>0</v>
      </c>
      <c r="U188" s="16">
        <v>0</v>
      </c>
      <c r="V188" s="16">
        <v>0</v>
      </c>
      <c r="W188" s="16">
        <v>0</v>
      </c>
      <c r="X188" s="16"/>
      <c r="Y188" s="13">
        <v>1</v>
      </c>
      <c r="Z188" s="16">
        <v>2300</v>
      </c>
      <c r="AA188" s="16">
        <v>575</v>
      </c>
      <c r="AB188" s="16">
        <v>1725</v>
      </c>
      <c r="AC188" s="16">
        <v>2300</v>
      </c>
      <c r="AD188" s="16"/>
      <c r="AE188" s="65"/>
      <c r="AF188" s="14"/>
    </row>
    <row r="189" spans="1:32" s="11" customFormat="1" x14ac:dyDescent="0.3">
      <c r="A189" s="64">
        <v>3090</v>
      </c>
      <c r="B189" s="12" t="s">
        <v>367</v>
      </c>
      <c r="C189" s="12" t="s">
        <v>1273</v>
      </c>
      <c r="D189" s="90">
        <v>5</v>
      </c>
      <c r="E189" s="90">
        <v>0</v>
      </c>
      <c r="F189" s="91">
        <v>6600</v>
      </c>
      <c r="G189" s="122">
        <v>2310</v>
      </c>
      <c r="H189" s="98">
        <v>1650</v>
      </c>
      <c r="I189" s="99">
        <v>-660</v>
      </c>
      <c r="J189" s="16">
        <v>4950</v>
      </c>
      <c r="K189" s="16"/>
      <c r="L189" s="71"/>
      <c r="M189" s="16"/>
      <c r="N189" s="16"/>
      <c r="O189" s="122">
        <v>6600</v>
      </c>
      <c r="P189" s="16"/>
      <c r="Q189" s="90">
        <v>0</v>
      </c>
      <c r="R189" s="91">
        <v>0</v>
      </c>
      <c r="S189" s="126">
        <v>0</v>
      </c>
      <c r="T189" s="16">
        <v>0</v>
      </c>
      <c r="U189" s="16">
        <v>0</v>
      </c>
      <c r="V189" s="16">
        <v>0</v>
      </c>
      <c r="W189" s="16">
        <v>0</v>
      </c>
      <c r="X189" s="16"/>
      <c r="Y189" s="13">
        <v>1</v>
      </c>
      <c r="Z189" s="16">
        <v>2300</v>
      </c>
      <c r="AA189" s="16">
        <v>575</v>
      </c>
      <c r="AB189" s="16">
        <v>1725</v>
      </c>
      <c r="AC189" s="16">
        <v>2300</v>
      </c>
      <c r="AD189" s="16"/>
      <c r="AE189" s="65"/>
      <c r="AF189" s="14"/>
    </row>
    <row r="190" spans="1:32" s="11" customFormat="1" x14ac:dyDescent="0.3">
      <c r="A190" s="64">
        <v>3091</v>
      </c>
      <c r="B190" s="12" t="s">
        <v>173</v>
      </c>
      <c r="C190" s="12" t="s">
        <v>1273</v>
      </c>
      <c r="D190" s="90">
        <v>16</v>
      </c>
      <c r="E190" s="90">
        <v>0</v>
      </c>
      <c r="F190" s="91">
        <v>21120</v>
      </c>
      <c r="G190" s="122">
        <v>3300</v>
      </c>
      <c r="H190" s="98">
        <v>5280</v>
      </c>
      <c r="I190" s="99">
        <v>1980</v>
      </c>
      <c r="J190" s="16">
        <v>15840</v>
      </c>
      <c r="K190" s="16"/>
      <c r="L190" s="71"/>
      <c r="M190" s="16"/>
      <c r="N190" s="16"/>
      <c r="O190" s="122">
        <v>21120</v>
      </c>
      <c r="P190" s="16"/>
      <c r="Q190" s="90">
        <v>0</v>
      </c>
      <c r="R190" s="91">
        <v>0</v>
      </c>
      <c r="S190" s="126">
        <v>0</v>
      </c>
      <c r="T190" s="16">
        <v>0</v>
      </c>
      <c r="U190" s="16">
        <v>0</v>
      </c>
      <c r="V190" s="16">
        <v>0</v>
      </c>
      <c r="W190" s="16">
        <v>0</v>
      </c>
      <c r="X190" s="16"/>
      <c r="Y190" s="13">
        <v>1</v>
      </c>
      <c r="Z190" s="16">
        <v>2300</v>
      </c>
      <c r="AA190" s="16">
        <v>575</v>
      </c>
      <c r="AB190" s="16">
        <v>1725</v>
      </c>
      <c r="AC190" s="16">
        <v>2300</v>
      </c>
      <c r="AD190" s="16"/>
      <c r="AE190" s="65"/>
      <c r="AF190" s="14"/>
    </row>
    <row r="191" spans="1:32" s="11" customFormat="1" x14ac:dyDescent="0.3">
      <c r="A191" s="64">
        <v>3092</v>
      </c>
      <c r="B191" s="12" t="s">
        <v>368</v>
      </c>
      <c r="C191" s="12" t="s">
        <v>1273</v>
      </c>
      <c r="D191" s="90">
        <v>11</v>
      </c>
      <c r="E191" s="90">
        <v>0</v>
      </c>
      <c r="F191" s="91">
        <v>14520</v>
      </c>
      <c r="G191" s="122">
        <v>3300</v>
      </c>
      <c r="H191" s="98">
        <v>3630</v>
      </c>
      <c r="I191" s="99">
        <v>330</v>
      </c>
      <c r="J191" s="16">
        <v>10890</v>
      </c>
      <c r="K191" s="16"/>
      <c r="L191" s="71"/>
      <c r="M191" s="16"/>
      <c r="N191" s="16"/>
      <c r="O191" s="122">
        <v>14520</v>
      </c>
      <c r="P191" s="16"/>
      <c r="Q191" s="90">
        <v>0</v>
      </c>
      <c r="R191" s="91">
        <v>0</v>
      </c>
      <c r="S191" s="126">
        <v>0</v>
      </c>
      <c r="T191" s="16">
        <v>0</v>
      </c>
      <c r="U191" s="16">
        <v>0</v>
      </c>
      <c r="V191" s="16">
        <v>0</v>
      </c>
      <c r="W191" s="16">
        <v>0</v>
      </c>
      <c r="X191" s="16"/>
      <c r="Y191" s="13">
        <v>2</v>
      </c>
      <c r="Z191" s="16">
        <v>4600</v>
      </c>
      <c r="AA191" s="16">
        <v>1150</v>
      </c>
      <c r="AB191" s="16">
        <v>3450</v>
      </c>
      <c r="AC191" s="16">
        <v>4600</v>
      </c>
      <c r="AD191" s="16"/>
      <c r="AE191" s="65"/>
      <c r="AF191" s="14"/>
    </row>
    <row r="192" spans="1:32" s="11" customFormat="1" x14ac:dyDescent="0.3">
      <c r="A192" s="64">
        <v>3106</v>
      </c>
      <c r="B192" s="12" t="s">
        <v>174</v>
      </c>
      <c r="C192" s="12" t="s">
        <v>1273</v>
      </c>
      <c r="D192" s="90">
        <v>161</v>
      </c>
      <c r="E192" s="90">
        <v>0</v>
      </c>
      <c r="F192" s="91">
        <v>212520</v>
      </c>
      <c r="G192" s="122">
        <v>53460</v>
      </c>
      <c r="H192" s="98">
        <v>53130</v>
      </c>
      <c r="I192" s="99">
        <v>-330</v>
      </c>
      <c r="J192" s="16">
        <v>159390</v>
      </c>
      <c r="K192" s="16"/>
      <c r="L192" s="71"/>
      <c r="M192" s="16"/>
      <c r="N192" s="16"/>
      <c r="O192" s="122">
        <v>212520</v>
      </c>
      <c r="P192" s="16"/>
      <c r="Q192" s="90">
        <v>0</v>
      </c>
      <c r="R192" s="91">
        <v>0</v>
      </c>
      <c r="S192" s="126">
        <v>0</v>
      </c>
      <c r="T192" s="16">
        <v>0</v>
      </c>
      <c r="U192" s="16">
        <v>0</v>
      </c>
      <c r="V192" s="16">
        <v>0</v>
      </c>
      <c r="W192" s="16">
        <v>0</v>
      </c>
      <c r="X192" s="16"/>
      <c r="Y192" s="13">
        <v>4</v>
      </c>
      <c r="Z192" s="16">
        <v>9200</v>
      </c>
      <c r="AA192" s="16">
        <v>2300</v>
      </c>
      <c r="AB192" s="16">
        <v>6900</v>
      </c>
      <c r="AC192" s="16">
        <v>9200</v>
      </c>
      <c r="AD192" s="16"/>
      <c r="AE192" s="65"/>
      <c r="AF192" s="14"/>
    </row>
    <row r="193" spans="1:32" s="11" customFormat="1" x14ac:dyDescent="0.3">
      <c r="A193" s="64">
        <v>3108</v>
      </c>
      <c r="B193" s="12" t="s">
        <v>175</v>
      </c>
      <c r="C193" s="12" t="s">
        <v>1273</v>
      </c>
      <c r="D193" s="90">
        <v>64</v>
      </c>
      <c r="E193" s="90">
        <v>0</v>
      </c>
      <c r="F193" s="91">
        <v>84480</v>
      </c>
      <c r="G193" s="122">
        <v>22110</v>
      </c>
      <c r="H193" s="98">
        <v>21120</v>
      </c>
      <c r="I193" s="99">
        <v>-990</v>
      </c>
      <c r="J193" s="16">
        <v>63360</v>
      </c>
      <c r="K193" s="16"/>
      <c r="L193" s="71"/>
      <c r="M193" s="16"/>
      <c r="N193" s="16"/>
      <c r="O193" s="122">
        <v>84480</v>
      </c>
      <c r="P193" s="16"/>
      <c r="Q193" s="90">
        <v>0</v>
      </c>
      <c r="R193" s="91">
        <v>0</v>
      </c>
      <c r="S193" s="126">
        <v>0</v>
      </c>
      <c r="T193" s="16">
        <v>0</v>
      </c>
      <c r="U193" s="16">
        <v>0</v>
      </c>
      <c r="V193" s="16">
        <v>0</v>
      </c>
      <c r="W193" s="16">
        <v>0</v>
      </c>
      <c r="X193" s="16"/>
      <c r="Y193" s="13">
        <v>5</v>
      </c>
      <c r="Z193" s="16">
        <v>11500</v>
      </c>
      <c r="AA193" s="16">
        <v>2875</v>
      </c>
      <c r="AB193" s="16">
        <v>8625</v>
      </c>
      <c r="AC193" s="16">
        <v>11500</v>
      </c>
      <c r="AD193" s="16"/>
      <c r="AE193" s="65"/>
      <c r="AF193" s="14"/>
    </row>
    <row r="194" spans="1:32" s="11" customFormat="1" x14ac:dyDescent="0.3">
      <c r="A194" s="64">
        <v>3109</v>
      </c>
      <c r="B194" s="12" t="s">
        <v>176</v>
      </c>
      <c r="C194" s="12" t="s">
        <v>1273</v>
      </c>
      <c r="D194" s="90">
        <v>13</v>
      </c>
      <c r="E194" s="90">
        <v>0</v>
      </c>
      <c r="F194" s="91">
        <v>17160</v>
      </c>
      <c r="G194" s="122">
        <v>4620</v>
      </c>
      <c r="H194" s="98">
        <v>4290</v>
      </c>
      <c r="I194" s="99">
        <v>-330</v>
      </c>
      <c r="J194" s="16">
        <v>12870</v>
      </c>
      <c r="K194" s="16"/>
      <c r="L194" s="71"/>
      <c r="M194" s="16"/>
      <c r="N194" s="16"/>
      <c r="O194" s="122">
        <v>17160</v>
      </c>
      <c r="P194" s="16"/>
      <c r="Q194" s="90">
        <v>0</v>
      </c>
      <c r="R194" s="91">
        <v>0</v>
      </c>
      <c r="S194" s="126">
        <v>0</v>
      </c>
      <c r="T194" s="16">
        <v>0</v>
      </c>
      <c r="U194" s="16">
        <v>0</v>
      </c>
      <c r="V194" s="16">
        <v>0</v>
      </c>
      <c r="W194" s="16">
        <v>0</v>
      </c>
      <c r="X194" s="16"/>
      <c r="Y194" s="13">
        <v>0</v>
      </c>
      <c r="Z194" s="16">
        <v>0</v>
      </c>
      <c r="AA194" s="16">
        <v>0</v>
      </c>
      <c r="AB194" s="16">
        <v>0</v>
      </c>
      <c r="AC194" s="16">
        <v>0</v>
      </c>
      <c r="AD194" s="16"/>
      <c r="AE194" s="65"/>
      <c r="AF194" s="14"/>
    </row>
    <row r="195" spans="1:32" s="11" customFormat="1" x14ac:dyDescent="0.3">
      <c r="A195" s="64">
        <v>3111</v>
      </c>
      <c r="B195" s="12" t="s">
        <v>177</v>
      </c>
      <c r="C195" s="12" t="s">
        <v>1273</v>
      </c>
      <c r="D195" s="90">
        <v>52</v>
      </c>
      <c r="E195" s="90">
        <v>0</v>
      </c>
      <c r="F195" s="91">
        <v>68640</v>
      </c>
      <c r="G195" s="122">
        <v>16830</v>
      </c>
      <c r="H195" s="98">
        <v>17160</v>
      </c>
      <c r="I195" s="99">
        <v>330</v>
      </c>
      <c r="J195" s="16">
        <v>51480</v>
      </c>
      <c r="K195" s="16"/>
      <c r="L195" s="71"/>
      <c r="M195" s="16"/>
      <c r="N195" s="16"/>
      <c r="O195" s="122">
        <v>68640</v>
      </c>
      <c r="P195" s="16"/>
      <c r="Q195" s="90">
        <v>0</v>
      </c>
      <c r="R195" s="91">
        <v>0</v>
      </c>
      <c r="S195" s="126">
        <v>0</v>
      </c>
      <c r="T195" s="16">
        <v>0</v>
      </c>
      <c r="U195" s="16">
        <v>0</v>
      </c>
      <c r="V195" s="16">
        <v>0</v>
      </c>
      <c r="W195" s="16">
        <v>0</v>
      </c>
      <c r="X195" s="16"/>
      <c r="Y195" s="13">
        <v>0</v>
      </c>
      <c r="Z195" s="16">
        <v>0</v>
      </c>
      <c r="AA195" s="16">
        <v>0</v>
      </c>
      <c r="AB195" s="16">
        <v>0</v>
      </c>
      <c r="AC195" s="16">
        <v>0</v>
      </c>
      <c r="AD195" s="16"/>
      <c r="AE195" s="65"/>
      <c r="AF195" s="14"/>
    </row>
    <row r="196" spans="1:32" s="11" customFormat="1" x14ac:dyDescent="0.3">
      <c r="A196" s="64">
        <v>3117</v>
      </c>
      <c r="B196" s="12" t="s">
        <v>178</v>
      </c>
      <c r="C196" s="12" t="s">
        <v>1273</v>
      </c>
      <c r="D196" s="90">
        <v>59</v>
      </c>
      <c r="E196" s="90">
        <v>0</v>
      </c>
      <c r="F196" s="91">
        <v>77880</v>
      </c>
      <c r="G196" s="122">
        <v>20790</v>
      </c>
      <c r="H196" s="98">
        <v>19470</v>
      </c>
      <c r="I196" s="99">
        <v>-1320</v>
      </c>
      <c r="J196" s="16">
        <v>58410</v>
      </c>
      <c r="K196" s="16"/>
      <c r="L196" s="71"/>
      <c r="M196" s="16"/>
      <c r="N196" s="16"/>
      <c r="O196" s="122">
        <v>77880</v>
      </c>
      <c r="P196" s="16"/>
      <c r="Q196" s="90">
        <v>1</v>
      </c>
      <c r="R196" s="91">
        <v>300</v>
      </c>
      <c r="S196" s="126">
        <v>75</v>
      </c>
      <c r="T196" s="16">
        <v>75</v>
      </c>
      <c r="U196" s="16">
        <v>0</v>
      </c>
      <c r="V196" s="16">
        <v>225</v>
      </c>
      <c r="W196" s="16">
        <v>300</v>
      </c>
      <c r="X196" s="16"/>
      <c r="Y196" s="13">
        <v>1</v>
      </c>
      <c r="Z196" s="16">
        <v>2300</v>
      </c>
      <c r="AA196" s="16">
        <v>575</v>
      </c>
      <c r="AB196" s="16">
        <v>1725</v>
      </c>
      <c r="AC196" s="16">
        <v>2300</v>
      </c>
      <c r="AD196" s="16"/>
      <c r="AE196" s="65"/>
      <c r="AF196" s="14"/>
    </row>
    <row r="197" spans="1:32" s="11" customFormat="1" x14ac:dyDescent="0.3">
      <c r="A197" s="64">
        <v>3120</v>
      </c>
      <c r="B197" s="12" t="s">
        <v>179</v>
      </c>
      <c r="C197" s="12" t="s">
        <v>1273</v>
      </c>
      <c r="D197" s="90">
        <v>10</v>
      </c>
      <c r="E197" s="90">
        <v>0</v>
      </c>
      <c r="F197" s="91">
        <v>13200</v>
      </c>
      <c r="G197" s="122">
        <v>2970</v>
      </c>
      <c r="H197" s="98">
        <v>3300</v>
      </c>
      <c r="I197" s="99">
        <v>330</v>
      </c>
      <c r="J197" s="16">
        <v>9900</v>
      </c>
      <c r="K197" s="16"/>
      <c r="L197" s="71"/>
      <c r="M197" s="16"/>
      <c r="N197" s="16"/>
      <c r="O197" s="122">
        <v>13200</v>
      </c>
      <c r="P197" s="16"/>
      <c r="Q197" s="90">
        <v>0</v>
      </c>
      <c r="R197" s="91">
        <v>0</v>
      </c>
      <c r="S197" s="126">
        <v>0</v>
      </c>
      <c r="T197" s="16">
        <v>0</v>
      </c>
      <c r="U197" s="16">
        <v>0</v>
      </c>
      <c r="V197" s="16">
        <v>0</v>
      </c>
      <c r="W197" s="16">
        <v>0</v>
      </c>
      <c r="X197" s="16"/>
      <c r="Y197" s="13">
        <v>2</v>
      </c>
      <c r="Z197" s="16">
        <v>4600</v>
      </c>
      <c r="AA197" s="16">
        <v>1150</v>
      </c>
      <c r="AB197" s="16">
        <v>3450</v>
      </c>
      <c r="AC197" s="16">
        <v>4600</v>
      </c>
      <c r="AD197" s="16"/>
      <c r="AE197" s="65"/>
      <c r="AF197" s="14"/>
    </row>
    <row r="198" spans="1:32" s="11" customFormat="1" x14ac:dyDescent="0.3">
      <c r="A198" s="64">
        <v>3122</v>
      </c>
      <c r="B198" s="12" t="s">
        <v>180</v>
      </c>
      <c r="C198" s="12" t="s">
        <v>1273</v>
      </c>
      <c r="D198" s="90">
        <v>21</v>
      </c>
      <c r="E198" s="90">
        <v>0</v>
      </c>
      <c r="F198" s="91">
        <v>27720</v>
      </c>
      <c r="G198" s="122">
        <v>8580</v>
      </c>
      <c r="H198" s="98">
        <v>6930</v>
      </c>
      <c r="I198" s="99">
        <v>-1650</v>
      </c>
      <c r="J198" s="16">
        <v>20790</v>
      </c>
      <c r="K198" s="16"/>
      <c r="L198" s="71"/>
      <c r="M198" s="16"/>
      <c r="N198" s="16"/>
      <c r="O198" s="122">
        <v>27720</v>
      </c>
      <c r="P198" s="16"/>
      <c r="Q198" s="90">
        <v>4</v>
      </c>
      <c r="R198" s="91">
        <v>1200</v>
      </c>
      <c r="S198" s="126">
        <v>450</v>
      </c>
      <c r="T198" s="16">
        <v>300</v>
      </c>
      <c r="U198" s="16">
        <v>-150</v>
      </c>
      <c r="V198" s="16">
        <v>900</v>
      </c>
      <c r="W198" s="16">
        <v>1200</v>
      </c>
      <c r="X198" s="16"/>
      <c r="Y198" s="13">
        <v>2</v>
      </c>
      <c r="Z198" s="16">
        <v>4600</v>
      </c>
      <c r="AA198" s="16">
        <v>1150</v>
      </c>
      <c r="AB198" s="16">
        <v>3450</v>
      </c>
      <c r="AC198" s="16">
        <v>4600</v>
      </c>
      <c r="AD198" s="16"/>
      <c r="AE198" s="65"/>
      <c r="AF198" s="14"/>
    </row>
    <row r="199" spans="1:32" s="11" customFormat="1" x14ac:dyDescent="0.3">
      <c r="A199" s="64">
        <v>3123</v>
      </c>
      <c r="B199" s="12" t="s">
        <v>181</v>
      </c>
      <c r="C199" s="12" t="s">
        <v>1273</v>
      </c>
      <c r="D199" s="90">
        <v>8</v>
      </c>
      <c r="E199" s="90">
        <v>0</v>
      </c>
      <c r="F199" s="91">
        <v>10560</v>
      </c>
      <c r="G199" s="122">
        <v>3630</v>
      </c>
      <c r="H199" s="98">
        <v>2640</v>
      </c>
      <c r="I199" s="99">
        <v>-990</v>
      </c>
      <c r="J199" s="16">
        <v>7920</v>
      </c>
      <c r="K199" s="16"/>
      <c r="L199" s="71"/>
      <c r="M199" s="16"/>
      <c r="N199" s="16"/>
      <c r="O199" s="122">
        <v>10560</v>
      </c>
      <c r="P199" s="16"/>
      <c r="Q199" s="90">
        <v>0</v>
      </c>
      <c r="R199" s="91">
        <v>0</v>
      </c>
      <c r="S199" s="126">
        <v>0</v>
      </c>
      <c r="T199" s="16">
        <v>0</v>
      </c>
      <c r="U199" s="16">
        <v>0</v>
      </c>
      <c r="V199" s="16">
        <v>0</v>
      </c>
      <c r="W199" s="16">
        <v>0</v>
      </c>
      <c r="X199" s="16"/>
      <c r="Y199" s="13">
        <v>0</v>
      </c>
      <c r="Z199" s="16">
        <v>0</v>
      </c>
      <c r="AA199" s="16">
        <v>0</v>
      </c>
      <c r="AB199" s="16">
        <v>0</v>
      </c>
      <c r="AC199" s="16">
        <v>0</v>
      </c>
      <c r="AD199" s="16"/>
      <c r="AE199" s="65"/>
      <c r="AF199" s="14"/>
    </row>
    <row r="200" spans="1:32" s="11" customFormat="1" x14ac:dyDescent="0.3">
      <c r="A200" s="64">
        <v>3126</v>
      </c>
      <c r="B200" s="12" t="s">
        <v>182</v>
      </c>
      <c r="C200" s="12" t="s">
        <v>1273</v>
      </c>
      <c r="D200" s="90">
        <v>25</v>
      </c>
      <c r="E200" s="90">
        <v>0</v>
      </c>
      <c r="F200" s="91">
        <v>33000</v>
      </c>
      <c r="G200" s="122">
        <v>5940</v>
      </c>
      <c r="H200" s="98">
        <v>8250</v>
      </c>
      <c r="I200" s="99">
        <v>2310</v>
      </c>
      <c r="J200" s="16">
        <v>24750</v>
      </c>
      <c r="K200" s="16"/>
      <c r="L200" s="71"/>
      <c r="M200" s="16"/>
      <c r="N200" s="16"/>
      <c r="O200" s="122">
        <v>33000</v>
      </c>
      <c r="P200" s="16"/>
      <c r="Q200" s="90">
        <v>0</v>
      </c>
      <c r="R200" s="91">
        <v>0</v>
      </c>
      <c r="S200" s="126">
        <v>0</v>
      </c>
      <c r="T200" s="16">
        <v>0</v>
      </c>
      <c r="U200" s="16">
        <v>0</v>
      </c>
      <c r="V200" s="16">
        <v>0</v>
      </c>
      <c r="W200" s="16">
        <v>0</v>
      </c>
      <c r="X200" s="16"/>
      <c r="Y200" s="13">
        <v>0</v>
      </c>
      <c r="Z200" s="16">
        <v>0</v>
      </c>
      <c r="AA200" s="16">
        <v>0</v>
      </c>
      <c r="AB200" s="16">
        <v>0</v>
      </c>
      <c r="AC200" s="16">
        <v>0</v>
      </c>
      <c r="AD200" s="16"/>
      <c r="AE200" s="65"/>
      <c r="AF200" s="14"/>
    </row>
    <row r="201" spans="1:32" s="11" customFormat="1" x14ac:dyDescent="0.3">
      <c r="A201" s="64">
        <v>3129</v>
      </c>
      <c r="B201" s="12" t="s">
        <v>329</v>
      </c>
      <c r="C201" s="12" t="s">
        <v>1273</v>
      </c>
      <c r="D201" s="90">
        <v>23</v>
      </c>
      <c r="E201" s="90">
        <v>0</v>
      </c>
      <c r="F201" s="91">
        <v>30360</v>
      </c>
      <c r="G201" s="122">
        <v>7260</v>
      </c>
      <c r="H201" s="98">
        <v>7590</v>
      </c>
      <c r="I201" s="99">
        <v>330</v>
      </c>
      <c r="J201" s="16">
        <v>22770</v>
      </c>
      <c r="K201" s="16"/>
      <c r="L201" s="71"/>
      <c r="M201" s="16"/>
      <c r="N201" s="16"/>
      <c r="O201" s="122">
        <v>30360</v>
      </c>
      <c r="P201" s="16"/>
      <c r="Q201" s="90">
        <v>2</v>
      </c>
      <c r="R201" s="91">
        <v>600</v>
      </c>
      <c r="S201" s="126">
        <v>75</v>
      </c>
      <c r="T201" s="16">
        <v>150</v>
      </c>
      <c r="U201" s="16">
        <v>75</v>
      </c>
      <c r="V201" s="16">
        <v>450</v>
      </c>
      <c r="W201" s="16">
        <v>600</v>
      </c>
      <c r="X201" s="16"/>
      <c r="Y201" s="13">
        <v>3</v>
      </c>
      <c r="Z201" s="16">
        <v>6900</v>
      </c>
      <c r="AA201" s="16">
        <v>1725</v>
      </c>
      <c r="AB201" s="16">
        <v>5175</v>
      </c>
      <c r="AC201" s="16">
        <v>6900</v>
      </c>
      <c r="AD201" s="16"/>
      <c r="AE201" s="65"/>
      <c r="AF201" s="14"/>
    </row>
    <row r="202" spans="1:32" s="11" customFormat="1" x14ac:dyDescent="0.3">
      <c r="A202" s="64">
        <v>3130</v>
      </c>
      <c r="B202" s="12" t="s">
        <v>183</v>
      </c>
      <c r="C202" s="12" t="s">
        <v>1273</v>
      </c>
      <c r="D202" s="90">
        <v>10</v>
      </c>
      <c r="E202" s="90">
        <v>0</v>
      </c>
      <c r="F202" s="91">
        <v>13200</v>
      </c>
      <c r="G202" s="122">
        <v>3960</v>
      </c>
      <c r="H202" s="98">
        <v>3300</v>
      </c>
      <c r="I202" s="99">
        <v>-660</v>
      </c>
      <c r="J202" s="16">
        <v>9900</v>
      </c>
      <c r="K202" s="16"/>
      <c r="L202" s="71"/>
      <c r="M202" s="16"/>
      <c r="N202" s="16"/>
      <c r="O202" s="122">
        <v>13200</v>
      </c>
      <c r="P202" s="16"/>
      <c r="Q202" s="90">
        <v>2</v>
      </c>
      <c r="R202" s="91">
        <v>600</v>
      </c>
      <c r="S202" s="126">
        <v>150</v>
      </c>
      <c r="T202" s="16">
        <v>150</v>
      </c>
      <c r="U202" s="16">
        <v>0</v>
      </c>
      <c r="V202" s="16">
        <v>450</v>
      </c>
      <c r="W202" s="16">
        <v>600</v>
      </c>
      <c r="X202" s="16"/>
      <c r="Y202" s="13">
        <v>1</v>
      </c>
      <c r="Z202" s="16">
        <v>2300</v>
      </c>
      <c r="AA202" s="16">
        <v>575</v>
      </c>
      <c r="AB202" s="16">
        <v>1725</v>
      </c>
      <c r="AC202" s="16">
        <v>2300</v>
      </c>
      <c r="AD202" s="16"/>
      <c r="AE202" s="65"/>
      <c r="AF202" s="14"/>
    </row>
    <row r="203" spans="1:32" s="11" customFormat="1" x14ac:dyDescent="0.3">
      <c r="A203" s="64">
        <v>3134</v>
      </c>
      <c r="B203" s="12" t="s">
        <v>369</v>
      </c>
      <c r="C203" s="12" t="s">
        <v>1273</v>
      </c>
      <c r="D203" s="90">
        <v>14</v>
      </c>
      <c r="E203" s="90">
        <v>0</v>
      </c>
      <c r="F203" s="91">
        <v>18480</v>
      </c>
      <c r="G203" s="122">
        <v>6600</v>
      </c>
      <c r="H203" s="98">
        <v>4620</v>
      </c>
      <c r="I203" s="99">
        <v>-1980</v>
      </c>
      <c r="J203" s="16">
        <v>13860</v>
      </c>
      <c r="K203" s="16"/>
      <c r="L203" s="71"/>
      <c r="M203" s="16"/>
      <c r="N203" s="16"/>
      <c r="O203" s="122">
        <v>18480</v>
      </c>
      <c r="P203" s="16"/>
      <c r="Q203" s="90">
        <v>0</v>
      </c>
      <c r="R203" s="91">
        <v>0</v>
      </c>
      <c r="S203" s="126">
        <v>0</v>
      </c>
      <c r="T203" s="16">
        <v>0</v>
      </c>
      <c r="U203" s="16">
        <v>0</v>
      </c>
      <c r="V203" s="16">
        <v>0</v>
      </c>
      <c r="W203" s="16">
        <v>0</v>
      </c>
      <c r="X203" s="16"/>
      <c r="Y203" s="13">
        <v>2</v>
      </c>
      <c r="Z203" s="16">
        <v>4600</v>
      </c>
      <c r="AA203" s="16">
        <v>1150</v>
      </c>
      <c r="AB203" s="16">
        <v>3450</v>
      </c>
      <c r="AC203" s="16">
        <v>4600</v>
      </c>
      <c r="AD203" s="16"/>
      <c r="AE203" s="65"/>
      <c r="AF203" s="14"/>
    </row>
    <row r="204" spans="1:32" s="11" customFormat="1" x14ac:dyDescent="0.3">
      <c r="A204" s="64">
        <v>3136</v>
      </c>
      <c r="B204" s="12" t="s">
        <v>184</v>
      </c>
      <c r="C204" s="12" t="s">
        <v>1273</v>
      </c>
      <c r="D204" s="90">
        <v>9</v>
      </c>
      <c r="E204" s="90">
        <v>0</v>
      </c>
      <c r="F204" s="91">
        <v>11880</v>
      </c>
      <c r="G204" s="122">
        <v>2310</v>
      </c>
      <c r="H204" s="98">
        <v>2970</v>
      </c>
      <c r="I204" s="99">
        <v>660</v>
      </c>
      <c r="J204" s="16">
        <v>8910</v>
      </c>
      <c r="K204" s="16"/>
      <c r="L204" s="71"/>
      <c r="M204" s="16"/>
      <c r="N204" s="16"/>
      <c r="O204" s="122">
        <v>11880</v>
      </c>
      <c r="P204" s="16"/>
      <c r="Q204" s="90">
        <v>1</v>
      </c>
      <c r="R204" s="91">
        <v>300</v>
      </c>
      <c r="S204" s="126">
        <v>0</v>
      </c>
      <c r="T204" s="16">
        <v>75</v>
      </c>
      <c r="U204" s="16">
        <v>75</v>
      </c>
      <c r="V204" s="16">
        <v>225</v>
      </c>
      <c r="W204" s="16">
        <v>300</v>
      </c>
      <c r="X204" s="16"/>
      <c r="Y204" s="13">
        <v>0</v>
      </c>
      <c r="Z204" s="16">
        <v>0</v>
      </c>
      <c r="AA204" s="16">
        <v>0</v>
      </c>
      <c r="AB204" s="16">
        <v>0</v>
      </c>
      <c r="AC204" s="16">
        <v>0</v>
      </c>
      <c r="AD204" s="16"/>
      <c r="AE204" s="65"/>
      <c r="AF204" s="14"/>
    </row>
    <row r="205" spans="1:32" s="11" customFormat="1" x14ac:dyDescent="0.3">
      <c r="A205" s="64">
        <v>3137</v>
      </c>
      <c r="B205" s="12" t="s">
        <v>185</v>
      </c>
      <c r="C205" s="12" t="s">
        <v>1273</v>
      </c>
      <c r="D205" s="90">
        <v>18</v>
      </c>
      <c r="E205" s="90">
        <v>0</v>
      </c>
      <c r="F205" s="91">
        <v>23760</v>
      </c>
      <c r="G205" s="122">
        <v>7260</v>
      </c>
      <c r="H205" s="98">
        <v>5940</v>
      </c>
      <c r="I205" s="99">
        <v>-1320</v>
      </c>
      <c r="J205" s="16">
        <v>17820</v>
      </c>
      <c r="K205" s="16"/>
      <c r="L205" s="71"/>
      <c r="M205" s="16"/>
      <c r="N205" s="16"/>
      <c r="O205" s="122">
        <v>23760</v>
      </c>
      <c r="P205" s="16"/>
      <c r="Q205" s="90">
        <v>1</v>
      </c>
      <c r="R205" s="91">
        <v>300</v>
      </c>
      <c r="S205" s="126">
        <v>0</v>
      </c>
      <c r="T205" s="16">
        <v>75</v>
      </c>
      <c r="U205" s="16">
        <v>75</v>
      </c>
      <c r="V205" s="16">
        <v>225</v>
      </c>
      <c r="W205" s="16">
        <v>300</v>
      </c>
      <c r="X205" s="16"/>
      <c r="Y205" s="13">
        <v>0</v>
      </c>
      <c r="Z205" s="16">
        <v>0</v>
      </c>
      <c r="AA205" s="16">
        <v>0</v>
      </c>
      <c r="AB205" s="16">
        <v>0</v>
      </c>
      <c r="AC205" s="16">
        <v>0</v>
      </c>
      <c r="AD205" s="16"/>
      <c r="AE205" s="65"/>
      <c r="AF205" s="14"/>
    </row>
    <row r="206" spans="1:32" s="11" customFormat="1" x14ac:dyDescent="0.3">
      <c r="A206" s="64">
        <v>3138</v>
      </c>
      <c r="B206" s="12" t="s">
        <v>370</v>
      </c>
      <c r="C206" s="12" t="s">
        <v>1273</v>
      </c>
      <c r="D206" s="90">
        <v>23</v>
      </c>
      <c r="E206" s="90">
        <v>0</v>
      </c>
      <c r="F206" s="91">
        <v>30360</v>
      </c>
      <c r="G206" s="122">
        <v>7590</v>
      </c>
      <c r="H206" s="98">
        <v>7590</v>
      </c>
      <c r="I206" s="99">
        <v>0</v>
      </c>
      <c r="J206" s="16">
        <v>22770</v>
      </c>
      <c r="K206" s="16"/>
      <c r="L206" s="71"/>
      <c r="M206" s="16"/>
      <c r="N206" s="16"/>
      <c r="O206" s="122">
        <v>30360</v>
      </c>
      <c r="P206" s="16"/>
      <c r="Q206" s="90">
        <v>0</v>
      </c>
      <c r="R206" s="91">
        <v>0</v>
      </c>
      <c r="S206" s="126">
        <v>0</v>
      </c>
      <c r="T206" s="16">
        <v>0</v>
      </c>
      <c r="U206" s="16">
        <v>0</v>
      </c>
      <c r="V206" s="16">
        <v>0</v>
      </c>
      <c r="W206" s="16">
        <v>0</v>
      </c>
      <c r="X206" s="16"/>
      <c r="Y206" s="13">
        <v>0</v>
      </c>
      <c r="Z206" s="16">
        <v>0</v>
      </c>
      <c r="AA206" s="16">
        <v>0</v>
      </c>
      <c r="AB206" s="16">
        <v>0</v>
      </c>
      <c r="AC206" s="16">
        <v>0</v>
      </c>
      <c r="AD206" s="16"/>
      <c r="AE206" s="65"/>
      <c r="AF206" s="14"/>
    </row>
    <row r="207" spans="1:32" s="11" customFormat="1" x14ac:dyDescent="0.3">
      <c r="A207" s="64">
        <v>3139</v>
      </c>
      <c r="B207" s="12" t="s">
        <v>186</v>
      </c>
      <c r="C207" s="12" t="s">
        <v>1273</v>
      </c>
      <c r="D207" s="90">
        <v>16</v>
      </c>
      <c r="E207" s="90">
        <v>0</v>
      </c>
      <c r="F207" s="91">
        <v>21120</v>
      </c>
      <c r="G207" s="122">
        <v>5280</v>
      </c>
      <c r="H207" s="98">
        <v>5280</v>
      </c>
      <c r="I207" s="99">
        <v>0</v>
      </c>
      <c r="J207" s="16">
        <v>15840</v>
      </c>
      <c r="K207" s="16"/>
      <c r="L207" s="71"/>
      <c r="M207" s="16"/>
      <c r="N207" s="16"/>
      <c r="O207" s="122">
        <v>21120</v>
      </c>
      <c r="P207" s="16"/>
      <c r="Q207" s="90">
        <v>1</v>
      </c>
      <c r="R207" s="91">
        <v>300</v>
      </c>
      <c r="S207" s="126">
        <v>75</v>
      </c>
      <c r="T207" s="16">
        <v>75</v>
      </c>
      <c r="U207" s="16">
        <v>0</v>
      </c>
      <c r="V207" s="16">
        <v>225</v>
      </c>
      <c r="W207" s="16">
        <v>300</v>
      </c>
      <c r="X207" s="16"/>
      <c r="Y207" s="13">
        <v>0</v>
      </c>
      <c r="Z207" s="16">
        <v>0</v>
      </c>
      <c r="AA207" s="16">
        <v>0</v>
      </c>
      <c r="AB207" s="16">
        <v>0</v>
      </c>
      <c r="AC207" s="16">
        <v>0</v>
      </c>
      <c r="AD207" s="16"/>
      <c r="AE207" s="65"/>
      <c r="AF207" s="14"/>
    </row>
    <row r="208" spans="1:32" s="11" customFormat="1" x14ac:dyDescent="0.3">
      <c r="A208" s="64">
        <v>3145</v>
      </c>
      <c r="B208" s="12" t="s">
        <v>187</v>
      </c>
      <c r="C208" s="12" t="s">
        <v>1273</v>
      </c>
      <c r="D208" s="90">
        <v>27</v>
      </c>
      <c r="E208" s="90">
        <v>0</v>
      </c>
      <c r="F208" s="91">
        <v>35640</v>
      </c>
      <c r="G208" s="122">
        <v>7260</v>
      </c>
      <c r="H208" s="98">
        <v>8910</v>
      </c>
      <c r="I208" s="99">
        <v>1650</v>
      </c>
      <c r="J208" s="16">
        <v>26730</v>
      </c>
      <c r="K208" s="16"/>
      <c r="L208" s="71"/>
      <c r="M208" s="16"/>
      <c r="N208" s="16"/>
      <c r="O208" s="122">
        <v>35640</v>
      </c>
      <c r="P208" s="16"/>
      <c r="Q208" s="90">
        <v>1</v>
      </c>
      <c r="R208" s="91">
        <v>300</v>
      </c>
      <c r="S208" s="126">
        <v>0</v>
      </c>
      <c r="T208" s="16">
        <v>75</v>
      </c>
      <c r="U208" s="16">
        <v>75</v>
      </c>
      <c r="V208" s="16">
        <v>225</v>
      </c>
      <c r="W208" s="16">
        <v>300</v>
      </c>
      <c r="X208" s="16"/>
      <c r="Y208" s="13">
        <v>1</v>
      </c>
      <c r="Z208" s="16">
        <v>2300</v>
      </c>
      <c r="AA208" s="16">
        <v>575</v>
      </c>
      <c r="AB208" s="16">
        <v>1725</v>
      </c>
      <c r="AC208" s="16">
        <v>2300</v>
      </c>
      <c r="AD208" s="16"/>
      <c r="AE208" s="65"/>
      <c r="AF208" s="14"/>
    </row>
    <row r="209" spans="1:32" s="11" customFormat="1" x14ac:dyDescent="0.3">
      <c r="A209" s="64">
        <v>3146</v>
      </c>
      <c r="B209" s="12" t="s">
        <v>188</v>
      </c>
      <c r="C209" s="12" t="s">
        <v>1273</v>
      </c>
      <c r="D209" s="90">
        <v>4</v>
      </c>
      <c r="E209" s="90">
        <v>0</v>
      </c>
      <c r="F209" s="91">
        <v>5280</v>
      </c>
      <c r="G209" s="122">
        <v>330</v>
      </c>
      <c r="H209" s="98">
        <v>1320</v>
      </c>
      <c r="I209" s="99">
        <v>990</v>
      </c>
      <c r="J209" s="16">
        <v>3960</v>
      </c>
      <c r="K209" s="16"/>
      <c r="L209" s="71"/>
      <c r="M209" s="16"/>
      <c r="N209" s="16"/>
      <c r="O209" s="122">
        <v>5280</v>
      </c>
      <c r="P209" s="16"/>
      <c r="Q209" s="90">
        <v>0</v>
      </c>
      <c r="R209" s="91">
        <v>0</v>
      </c>
      <c r="S209" s="126">
        <v>0</v>
      </c>
      <c r="T209" s="16">
        <v>0</v>
      </c>
      <c r="U209" s="16">
        <v>0</v>
      </c>
      <c r="V209" s="16">
        <v>0</v>
      </c>
      <c r="W209" s="16">
        <v>0</v>
      </c>
      <c r="X209" s="16"/>
      <c r="Y209" s="13">
        <v>3</v>
      </c>
      <c r="Z209" s="16">
        <v>6900</v>
      </c>
      <c r="AA209" s="16">
        <v>1725</v>
      </c>
      <c r="AB209" s="16">
        <v>5175</v>
      </c>
      <c r="AC209" s="16">
        <v>6900</v>
      </c>
      <c r="AD209" s="16"/>
      <c r="AE209" s="65"/>
      <c r="AF209" s="14"/>
    </row>
    <row r="210" spans="1:32" s="11" customFormat="1" x14ac:dyDescent="0.3">
      <c r="A210" s="64">
        <v>3149</v>
      </c>
      <c r="B210" s="12" t="s">
        <v>371</v>
      </c>
      <c r="C210" s="12" t="s">
        <v>1273</v>
      </c>
      <c r="D210" s="90">
        <v>28</v>
      </c>
      <c r="E210" s="90">
        <v>0</v>
      </c>
      <c r="F210" s="91">
        <v>36960</v>
      </c>
      <c r="G210" s="122">
        <v>8910</v>
      </c>
      <c r="H210" s="98">
        <v>9240</v>
      </c>
      <c r="I210" s="99">
        <v>330</v>
      </c>
      <c r="J210" s="16">
        <v>27720</v>
      </c>
      <c r="K210" s="16"/>
      <c r="L210" s="71"/>
      <c r="M210" s="16"/>
      <c r="N210" s="16"/>
      <c r="O210" s="122">
        <v>36960</v>
      </c>
      <c r="P210" s="16"/>
      <c r="Q210" s="90">
        <v>8</v>
      </c>
      <c r="R210" s="91">
        <v>2400</v>
      </c>
      <c r="S210" s="126">
        <v>825</v>
      </c>
      <c r="T210" s="16">
        <v>600</v>
      </c>
      <c r="U210" s="16">
        <v>-225</v>
      </c>
      <c r="V210" s="16">
        <v>1800</v>
      </c>
      <c r="W210" s="16">
        <v>2400</v>
      </c>
      <c r="X210" s="16"/>
      <c r="Y210" s="13">
        <v>1</v>
      </c>
      <c r="Z210" s="16">
        <v>2300</v>
      </c>
      <c r="AA210" s="16">
        <v>575</v>
      </c>
      <c r="AB210" s="16">
        <v>1725</v>
      </c>
      <c r="AC210" s="16">
        <v>2300</v>
      </c>
      <c r="AD210" s="16"/>
      <c r="AE210" s="65"/>
      <c r="AF210" s="14"/>
    </row>
    <row r="211" spans="1:32" s="11" customFormat="1" x14ac:dyDescent="0.3">
      <c r="A211" s="64">
        <v>3150</v>
      </c>
      <c r="B211" s="12" t="s">
        <v>372</v>
      </c>
      <c r="C211" s="12" t="s">
        <v>1273</v>
      </c>
      <c r="D211" s="90">
        <v>43</v>
      </c>
      <c r="E211" s="90">
        <v>0</v>
      </c>
      <c r="F211" s="91">
        <v>56760</v>
      </c>
      <c r="G211" s="122">
        <v>14520</v>
      </c>
      <c r="H211" s="98">
        <v>14190</v>
      </c>
      <c r="I211" s="99">
        <v>-330</v>
      </c>
      <c r="J211" s="16">
        <v>42570</v>
      </c>
      <c r="K211" s="16"/>
      <c r="L211" s="71"/>
      <c r="M211" s="16"/>
      <c r="N211" s="16"/>
      <c r="O211" s="122">
        <v>56760</v>
      </c>
      <c r="P211" s="16"/>
      <c r="Q211" s="90">
        <v>1</v>
      </c>
      <c r="R211" s="91">
        <v>300</v>
      </c>
      <c r="S211" s="126">
        <v>0</v>
      </c>
      <c r="T211" s="16">
        <v>75</v>
      </c>
      <c r="U211" s="16">
        <v>75</v>
      </c>
      <c r="V211" s="16">
        <v>225</v>
      </c>
      <c r="W211" s="16">
        <v>300</v>
      </c>
      <c r="X211" s="16"/>
      <c r="Y211" s="13">
        <v>0</v>
      </c>
      <c r="Z211" s="16">
        <v>0</v>
      </c>
      <c r="AA211" s="16">
        <v>0</v>
      </c>
      <c r="AB211" s="16">
        <v>0</v>
      </c>
      <c r="AC211" s="16">
        <v>0</v>
      </c>
      <c r="AD211" s="16"/>
      <c r="AE211" s="65"/>
      <c r="AF211" s="14"/>
    </row>
    <row r="212" spans="1:32" s="11" customFormat="1" x14ac:dyDescent="0.3">
      <c r="A212" s="64">
        <v>3153</v>
      </c>
      <c r="B212" s="12" t="s">
        <v>189</v>
      </c>
      <c r="C212" s="12" t="s">
        <v>1273</v>
      </c>
      <c r="D212" s="90">
        <v>19</v>
      </c>
      <c r="E212" s="90">
        <v>0</v>
      </c>
      <c r="F212" s="91">
        <v>25080</v>
      </c>
      <c r="G212" s="122">
        <v>6930</v>
      </c>
      <c r="H212" s="98">
        <v>6270</v>
      </c>
      <c r="I212" s="99">
        <v>-660</v>
      </c>
      <c r="J212" s="16">
        <v>18810</v>
      </c>
      <c r="K212" s="16"/>
      <c r="L212" s="71"/>
      <c r="M212" s="16"/>
      <c r="N212" s="16"/>
      <c r="O212" s="122">
        <v>25080</v>
      </c>
      <c r="P212" s="16"/>
      <c r="Q212" s="90">
        <v>0</v>
      </c>
      <c r="R212" s="91">
        <v>0</v>
      </c>
      <c r="S212" s="126">
        <v>0</v>
      </c>
      <c r="T212" s="16">
        <v>0</v>
      </c>
      <c r="U212" s="16">
        <v>0</v>
      </c>
      <c r="V212" s="16">
        <v>0</v>
      </c>
      <c r="W212" s="16">
        <v>0</v>
      </c>
      <c r="X212" s="16"/>
      <c r="Y212" s="13">
        <v>0</v>
      </c>
      <c r="Z212" s="16">
        <v>0</v>
      </c>
      <c r="AA212" s="16">
        <v>0</v>
      </c>
      <c r="AB212" s="16">
        <v>0</v>
      </c>
      <c r="AC212" s="16">
        <v>0</v>
      </c>
      <c r="AD212" s="16"/>
      <c r="AE212" s="65"/>
      <c r="AF212" s="14"/>
    </row>
    <row r="213" spans="1:32" s="11" customFormat="1" x14ac:dyDescent="0.3">
      <c r="A213" s="64">
        <v>3154</v>
      </c>
      <c r="B213" s="12" t="s">
        <v>190</v>
      </c>
      <c r="C213" s="12" t="s">
        <v>1273</v>
      </c>
      <c r="D213" s="90">
        <v>9</v>
      </c>
      <c r="E213" s="90">
        <v>0</v>
      </c>
      <c r="F213" s="91">
        <v>11880</v>
      </c>
      <c r="G213" s="122">
        <v>3630</v>
      </c>
      <c r="H213" s="98">
        <v>2970</v>
      </c>
      <c r="I213" s="99">
        <v>-660</v>
      </c>
      <c r="J213" s="16">
        <v>8910</v>
      </c>
      <c r="K213" s="16"/>
      <c r="L213" s="71"/>
      <c r="M213" s="16"/>
      <c r="N213" s="16"/>
      <c r="O213" s="122">
        <v>11880</v>
      </c>
      <c r="P213" s="16"/>
      <c r="Q213" s="90">
        <v>0</v>
      </c>
      <c r="R213" s="91">
        <v>0</v>
      </c>
      <c r="S213" s="126">
        <v>0</v>
      </c>
      <c r="T213" s="16">
        <v>0</v>
      </c>
      <c r="U213" s="16">
        <v>0</v>
      </c>
      <c r="V213" s="16">
        <v>0</v>
      </c>
      <c r="W213" s="16">
        <v>0</v>
      </c>
      <c r="X213" s="16"/>
      <c r="Y213" s="13">
        <v>4</v>
      </c>
      <c r="Z213" s="16">
        <v>9200</v>
      </c>
      <c r="AA213" s="16">
        <v>2300</v>
      </c>
      <c r="AB213" s="16">
        <v>6900</v>
      </c>
      <c r="AC213" s="16">
        <v>9200</v>
      </c>
      <c r="AD213" s="16"/>
      <c r="AE213" s="65"/>
      <c r="AF213" s="14"/>
    </row>
    <row r="214" spans="1:32" s="11" customFormat="1" x14ac:dyDescent="0.3">
      <c r="A214" s="64">
        <v>3155</v>
      </c>
      <c r="B214" s="12" t="s">
        <v>191</v>
      </c>
      <c r="C214" s="12" t="s">
        <v>1273</v>
      </c>
      <c r="D214" s="90">
        <v>22</v>
      </c>
      <c r="E214" s="90">
        <v>0</v>
      </c>
      <c r="F214" s="91">
        <v>29040</v>
      </c>
      <c r="G214" s="122">
        <v>7260</v>
      </c>
      <c r="H214" s="98">
        <v>7260</v>
      </c>
      <c r="I214" s="99">
        <v>0</v>
      </c>
      <c r="J214" s="16">
        <v>21780</v>
      </c>
      <c r="K214" s="16"/>
      <c r="L214" s="71"/>
      <c r="M214" s="16"/>
      <c r="N214" s="16"/>
      <c r="O214" s="122">
        <v>29040</v>
      </c>
      <c r="P214" s="16"/>
      <c r="Q214" s="90">
        <v>1</v>
      </c>
      <c r="R214" s="91">
        <v>300</v>
      </c>
      <c r="S214" s="126">
        <v>0</v>
      </c>
      <c r="T214" s="16">
        <v>75</v>
      </c>
      <c r="U214" s="16">
        <v>75</v>
      </c>
      <c r="V214" s="16">
        <v>225</v>
      </c>
      <c r="W214" s="16">
        <v>300</v>
      </c>
      <c r="X214" s="16"/>
      <c r="Y214" s="13">
        <v>2</v>
      </c>
      <c r="Z214" s="16">
        <v>4600</v>
      </c>
      <c r="AA214" s="16">
        <v>1150</v>
      </c>
      <c r="AB214" s="16">
        <v>3450</v>
      </c>
      <c r="AC214" s="16">
        <v>4600</v>
      </c>
      <c r="AD214" s="16"/>
      <c r="AE214" s="65"/>
      <c r="AF214" s="14"/>
    </row>
    <row r="215" spans="1:32" s="11" customFormat="1" x14ac:dyDescent="0.3">
      <c r="A215" s="64">
        <v>3158</v>
      </c>
      <c r="B215" s="12" t="s">
        <v>192</v>
      </c>
      <c r="C215" s="12" t="s">
        <v>1273</v>
      </c>
      <c r="D215" s="90">
        <v>11</v>
      </c>
      <c r="E215" s="90">
        <v>0</v>
      </c>
      <c r="F215" s="91">
        <v>14520</v>
      </c>
      <c r="G215" s="122">
        <v>2970</v>
      </c>
      <c r="H215" s="98">
        <v>3630</v>
      </c>
      <c r="I215" s="99">
        <v>660</v>
      </c>
      <c r="J215" s="16">
        <v>10890</v>
      </c>
      <c r="K215" s="16"/>
      <c r="L215" s="71"/>
      <c r="M215" s="16"/>
      <c r="N215" s="16"/>
      <c r="O215" s="122">
        <v>14520</v>
      </c>
      <c r="P215" s="16"/>
      <c r="Q215" s="90">
        <v>4</v>
      </c>
      <c r="R215" s="91">
        <v>1200</v>
      </c>
      <c r="S215" s="126">
        <v>150</v>
      </c>
      <c r="T215" s="16">
        <v>300</v>
      </c>
      <c r="U215" s="16">
        <v>150</v>
      </c>
      <c r="V215" s="16">
        <v>900</v>
      </c>
      <c r="W215" s="16">
        <v>1200</v>
      </c>
      <c r="X215" s="16"/>
      <c r="Y215" s="13">
        <v>3</v>
      </c>
      <c r="Z215" s="16">
        <v>6900</v>
      </c>
      <c r="AA215" s="16">
        <v>1725</v>
      </c>
      <c r="AB215" s="16">
        <v>5175</v>
      </c>
      <c r="AC215" s="16">
        <v>6900</v>
      </c>
      <c r="AD215" s="16"/>
      <c r="AE215" s="65"/>
      <c r="AF215" s="14"/>
    </row>
    <row r="216" spans="1:32" s="11" customFormat="1" x14ac:dyDescent="0.3">
      <c r="A216" s="64">
        <v>3159</v>
      </c>
      <c r="B216" s="12" t="s">
        <v>193</v>
      </c>
      <c r="C216" s="12" t="s">
        <v>1273</v>
      </c>
      <c r="D216" s="90">
        <v>3</v>
      </c>
      <c r="E216" s="90">
        <v>0</v>
      </c>
      <c r="F216" s="91">
        <v>3960</v>
      </c>
      <c r="G216" s="122">
        <v>990</v>
      </c>
      <c r="H216" s="98">
        <v>990</v>
      </c>
      <c r="I216" s="99">
        <v>0</v>
      </c>
      <c r="J216" s="16">
        <v>2970</v>
      </c>
      <c r="K216" s="16"/>
      <c r="L216" s="71"/>
      <c r="M216" s="16"/>
      <c r="N216" s="16"/>
      <c r="O216" s="122">
        <v>3960</v>
      </c>
      <c r="P216" s="16"/>
      <c r="Q216" s="90">
        <v>0</v>
      </c>
      <c r="R216" s="91">
        <v>0</v>
      </c>
      <c r="S216" s="126">
        <v>0</v>
      </c>
      <c r="T216" s="16">
        <v>0</v>
      </c>
      <c r="U216" s="16">
        <v>0</v>
      </c>
      <c r="V216" s="16">
        <v>0</v>
      </c>
      <c r="W216" s="16">
        <v>0</v>
      </c>
      <c r="X216" s="16"/>
      <c r="Y216" s="13">
        <v>1</v>
      </c>
      <c r="Z216" s="16">
        <v>2300</v>
      </c>
      <c r="AA216" s="16">
        <v>575</v>
      </c>
      <c r="AB216" s="16">
        <v>1725</v>
      </c>
      <c r="AC216" s="16">
        <v>2300</v>
      </c>
      <c r="AD216" s="16"/>
      <c r="AE216" s="65"/>
      <c r="AF216" s="14"/>
    </row>
    <row r="217" spans="1:32" s="11" customFormat="1" x14ac:dyDescent="0.3">
      <c r="A217" s="64">
        <v>3160</v>
      </c>
      <c r="B217" s="12" t="s">
        <v>194</v>
      </c>
      <c r="C217" s="12" t="s">
        <v>1273</v>
      </c>
      <c r="D217" s="90">
        <v>12</v>
      </c>
      <c r="E217" s="90">
        <v>0</v>
      </c>
      <c r="F217" s="91">
        <v>15840</v>
      </c>
      <c r="G217" s="122">
        <v>3960</v>
      </c>
      <c r="H217" s="98">
        <v>3960</v>
      </c>
      <c r="I217" s="99">
        <v>0</v>
      </c>
      <c r="J217" s="16">
        <v>11880</v>
      </c>
      <c r="K217" s="16"/>
      <c r="L217" s="71"/>
      <c r="M217" s="16"/>
      <c r="N217" s="16"/>
      <c r="O217" s="122">
        <v>15840</v>
      </c>
      <c r="P217" s="16"/>
      <c r="Q217" s="90">
        <v>0</v>
      </c>
      <c r="R217" s="91">
        <v>0</v>
      </c>
      <c r="S217" s="126">
        <v>0</v>
      </c>
      <c r="T217" s="16">
        <v>0</v>
      </c>
      <c r="U217" s="16">
        <v>0</v>
      </c>
      <c r="V217" s="16">
        <v>0</v>
      </c>
      <c r="W217" s="16">
        <v>0</v>
      </c>
      <c r="X217" s="16"/>
      <c r="Y217" s="13">
        <v>2</v>
      </c>
      <c r="Z217" s="16">
        <v>4600</v>
      </c>
      <c r="AA217" s="16">
        <v>1150</v>
      </c>
      <c r="AB217" s="16">
        <v>3450</v>
      </c>
      <c r="AC217" s="16">
        <v>4600</v>
      </c>
      <c r="AD217" s="16"/>
      <c r="AE217" s="65"/>
      <c r="AF217" s="14"/>
    </row>
    <row r="218" spans="1:32" s="11" customFormat="1" x14ac:dyDescent="0.3">
      <c r="A218" s="64">
        <v>3163</v>
      </c>
      <c r="B218" s="12" t="s">
        <v>195</v>
      </c>
      <c r="C218" s="12" t="s">
        <v>1273</v>
      </c>
      <c r="D218" s="90">
        <v>107</v>
      </c>
      <c r="E218" s="90">
        <v>0</v>
      </c>
      <c r="F218" s="91">
        <v>141240</v>
      </c>
      <c r="G218" s="122">
        <v>29040</v>
      </c>
      <c r="H218" s="98">
        <v>35310</v>
      </c>
      <c r="I218" s="99">
        <v>6270</v>
      </c>
      <c r="J218" s="16">
        <v>105930</v>
      </c>
      <c r="K218" s="16"/>
      <c r="L218" s="71"/>
      <c r="M218" s="16"/>
      <c r="N218" s="16"/>
      <c r="O218" s="122">
        <v>141240</v>
      </c>
      <c r="P218" s="16"/>
      <c r="Q218" s="90">
        <v>2</v>
      </c>
      <c r="R218" s="91">
        <v>600</v>
      </c>
      <c r="S218" s="126">
        <v>75</v>
      </c>
      <c r="T218" s="16">
        <v>150</v>
      </c>
      <c r="U218" s="16">
        <v>75</v>
      </c>
      <c r="V218" s="16">
        <v>450</v>
      </c>
      <c r="W218" s="16">
        <v>600</v>
      </c>
      <c r="X218" s="16"/>
      <c r="Y218" s="13">
        <v>2</v>
      </c>
      <c r="Z218" s="16">
        <v>4600</v>
      </c>
      <c r="AA218" s="16">
        <v>1150</v>
      </c>
      <c r="AB218" s="16">
        <v>3450</v>
      </c>
      <c r="AC218" s="16">
        <v>4600</v>
      </c>
      <c r="AD218" s="16"/>
      <c r="AE218" s="65"/>
      <c r="AF218" s="14"/>
    </row>
    <row r="219" spans="1:32" s="11" customFormat="1" x14ac:dyDescent="0.3">
      <c r="A219" s="64">
        <v>3167</v>
      </c>
      <c r="B219" s="12" t="s">
        <v>196</v>
      </c>
      <c r="C219" s="12" t="s">
        <v>1273</v>
      </c>
      <c r="D219" s="90">
        <v>37</v>
      </c>
      <c r="E219" s="90">
        <v>0</v>
      </c>
      <c r="F219" s="91">
        <v>48840</v>
      </c>
      <c r="G219" s="122">
        <v>9900</v>
      </c>
      <c r="H219" s="98">
        <v>12210</v>
      </c>
      <c r="I219" s="99">
        <v>2310</v>
      </c>
      <c r="J219" s="16">
        <v>36630</v>
      </c>
      <c r="K219" s="16"/>
      <c r="L219" s="71"/>
      <c r="M219" s="16"/>
      <c r="N219" s="16"/>
      <c r="O219" s="122">
        <v>48840</v>
      </c>
      <c r="P219" s="16"/>
      <c r="Q219" s="90">
        <v>3</v>
      </c>
      <c r="R219" s="91">
        <v>900</v>
      </c>
      <c r="S219" s="126">
        <v>225</v>
      </c>
      <c r="T219" s="16">
        <v>225</v>
      </c>
      <c r="U219" s="16">
        <v>0</v>
      </c>
      <c r="V219" s="16">
        <v>675</v>
      </c>
      <c r="W219" s="16">
        <v>900</v>
      </c>
      <c r="X219" s="16"/>
      <c r="Y219" s="13">
        <v>9</v>
      </c>
      <c r="Z219" s="16">
        <v>20700</v>
      </c>
      <c r="AA219" s="16">
        <v>5175</v>
      </c>
      <c r="AB219" s="16">
        <v>15525</v>
      </c>
      <c r="AC219" s="16">
        <v>20700</v>
      </c>
      <c r="AD219" s="16"/>
      <c r="AE219" s="65"/>
      <c r="AF219" s="14"/>
    </row>
    <row r="220" spans="1:32" s="11" customFormat="1" x14ac:dyDescent="0.3">
      <c r="A220" s="64">
        <v>3168</v>
      </c>
      <c r="B220" s="12" t="s">
        <v>197</v>
      </c>
      <c r="C220" s="12" t="s">
        <v>1273</v>
      </c>
      <c r="D220" s="90">
        <v>8</v>
      </c>
      <c r="E220" s="90">
        <v>0</v>
      </c>
      <c r="F220" s="91">
        <v>10560</v>
      </c>
      <c r="G220" s="122">
        <v>3960</v>
      </c>
      <c r="H220" s="98">
        <v>2640</v>
      </c>
      <c r="I220" s="99">
        <v>-1320</v>
      </c>
      <c r="J220" s="16">
        <v>7920</v>
      </c>
      <c r="K220" s="16"/>
      <c r="L220" s="71"/>
      <c r="M220" s="16"/>
      <c r="N220" s="16"/>
      <c r="O220" s="122">
        <v>10560</v>
      </c>
      <c r="P220" s="16"/>
      <c r="Q220" s="90">
        <v>0</v>
      </c>
      <c r="R220" s="91">
        <v>0</v>
      </c>
      <c r="S220" s="126">
        <v>0</v>
      </c>
      <c r="T220" s="16">
        <v>0</v>
      </c>
      <c r="U220" s="16">
        <v>0</v>
      </c>
      <c r="V220" s="16">
        <v>0</v>
      </c>
      <c r="W220" s="16">
        <v>0</v>
      </c>
      <c r="X220" s="16"/>
      <c r="Y220" s="13">
        <v>2</v>
      </c>
      <c r="Z220" s="16">
        <v>4600</v>
      </c>
      <c r="AA220" s="16">
        <v>1150</v>
      </c>
      <c r="AB220" s="16">
        <v>3450</v>
      </c>
      <c r="AC220" s="16">
        <v>4600</v>
      </c>
      <c r="AD220" s="16"/>
      <c r="AE220" s="65"/>
      <c r="AF220" s="14"/>
    </row>
    <row r="221" spans="1:32" s="11" customFormat="1" x14ac:dyDescent="0.3">
      <c r="A221" s="64">
        <v>3169</v>
      </c>
      <c r="B221" s="12" t="s">
        <v>198</v>
      </c>
      <c r="C221" s="12" t="s">
        <v>1273</v>
      </c>
      <c r="D221" s="90">
        <v>10</v>
      </c>
      <c r="E221" s="90">
        <v>0</v>
      </c>
      <c r="F221" s="91">
        <v>13200</v>
      </c>
      <c r="G221" s="122">
        <v>2970</v>
      </c>
      <c r="H221" s="98">
        <v>3300</v>
      </c>
      <c r="I221" s="99">
        <v>330</v>
      </c>
      <c r="J221" s="16">
        <v>9900</v>
      </c>
      <c r="K221" s="16"/>
      <c r="L221" s="71"/>
      <c r="M221" s="16"/>
      <c r="N221" s="16"/>
      <c r="O221" s="122">
        <v>13200</v>
      </c>
      <c r="P221" s="16"/>
      <c r="Q221" s="90">
        <v>70</v>
      </c>
      <c r="R221" s="91">
        <v>21000</v>
      </c>
      <c r="S221" s="126">
        <v>4725</v>
      </c>
      <c r="T221" s="16">
        <v>5250</v>
      </c>
      <c r="U221" s="16">
        <v>525</v>
      </c>
      <c r="V221" s="16">
        <v>15750</v>
      </c>
      <c r="W221" s="16">
        <v>21000</v>
      </c>
      <c r="X221" s="16"/>
      <c r="Y221" s="13">
        <v>0</v>
      </c>
      <c r="Z221" s="16">
        <v>0</v>
      </c>
      <c r="AA221" s="16">
        <v>0</v>
      </c>
      <c r="AB221" s="16">
        <v>0</v>
      </c>
      <c r="AC221" s="16">
        <v>0</v>
      </c>
      <c r="AD221" s="16"/>
      <c r="AE221" s="65"/>
      <c r="AF221" s="14"/>
    </row>
    <row r="222" spans="1:32" s="11" customFormat="1" x14ac:dyDescent="0.3">
      <c r="A222" s="64">
        <v>3171</v>
      </c>
      <c r="B222" s="12" t="s">
        <v>199</v>
      </c>
      <c r="C222" s="12" t="s">
        <v>1273</v>
      </c>
      <c r="D222" s="90">
        <v>7</v>
      </c>
      <c r="E222" s="90">
        <v>0</v>
      </c>
      <c r="F222" s="91">
        <v>9240</v>
      </c>
      <c r="G222" s="122">
        <v>6270</v>
      </c>
      <c r="H222" s="98">
        <v>2310</v>
      </c>
      <c r="I222" s="99">
        <v>-3960</v>
      </c>
      <c r="J222" s="16">
        <v>6930</v>
      </c>
      <c r="K222" s="16"/>
      <c r="L222" s="71"/>
      <c r="M222" s="16"/>
      <c r="N222" s="16"/>
      <c r="O222" s="122">
        <v>9240</v>
      </c>
      <c r="P222" s="16"/>
      <c r="Q222" s="90">
        <v>0</v>
      </c>
      <c r="R222" s="91">
        <v>0</v>
      </c>
      <c r="S222" s="126">
        <v>0</v>
      </c>
      <c r="T222" s="16">
        <v>0</v>
      </c>
      <c r="U222" s="16">
        <v>0</v>
      </c>
      <c r="V222" s="16">
        <v>0</v>
      </c>
      <c r="W222" s="16">
        <v>0</v>
      </c>
      <c r="X222" s="16"/>
      <c r="Y222" s="13">
        <v>0</v>
      </c>
      <c r="Z222" s="16">
        <v>0</v>
      </c>
      <c r="AA222" s="16">
        <v>0</v>
      </c>
      <c r="AB222" s="16">
        <v>0</v>
      </c>
      <c r="AC222" s="16">
        <v>0</v>
      </c>
      <c r="AD222" s="16"/>
      <c r="AE222" s="65"/>
      <c r="AF222" s="14"/>
    </row>
    <row r="223" spans="1:32" s="11" customFormat="1" x14ac:dyDescent="0.3">
      <c r="A223" s="64">
        <v>3172</v>
      </c>
      <c r="B223" s="12" t="s">
        <v>200</v>
      </c>
      <c r="C223" s="12" t="s">
        <v>1273</v>
      </c>
      <c r="D223" s="90">
        <v>15</v>
      </c>
      <c r="E223" s="90">
        <v>0</v>
      </c>
      <c r="F223" s="91">
        <v>19800</v>
      </c>
      <c r="G223" s="122">
        <v>5940</v>
      </c>
      <c r="H223" s="98">
        <v>4950</v>
      </c>
      <c r="I223" s="99">
        <v>-990</v>
      </c>
      <c r="J223" s="16">
        <v>14850</v>
      </c>
      <c r="K223" s="16"/>
      <c r="L223" s="71"/>
      <c r="M223" s="16"/>
      <c r="N223" s="16"/>
      <c r="O223" s="122">
        <v>19800</v>
      </c>
      <c r="P223" s="16"/>
      <c r="Q223" s="90">
        <v>0</v>
      </c>
      <c r="R223" s="91">
        <v>0</v>
      </c>
      <c r="S223" s="126">
        <v>0</v>
      </c>
      <c r="T223" s="16">
        <v>0</v>
      </c>
      <c r="U223" s="16">
        <v>0</v>
      </c>
      <c r="V223" s="16">
        <v>0</v>
      </c>
      <c r="W223" s="16">
        <v>0</v>
      </c>
      <c r="X223" s="16"/>
      <c r="Y223" s="13">
        <v>5</v>
      </c>
      <c r="Z223" s="16">
        <v>11500</v>
      </c>
      <c r="AA223" s="16">
        <v>2875</v>
      </c>
      <c r="AB223" s="16">
        <v>8625</v>
      </c>
      <c r="AC223" s="16">
        <v>11500</v>
      </c>
      <c r="AD223" s="16"/>
      <c r="AE223" s="65"/>
      <c r="AF223" s="14"/>
    </row>
    <row r="224" spans="1:32" s="11" customFormat="1" x14ac:dyDescent="0.3">
      <c r="A224" s="64">
        <v>3173</v>
      </c>
      <c r="B224" s="12" t="s">
        <v>201</v>
      </c>
      <c r="C224" s="12" t="s">
        <v>1273</v>
      </c>
      <c r="D224" s="90">
        <v>24</v>
      </c>
      <c r="E224" s="90">
        <v>0</v>
      </c>
      <c r="F224" s="91">
        <v>31680</v>
      </c>
      <c r="G224" s="122">
        <v>8250</v>
      </c>
      <c r="H224" s="98">
        <v>7920</v>
      </c>
      <c r="I224" s="99">
        <v>-330</v>
      </c>
      <c r="J224" s="16">
        <v>23760</v>
      </c>
      <c r="K224" s="16"/>
      <c r="L224" s="71"/>
      <c r="M224" s="16"/>
      <c r="N224" s="16"/>
      <c r="O224" s="122">
        <v>31680</v>
      </c>
      <c r="P224" s="16"/>
      <c r="Q224" s="90">
        <v>0</v>
      </c>
      <c r="R224" s="91">
        <v>0</v>
      </c>
      <c r="S224" s="126">
        <v>75</v>
      </c>
      <c r="T224" s="16">
        <v>0</v>
      </c>
      <c r="U224" s="16">
        <v>-75</v>
      </c>
      <c r="V224" s="16">
        <v>0</v>
      </c>
      <c r="W224" s="16">
        <v>0</v>
      </c>
      <c r="X224" s="16"/>
      <c r="Y224" s="13">
        <v>4</v>
      </c>
      <c r="Z224" s="16">
        <v>9200</v>
      </c>
      <c r="AA224" s="16">
        <v>2300</v>
      </c>
      <c r="AB224" s="16">
        <v>6900</v>
      </c>
      <c r="AC224" s="16">
        <v>9200</v>
      </c>
      <c r="AD224" s="16"/>
      <c r="AE224" s="65"/>
      <c r="AF224" s="14"/>
    </row>
    <row r="225" spans="1:32" s="11" customFormat="1" x14ac:dyDescent="0.3">
      <c r="A225" s="64">
        <v>3175</v>
      </c>
      <c r="B225" s="12" t="s">
        <v>202</v>
      </c>
      <c r="C225" s="12" t="s">
        <v>1273</v>
      </c>
      <c r="D225" s="90">
        <v>21</v>
      </c>
      <c r="E225" s="90">
        <v>0</v>
      </c>
      <c r="F225" s="91">
        <v>27720</v>
      </c>
      <c r="G225" s="122">
        <v>8580</v>
      </c>
      <c r="H225" s="98">
        <v>6930</v>
      </c>
      <c r="I225" s="99">
        <v>-1650</v>
      </c>
      <c r="J225" s="16">
        <v>20790</v>
      </c>
      <c r="K225" s="16"/>
      <c r="L225" s="71"/>
      <c r="M225" s="16"/>
      <c r="N225" s="16"/>
      <c r="O225" s="122">
        <v>27720</v>
      </c>
      <c r="P225" s="16"/>
      <c r="Q225" s="90">
        <v>0</v>
      </c>
      <c r="R225" s="91">
        <v>0</v>
      </c>
      <c r="S225" s="126">
        <v>0</v>
      </c>
      <c r="T225" s="16">
        <v>0</v>
      </c>
      <c r="U225" s="16">
        <v>0</v>
      </c>
      <c r="V225" s="16">
        <v>0</v>
      </c>
      <c r="W225" s="16">
        <v>0</v>
      </c>
      <c r="X225" s="16"/>
      <c r="Y225" s="13">
        <v>0</v>
      </c>
      <c r="Z225" s="16">
        <v>0</v>
      </c>
      <c r="AA225" s="16">
        <v>0</v>
      </c>
      <c r="AB225" s="16">
        <v>0</v>
      </c>
      <c r="AC225" s="16">
        <v>0</v>
      </c>
      <c r="AD225" s="16"/>
      <c r="AE225" s="65"/>
      <c r="AF225" s="14"/>
    </row>
    <row r="226" spans="1:32" s="11" customFormat="1" x14ac:dyDescent="0.3">
      <c r="A226" s="64">
        <v>3178</v>
      </c>
      <c r="B226" s="12" t="s">
        <v>203</v>
      </c>
      <c r="C226" s="12" t="s">
        <v>1273</v>
      </c>
      <c r="D226" s="90">
        <v>90</v>
      </c>
      <c r="E226" s="90">
        <v>0</v>
      </c>
      <c r="F226" s="91">
        <v>118800</v>
      </c>
      <c r="G226" s="122">
        <v>30690</v>
      </c>
      <c r="H226" s="98">
        <v>29700</v>
      </c>
      <c r="I226" s="99">
        <v>-990</v>
      </c>
      <c r="J226" s="16">
        <v>89100</v>
      </c>
      <c r="K226" s="16"/>
      <c r="L226" s="71"/>
      <c r="M226" s="16"/>
      <c r="N226" s="16"/>
      <c r="O226" s="122">
        <v>118800</v>
      </c>
      <c r="P226" s="16"/>
      <c r="Q226" s="90">
        <v>7</v>
      </c>
      <c r="R226" s="91">
        <v>2100</v>
      </c>
      <c r="S226" s="126">
        <v>225</v>
      </c>
      <c r="T226" s="16">
        <v>525</v>
      </c>
      <c r="U226" s="16">
        <v>300</v>
      </c>
      <c r="V226" s="16">
        <v>1575</v>
      </c>
      <c r="W226" s="16">
        <v>2100</v>
      </c>
      <c r="X226" s="16"/>
      <c r="Y226" s="13">
        <v>3</v>
      </c>
      <c r="Z226" s="16">
        <v>6900</v>
      </c>
      <c r="AA226" s="16">
        <v>1725</v>
      </c>
      <c r="AB226" s="16">
        <v>5175</v>
      </c>
      <c r="AC226" s="16">
        <v>6900</v>
      </c>
      <c r="AD226" s="16"/>
      <c r="AE226" s="65"/>
      <c r="AF226" s="14"/>
    </row>
    <row r="227" spans="1:32" s="11" customFormat="1" x14ac:dyDescent="0.3">
      <c r="A227" s="64">
        <v>3179</v>
      </c>
      <c r="B227" s="12" t="s">
        <v>373</v>
      </c>
      <c r="C227" s="12" t="s">
        <v>1273</v>
      </c>
      <c r="D227" s="90">
        <v>156</v>
      </c>
      <c r="E227" s="90">
        <v>0</v>
      </c>
      <c r="F227" s="91">
        <v>205920</v>
      </c>
      <c r="G227" s="122">
        <v>53790</v>
      </c>
      <c r="H227" s="98">
        <v>51480</v>
      </c>
      <c r="I227" s="99">
        <v>-2310</v>
      </c>
      <c r="J227" s="16">
        <v>154440</v>
      </c>
      <c r="K227" s="16"/>
      <c r="L227" s="71"/>
      <c r="M227" s="16"/>
      <c r="N227" s="16"/>
      <c r="O227" s="122">
        <v>205920</v>
      </c>
      <c r="P227" s="16"/>
      <c r="Q227" s="90">
        <v>0</v>
      </c>
      <c r="R227" s="91">
        <v>0</v>
      </c>
      <c r="S227" s="126">
        <v>0</v>
      </c>
      <c r="T227" s="16">
        <v>0</v>
      </c>
      <c r="U227" s="16">
        <v>0</v>
      </c>
      <c r="V227" s="16">
        <v>0</v>
      </c>
      <c r="W227" s="16">
        <v>0</v>
      </c>
      <c r="X227" s="16"/>
      <c r="Y227" s="13">
        <v>0</v>
      </c>
      <c r="Z227" s="16">
        <v>0</v>
      </c>
      <c r="AA227" s="16">
        <v>0</v>
      </c>
      <c r="AB227" s="16">
        <v>0</v>
      </c>
      <c r="AC227" s="16">
        <v>0</v>
      </c>
      <c r="AD227" s="16"/>
      <c r="AE227" s="65"/>
      <c r="AF227" s="14"/>
    </row>
    <row r="228" spans="1:32" s="11" customFormat="1" x14ac:dyDescent="0.3">
      <c r="A228" s="64">
        <v>3181</v>
      </c>
      <c r="B228" s="12" t="s">
        <v>204</v>
      </c>
      <c r="C228" s="12" t="s">
        <v>1273</v>
      </c>
      <c r="D228" s="90">
        <v>67</v>
      </c>
      <c r="E228" s="90">
        <v>0</v>
      </c>
      <c r="F228" s="91">
        <v>88440</v>
      </c>
      <c r="G228" s="122">
        <v>24420</v>
      </c>
      <c r="H228" s="98">
        <v>22110</v>
      </c>
      <c r="I228" s="99">
        <v>-2310</v>
      </c>
      <c r="J228" s="16">
        <v>66330</v>
      </c>
      <c r="K228" s="16"/>
      <c r="L228" s="71"/>
      <c r="M228" s="16"/>
      <c r="N228" s="16"/>
      <c r="O228" s="122">
        <v>88440</v>
      </c>
      <c r="P228" s="16"/>
      <c r="Q228" s="90">
        <v>1</v>
      </c>
      <c r="R228" s="91">
        <v>300</v>
      </c>
      <c r="S228" s="126">
        <v>75</v>
      </c>
      <c r="T228" s="16">
        <v>75</v>
      </c>
      <c r="U228" s="16">
        <v>0</v>
      </c>
      <c r="V228" s="16">
        <v>225</v>
      </c>
      <c r="W228" s="16">
        <v>300</v>
      </c>
      <c r="X228" s="16"/>
      <c r="Y228" s="13">
        <v>0</v>
      </c>
      <c r="Z228" s="16">
        <v>0</v>
      </c>
      <c r="AA228" s="16">
        <v>0</v>
      </c>
      <c r="AB228" s="16">
        <v>0</v>
      </c>
      <c r="AC228" s="16">
        <v>0</v>
      </c>
      <c r="AD228" s="16"/>
      <c r="AE228" s="65"/>
      <c r="AF228" s="14"/>
    </row>
    <row r="229" spans="1:32" s="11" customFormat="1" x14ac:dyDescent="0.3">
      <c r="A229" s="64">
        <v>3182</v>
      </c>
      <c r="B229" s="12" t="s">
        <v>205</v>
      </c>
      <c r="C229" s="12" t="s">
        <v>1273</v>
      </c>
      <c r="D229" s="90">
        <v>70</v>
      </c>
      <c r="E229" s="90">
        <v>0</v>
      </c>
      <c r="F229" s="91">
        <v>92400</v>
      </c>
      <c r="G229" s="122">
        <v>24420</v>
      </c>
      <c r="H229" s="98">
        <v>23100</v>
      </c>
      <c r="I229" s="99">
        <v>-1320</v>
      </c>
      <c r="J229" s="16">
        <v>69300</v>
      </c>
      <c r="K229" s="16"/>
      <c r="L229" s="71"/>
      <c r="M229" s="16"/>
      <c r="N229" s="16"/>
      <c r="O229" s="122">
        <v>92400</v>
      </c>
      <c r="P229" s="16"/>
      <c r="Q229" s="90">
        <v>8</v>
      </c>
      <c r="R229" s="91">
        <v>2400</v>
      </c>
      <c r="S229" s="126">
        <v>825</v>
      </c>
      <c r="T229" s="16">
        <v>600</v>
      </c>
      <c r="U229" s="16">
        <v>-225</v>
      </c>
      <c r="V229" s="16">
        <v>1800</v>
      </c>
      <c r="W229" s="16">
        <v>2400</v>
      </c>
      <c r="X229" s="16"/>
      <c r="Y229" s="13">
        <v>6</v>
      </c>
      <c r="Z229" s="16">
        <v>13800</v>
      </c>
      <c r="AA229" s="16">
        <v>3450</v>
      </c>
      <c r="AB229" s="16">
        <v>10350</v>
      </c>
      <c r="AC229" s="16">
        <v>13800</v>
      </c>
      <c r="AD229" s="16"/>
      <c r="AE229" s="65"/>
      <c r="AF229" s="14"/>
    </row>
    <row r="230" spans="1:32" s="11" customFormat="1" x14ac:dyDescent="0.3">
      <c r="A230" s="64">
        <v>3183</v>
      </c>
      <c r="B230" s="12" t="s">
        <v>206</v>
      </c>
      <c r="C230" s="12" t="s">
        <v>1273</v>
      </c>
      <c r="D230" s="90">
        <v>15</v>
      </c>
      <c r="E230" s="90">
        <v>0</v>
      </c>
      <c r="F230" s="91">
        <v>19800</v>
      </c>
      <c r="G230" s="122">
        <v>5610</v>
      </c>
      <c r="H230" s="98">
        <v>4950</v>
      </c>
      <c r="I230" s="99">
        <v>-660</v>
      </c>
      <c r="J230" s="16">
        <v>14850</v>
      </c>
      <c r="K230" s="16"/>
      <c r="L230" s="71"/>
      <c r="M230" s="16"/>
      <c r="N230" s="16"/>
      <c r="O230" s="122">
        <v>19800</v>
      </c>
      <c r="P230" s="16"/>
      <c r="Q230" s="90">
        <v>4</v>
      </c>
      <c r="R230" s="91">
        <v>1200</v>
      </c>
      <c r="S230" s="126">
        <v>375</v>
      </c>
      <c r="T230" s="16">
        <v>300</v>
      </c>
      <c r="U230" s="16">
        <v>-75</v>
      </c>
      <c r="V230" s="16">
        <v>900</v>
      </c>
      <c r="W230" s="16">
        <v>1200</v>
      </c>
      <c r="X230" s="16"/>
      <c r="Y230" s="13">
        <v>3</v>
      </c>
      <c r="Z230" s="16">
        <v>6900</v>
      </c>
      <c r="AA230" s="16">
        <v>1725</v>
      </c>
      <c r="AB230" s="16">
        <v>5175</v>
      </c>
      <c r="AC230" s="16">
        <v>6900</v>
      </c>
      <c r="AD230" s="16"/>
      <c r="AE230" s="65"/>
      <c r="AF230" s="14"/>
    </row>
    <row r="231" spans="1:32" s="11" customFormat="1" x14ac:dyDescent="0.3">
      <c r="A231" s="64">
        <v>3186</v>
      </c>
      <c r="B231" s="12" t="s">
        <v>207</v>
      </c>
      <c r="C231" s="12" t="s">
        <v>1273</v>
      </c>
      <c r="D231" s="90">
        <v>14</v>
      </c>
      <c r="E231" s="90">
        <v>0</v>
      </c>
      <c r="F231" s="91">
        <v>18480</v>
      </c>
      <c r="G231" s="122">
        <v>3300</v>
      </c>
      <c r="H231" s="98">
        <v>4620</v>
      </c>
      <c r="I231" s="99">
        <v>1320</v>
      </c>
      <c r="J231" s="16">
        <v>13860</v>
      </c>
      <c r="K231" s="16"/>
      <c r="L231" s="71"/>
      <c r="M231" s="16"/>
      <c r="N231" s="16"/>
      <c r="O231" s="122">
        <v>18480</v>
      </c>
      <c r="P231" s="16"/>
      <c r="Q231" s="90">
        <v>0</v>
      </c>
      <c r="R231" s="91">
        <v>0</v>
      </c>
      <c r="S231" s="126">
        <v>0</v>
      </c>
      <c r="T231" s="16">
        <v>0</v>
      </c>
      <c r="U231" s="16">
        <v>0</v>
      </c>
      <c r="V231" s="16">
        <v>0</v>
      </c>
      <c r="W231" s="16">
        <v>0</v>
      </c>
      <c r="X231" s="16"/>
      <c r="Y231" s="13">
        <v>1</v>
      </c>
      <c r="Z231" s="16">
        <v>2300</v>
      </c>
      <c r="AA231" s="16">
        <v>575</v>
      </c>
      <c r="AB231" s="16">
        <v>1725</v>
      </c>
      <c r="AC231" s="16">
        <v>2300</v>
      </c>
      <c r="AD231" s="16"/>
      <c r="AE231" s="65"/>
      <c r="AF231" s="14"/>
    </row>
    <row r="232" spans="1:32" s="11" customFormat="1" x14ac:dyDescent="0.3">
      <c r="A232" s="64">
        <v>3198</v>
      </c>
      <c r="B232" s="12" t="s">
        <v>208</v>
      </c>
      <c r="C232" s="12" t="s">
        <v>1273</v>
      </c>
      <c r="D232" s="90">
        <v>7</v>
      </c>
      <c r="E232" s="90">
        <v>0</v>
      </c>
      <c r="F232" s="91">
        <v>9240</v>
      </c>
      <c r="G232" s="122">
        <v>1650</v>
      </c>
      <c r="H232" s="98">
        <v>2310</v>
      </c>
      <c r="I232" s="99">
        <v>660</v>
      </c>
      <c r="J232" s="16">
        <v>6930</v>
      </c>
      <c r="K232" s="16"/>
      <c r="L232" s="71"/>
      <c r="M232" s="16"/>
      <c r="N232" s="16"/>
      <c r="O232" s="122">
        <v>9240</v>
      </c>
      <c r="P232" s="16"/>
      <c r="Q232" s="90">
        <v>0</v>
      </c>
      <c r="R232" s="91">
        <v>0</v>
      </c>
      <c r="S232" s="126">
        <v>0</v>
      </c>
      <c r="T232" s="16">
        <v>0</v>
      </c>
      <c r="U232" s="16">
        <v>0</v>
      </c>
      <c r="V232" s="16">
        <v>0</v>
      </c>
      <c r="W232" s="16">
        <v>0</v>
      </c>
      <c r="X232" s="16"/>
      <c r="Y232" s="13">
        <v>1</v>
      </c>
      <c r="Z232" s="16">
        <v>2300</v>
      </c>
      <c r="AA232" s="16">
        <v>575</v>
      </c>
      <c r="AB232" s="16">
        <v>1725</v>
      </c>
      <c r="AC232" s="16">
        <v>2300</v>
      </c>
      <c r="AD232" s="16"/>
      <c r="AE232" s="65"/>
      <c r="AF232" s="14"/>
    </row>
    <row r="233" spans="1:32" s="11" customFormat="1" x14ac:dyDescent="0.3">
      <c r="A233" s="64">
        <v>3199</v>
      </c>
      <c r="B233" s="12" t="s">
        <v>209</v>
      </c>
      <c r="C233" s="12" t="s">
        <v>1273</v>
      </c>
      <c r="D233" s="90">
        <v>35</v>
      </c>
      <c r="E233" s="90">
        <v>0</v>
      </c>
      <c r="F233" s="91">
        <v>46200</v>
      </c>
      <c r="G233" s="122">
        <v>7590</v>
      </c>
      <c r="H233" s="98">
        <v>11550</v>
      </c>
      <c r="I233" s="99">
        <v>3960</v>
      </c>
      <c r="J233" s="16">
        <v>34650</v>
      </c>
      <c r="K233" s="16"/>
      <c r="L233" s="71"/>
      <c r="M233" s="16"/>
      <c r="N233" s="16"/>
      <c r="O233" s="122">
        <v>46200</v>
      </c>
      <c r="P233" s="16"/>
      <c r="Q233" s="90">
        <v>2</v>
      </c>
      <c r="R233" s="91">
        <v>600</v>
      </c>
      <c r="S233" s="126">
        <v>150</v>
      </c>
      <c r="T233" s="16">
        <v>150</v>
      </c>
      <c r="U233" s="16">
        <v>0</v>
      </c>
      <c r="V233" s="16">
        <v>450</v>
      </c>
      <c r="W233" s="16">
        <v>600</v>
      </c>
      <c r="X233" s="16"/>
      <c r="Y233" s="13">
        <v>0</v>
      </c>
      <c r="Z233" s="16">
        <v>0</v>
      </c>
      <c r="AA233" s="16">
        <v>0</v>
      </c>
      <c r="AB233" s="16">
        <v>0</v>
      </c>
      <c r="AC233" s="16">
        <v>0</v>
      </c>
      <c r="AD233" s="16"/>
      <c r="AE233" s="65"/>
      <c r="AF233" s="14"/>
    </row>
    <row r="234" spans="1:32" s="11" customFormat="1" x14ac:dyDescent="0.3">
      <c r="A234" s="64">
        <v>3201</v>
      </c>
      <c r="B234" s="12" t="s">
        <v>210</v>
      </c>
      <c r="C234" s="12" t="s">
        <v>1273</v>
      </c>
      <c r="D234" s="90">
        <v>9</v>
      </c>
      <c r="E234" s="90">
        <v>0</v>
      </c>
      <c r="F234" s="91">
        <v>11880</v>
      </c>
      <c r="G234" s="122">
        <v>3630</v>
      </c>
      <c r="H234" s="98">
        <v>2970</v>
      </c>
      <c r="I234" s="99">
        <v>-660</v>
      </c>
      <c r="J234" s="16">
        <v>8910</v>
      </c>
      <c r="K234" s="16"/>
      <c r="L234" s="71"/>
      <c r="M234" s="16"/>
      <c r="N234" s="16"/>
      <c r="O234" s="122">
        <v>11880</v>
      </c>
      <c r="P234" s="16"/>
      <c r="Q234" s="90">
        <v>0</v>
      </c>
      <c r="R234" s="91">
        <v>0</v>
      </c>
      <c r="S234" s="126">
        <v>0</v>
      </c>
      <c r="T234" s="16">
        <v>0</v>
      </c>
      <c r="U234" s="16">
        <v>0</v>
      </c>
      <c r="V234" s="16">
        <v>0</v>
      </c>
      <c r="W234" s="16">
        <v>0</v>
      </c>
      <c r="X234" s="16"/>
      <c r="Y234" s="13">
        <v>1</v>
      </c>
      <c r="Z234" s="16">
        <v>2300</v>
      </c>
      <c r="AA234" s="16">
        <v>575</v>
      </c>
      <c r="AB234" s="16">
        <v>1725</v>
      </c>
      <c r="AC234" s="16">
        <v>2300</v>
      </c>
      <c r="AD234" s="16"/>
      <c r="AE234" s="65"/>
      <c r="AF234" s="14"/>
    </row>
    <row r="235" spans="1:32" s="11" customFormat="1" x14ac:dyDescent="0.3">
      <c r="A235" s="64">
        <v>3282</v>
      </c>
      <c r="B235" s="12" t="s">
        <v>211</v>
      </c>
      <c r="C235" s="12" t="s">
        <v>1273</v>
      </c>
      <c r="D235" s="90">
        <v>37</v>
      </c>
      <c r="E235" s="90">
        <v>0</v>
      </c>
      <c r="F235" s="91">
        <v>48840</v>
      </c>
      <c r="G235" s="122">
        <v>10560</v>
      </c>
      <c r="H235" s="98">
        <v>12210</v>
      </c>
      <c r="I235" s="99">
        <v>1650</v>
      </c>
      <c r="J235" s="16">
        <v>36630</v>
      </c>
      <c r="K235" s="16"/>
      <c r="L235" s="71"/>
      <c r="M235" s="16"/>
      <c r="N235" s="16"/>
      <c r="O235" s="122">
        <v>48840</v>
      </c>
      <c r="P235" s="16"/>
      <c r="Q235" s="90">
        <v>0</v>
      </c>
      <c r="R235" s="91">
        <v>0</v>
      </c>
      <c r="S235" s="126">
        <v>0</v>
      </c>
      <c r="T235" s="16">
        <v>0</v>
      </c>
      <c r="U235" s="16">
        <v>0</v>
      </c>
      <c r="V235" s="16">
        <v>0</v>
      </c>
      <c r="W235" s="16">
        <v>0</v>
      </c>
      <c r="X235" s="16"/>
      <c r="Y235" s="13">
        <v>7</v>
      </c>
      <c r="Z235" s="16">
        <v>16100</v>
      </c>
      <c r="AA235" s="16">
        <v>4025</v>
      </c>
      <c r="AB235" s="16">
        <v>12075</v>
      </c>
      <c r="AC235" s="16">
        <v>16100</v>
      </c>
      <c r="AD235" s="16"/>
      <c r="AE235" s="65"/>
      <c r="AF235" s="14"/>
    </row>
    <row r="236" spans="1:32" s="11" customFormat="1" x14ac:dyDescent="0.3">
      <c r="A236" s="64">
        <v>3284</v>
      </c>
      <c r="B236" s="12" t="s">
        <v>212</v>
      </c>
      <c r="C236" s="12" t="s">
        <v>1273</v>
      </c>
      <c r="D236" s="90">
        <v>19</v>
      </c>
      <c r="E236" s="90">
        <v>0</v>
      </c>
      <c r="F236" s="91">
        <v>25080</v>
      </c>
      <c r="G236" s="122">
        <v>8250</v>
      </c>
      <c r="H236" s="98">
        <v>6270</v>
      </c>
      <c r="I236" s="99">
        <v>-1980</v>
      </c>
      <c r="J236" s="16">
        <v>18810</v>
      </c>
      <c r="K236" s="16"/>
      <c r="L236" s="71"/>
      <c r="M236" s="16"/>
      <c r="N236" s="16"/>
      <c r="O236" s="122">
        <v>25080</v>
      </c>
      <c r="P236" s="16"/>
      <c r="Q236" s="90">
        <v>1</v>
      </c>
      <c r="R236" s="91">
        <v>300</v>
      </c>
      <c r="S236" s="126">
        <v>75</v>
      </c>
      <c r="T236" s="16">
        <v>75</v>
      </c>
      <c r="U236" s="16">
        <v>0</v>
      </c>
      <c r="V236" s="16">
        <v>225</v>
      </c>
      <c r="W236" s="16">
        <v>300</v>
      </c>
      <c r="X236" s="16"/>
      <c r="Y236" s="13">
        <v>3</v>
      </c>
      <c r="Z236" s="16">
        <v>6900</v>
      </c>
      <c r="AA236" s="16">
        <v>1725</v>
      </c>
      <c r="AB236" s="16">
        <v>5175</v>
      </c>
      <c r="AC236" s="16">
        <v>6900</v>
      </c>
      <c r="AD236" s="16"/>
      <c r="AE236" s="65"/>
      <c r="AF236" s="14"/>
    </row>
    <row r="237" spans="1:32" s="11" customFormat="1" x14ac:dyDescent="0.3">
      <c r="A237" s="64">
        <v>3289</v>
      </c>
      <c r="B237" s="12" t="s">
        <v>213</v>
      </c>
      <c r="C237" s="12" t="s">
        <v>1273</v>
      </c>
      <c r="D237" s="90">
        <v>22</v>
      </c>
      <c r="E237" s="90">
        <v>0</v>
      </c>
      <c r="F237" s="91">
        <v>29040</v>
      </c>
      <c r="G237" s="122">
        <v>8580</v>
      </c>
      <c r="H237" s="98">
        <v>7260</v>
      </c>
      <c r="I237" s="99">
        <v>-1320</v>
      </c>
      <c r="J237" s="16">
        <v>21780</v>
      </c>
      <c r="K237" s="16"/>
      <c r="L237" s="71"/>
      <c r="M237" s="16"/>
      <c r="N237" s="16"/>
      <c r="O237" s="122">
        <v>29040</v>
      </c>
      <c r="P237" s="16"/>
      <c r="Q237" s="90">
        <v>1</v>
      </c>
      <c r="R237" s="91">
        <v>300</v>
      </c>
      <c r="S237" s="126">
        <v>150</v>
      </c>
      <c r="T237" s="16">
        <v>75</v>
      </c>
      <c r="U237" s="16">
        <v>-75</v>
      </c>
      <c r="V237" s="16">
        <v>225</v>
      </c>
      <c r="W237" s="16">
        <v>300</v>
      </c>
      <c r="X237" s="16"/>
      <c r="Y237" s="13">
        <v>1</v>
      </c>
      <c r="Z237" s="16">
        <v>2300</v>
      </c>
      <c r="AA237" s="16">
        <v>575</v>
      </c>
      <c r="AB237" s="16">
        <v>1725</v>
      </c>
      <c r="AC237" s="16">
        <v>2300</v>
      </c>
      <c r="AD237" s="16"/>
      <c r="AE237" s="65"/>
      <c r="AF237" s="14"/>
    </row>
    <row r="238" spans="1:32" s="11" customFormat="1" x14ac:dyDescent="0.3">
      <c r="A238" s="64">
        <v>3294</v>
      </c>
      <c r="B238" s="12" t="s">
        <v>214</v>
      </c>
      <c r="C238" s="12" t="s">
        <v>1273</v>
      </c>
      <c r="D238" s="90">
        <v>143</v>
      </c>
      <c r="E238" s="90">
        <v>0</v>
      </c>
      <c r="F238" s="91">
        <v>188760</v>
      </c>
      <c r="G238" s="122">
        <v>52800</v>
      </c>
      <c r="H238" s="98">
        <v>47190</v>
      </c>
      <c r="I238" s="99">
        <v>-5610</v>
      </c>
      <c r="J238" s="16">
        <v>141570</v>
      </c>
      <c r="K238" s="16"/>
      <c r="L238" s="71"/>
      <c r="M238" s="16"/>
      <c r="N238" s="16"/>
      <c r="O238" s="122">
        <v>188760</v>
      </c>
      <c r="P238" s="16"/>
      <c r="Q238" s="90">
        <v>2</v>
      </c>
      <c r="R238" s="91">
        <v>600</v>
      </c>
      <c r="S238" s="126">
        <v>150</v>
      </c>
      <c r="T238" s="16">
        <v>150</v>
      </c>
      <c r="U238" s="16">
        <v>0</v>
      </c>
      <c r="V238" s="16">
        <v>450</v>
      </c>
      <c r="W238" s="16">
        <v>600</v>
      </c>
      <c r="X238" s="16"/>
      <c r="Y238" s="13">
        <v>0</v>
      </c>
      <c r="Z238" s="16">
        <v>0</v>
      </c>
      <c r="AA238" s="16">
        <v>0</v>
      </c>
      <c r="AB238" s="16">
        <v>0</v>
      </c>
      <c r="AC238" s="16">
        <v>0</v>
      </c>
      <c r="AD238" s="16"/>
      <c r="AE238" s="65"/>
      <c r="AF238" s="14"/>
    </row>
    <row r="239" spans="1:32" s="11" customFormat="1" x14ac:dyDescent="0.3">
      <c r="A239" s="64">
        <v>3295</v>
      </c>
      <c r="B239" s="12" t="s">
        <v>215</v>
      </c>
      <c r="C239" s="12" t="s">
        <v>1273</v>
      </c>
      <c r="D239" s="90">
        <v>15</v>
      </c>
      <c r="E239" s="90">
        <v>0</v>
      </c>
      <c r="F239" s="91">
        <v>19800</v>
      </c>
      <c r="G239" s="122">
        <v>4620</v>
      </c>
      <c r="H239" s="98">
        <v>4950</v>
      </c>
      <c r="I239" s="99">
        <v>330</v>
      </c>
      <c r="J239" s="16">
        <v>14850</v>
      </c>
      <c r="K239" s="16"/>
      <c r="L239" s="71"/>
      <c r="M239" s="16"/>
      <c r="N239" s="16"/>
      <c r="O239" s="122">
        <v>19800</v>
      </c>
      <c r="P239" s="16"/>
      <c r="Q239" s="90">
        <v>0</v>
      </c>
      <c r="R239" s="91">
        <v>0</v>
      </c>
      <c r="S239" s="126">
        <v>75</v>
      </c>
      <c r="T239" s="16">
        <v>0</v>
      </c>
      <c r="U239" s="16">
        <v>-75</v>
      </c>
      <c r="V239" s="16">
        <v>0</v>
      </c>
      <c r="W239" s="16">
        <v>0</v>
      </c>
      <c r="X239" s="16"/>
      <c r="Y239" s="13">
        <v>5</v>
      </c>
      <c r="Z239" s="16">
        <v>11500</v>
      </c>
      <c r="AA239" s="16">
        <v>2875</v>
      </c>
      <c r="AB239" s="16">
        <v>8625</v>
      </c>
      <c r="AC239" s="16">
        <v>11500</v>
      </c>
      <c r="AD239" s="16"/>
      <c r="AE239" s="65"/>
      <c r="AF239" s="14"/>
    </row>
    <row r="240" spans="1:32" s="11" customFormat="1" x14ac:dyDescent="0.3">
      <c r="A240" s="64">
        <v>3296</v>
      </c>
      <c r="B240" s="12" t="s">
        <v>216</v>
      </c>
      <c r="C240" s="12" t="s">
        <v>1273</v>
      </c>
      <c r="D240" s="90">
        <v>87</v>
      </c>
      <c r="E240" s="90">
        <v>0</v>
      </c>
      <c r="F240" s="91">
        <v>114840</v>
      </c>
      <c r="G240" s="122">
        <v>26730</v>
      </c>
      <c r="H240" s="98">
        <v>28710</v>
      </c>
      <c r="I240" s="99">
        <v>1980</v>
      </c>
      <c r="J240" s="16">
        <v>86130</v>
      </c>
      <c r="K240" s="16"/>
      <c r="L240" s="71"/>
      <c r="M240" s="16"/>
      <c r="N240" s="16"/>
      <c r="O240" s="122">
        <v>114840</v>
      </c>
      <c r="P240" s="16"/>
      <c r="Q240" s="90">
        <v>2</v>
      </c>
      <c r="R240" s="91">
        <v>600</v>
      </c>
      <c r="S240" s="126">
        <v>0</v>
      </c>
      <c r="T240" s="16">
        <v>150</v>
      </c>
      <c r="U240" s="16">
        <v>150</v>
      </c>
      <c r="V240" s="16">
        <v>450</v>
      </c>
      <c r="W240" s="16">
        <v>600</v>
      </c>
      <c r="X240" s="16"/>
      <c r="Y240" s="13">
        <v>5</v>
      </c>
      <c r="Z240" s="16">
        <v>11500</v>
      </c>
      <c r="AA240" s="16">
        <v>2875</v>
      </c>
      <c r="AB240" s="16">
        <v>8625</v>
      </c>
      <c r="AC240" s="16">
        <v>11500</v>
      </c>
      <c r="AD240" s="16"/>
      <c r="AE240" s="65"/>
      <c r="AF240" s="14"/>
    </row>
    <row r="241" spans="1:32" s="11" customFormat="1" x14ac:dyDescent="0.3">
      <c r="A241" s="64">
        <v>3297</v>
      </c>
      <c r="B241" s="12" t="s">
        <v>217</v>
      </c>
      <c r="C241" s="12" t="s">
        <v>1273</v>
      </c>
      <c r="D241" s="90">
        <v>81</v>
      </c>
      <c r="E241" s="90">
        <v>0</v>
      </c>
      <c r="F241" s="91">
        <v>106920</v>
      </c>
      <c r="G241" s="122">
        <v>27060</v>
      </c>
      <c r="H241" s="98">
        <v>26730</v>
      </c>
      <c r="I241" s="99">
        <v>-330</v>
      </c>
      <c r="J241" s="16">
        <v>80190</v>
      </c>
      <c r="K241" s="16"/>
      <c r="L241" s="71"/>
      <c r="M241" s="16"/>
      <c r="N241" s="16"/>
      <c r="O241" s="122">
        <v>106920</v>
      </c>
      <c r="P241" s="16"/>
      <c r="Q241" s="90">
        <v>0</v>
      </c>
      <c r="R241" s="91">
        <v>0</v>
      </c>
      <c r="S241" s="126">
        <v>0</v>
      </c>
      <c r="T241" s="16">
        <v>0</v>
      </c>
      <c r="U241" s="16">
        <v>0</v>
      </c>
      <c r="V241" s="16">
        <v>0</v>
      </c>
      <c r="W241" s="16">
        <v>0</v>
      </c>
      <c r="X241" s="16"/>
      <c r="Y241" s="13">
        <v>6</v>
      </c>
      <c r="Z241" s="16">
        <v>13800</v>
      </c>
      <c r="AA241" s="16">
        <v>3450</v>
      </c>
      <c r="AB241" s="16">
        <v>10350</v>
      </c>
      <c r="AC241" s="16">
        <v>13800</v>
      </c>
      <c r="AD241" s="16"/>
      <c r="AE241" s="65"/>
      <c r="AF241" s="14"/>
    </row>
    <row r="242" spans="1:32" s="11" customFormat="1" x14ac:dyDescent="0.3">
      <c r="A242" s="64">
        <v>3298</v>
      </c>
      <c r="B242" s="12" t="s">
        <v>218</v>
      </c>
      <c r="C242" s="12" t="s">
        <v>1273</v>
      </c>
      <c r="D242" s="90">
        <v>18</v>
      </c>
      <c r="E242" s="90">
        <v>0</v>
      </c>
      <c r="F242" s="91">
        <v>23760</v>
      </c>
      <c r="G242" s="122">
        <v>6270</v>
      </c>
      <c r="H242" s="98">
        <v>5940</v>
      </c>
      <c r="I242" s="99">
        <v>-330</v>
      </c>
      <c r="J242" s="16">
        <v>17820</v>
      </c>
      <c r="K242" s="16"/>
      <c r="L242" s="71"/>
      <c r="M242" s="16"/>
      <c r="N242" s="16"/>
      <c r="O242" s="122">
        <v>23760</v>
      </c>
      <c r="P242" s="16"/>
      <c r="Q242" s="90">
        <v>0</v>
      </c>
      <c r="R242" s="91">
        <v>0</v>
      </c>
      <c r="S242" s="126">
        <v>0</v>
      </c>
      <c r="T242" s="16">
        <v>0</v>
      </c>
      <c r="U242" s="16">
        <v>0</v>
      </c>
      <c r="V242" s="16">
        <v>0</v>
      </c>
      <c r="W242" s="16">
        <v>0</v>
      </c>
      <c r="X242" s="16"/>
      <c r="Y242" s="13">
        <v>0</v>
      </c>
      <c r="Z242" s="16">
        <v>0</v>
      </c>
      <c r="AA242" s="16">
        <v>0</v>
      </c>
      <c r="AB242" s="16">
        <v>0</v>
      </c>
      <c r="AC242" s="16">
        <v>0</v>
      </c>
      <c r="AD242" s="16"/>
      <c r="AE242" s="65"/>
      <c r="AF242" s="14"/>
    </row>
    <row r="243" spans="1:32" s="11" customFormat="1" x14ac:dyDescent="0.3">
      <c r="A243" s="64">
        <v>3299</v>
      </c>
      <c r="B243" s="12" t="s">
        <v>219</v>
      </c>
      <c r="C243" s="12" t="s">
        <v>1276</v>
      </c>
      <c r="D243" s="90">
        <v>70</v>
      </c>
      <c r="E243" s="90">
        <v>0</v>
      </c>
      <c r="F243" s="91">
        <v>92400</v>
      </c>
      <c r="G243" s="122">
        <v>21120</v>
      </c>
      <c r="H243" s="98">
        <v>23100</v>
      </c>
      <c r="I243" s="99">
        <v>1980</v>
      </c>
      <c r="J243" s="16">
        <v>69300</v>
      </c>
      <c r="K243" s="16"/>
      <c r="L243" s="71"/>
      <c r="M243" s="16"/>
      <c r="N243" s="16"/>
      <c r="O243" s="122">
        <v>92400</v>
      </c>
      <c r="P243" s="16"/>
      <c r="Q243" s="90">
        <v>2</v>
      </c>
      <c r="R243" s="91">
        <v>600</v>
      </c>
      <c r="S243" s="126">
        <v>150</v>
      </c>
      <c r="T243" s="16">
        <v>150</v>
      </c>
      <c r="U243" s="16">
        <v>0</v>
      </c>
      <c r="V243" s="16">
        <v>450</v>
      </c>
      <c r="W243" s="16">
        <v>600</v>
      </c>
      <c r="X243" s="16"/>
      <c r="Y243" s="13">
        <v>6</v>
      </c>
      <c r="Z243" s="16">
        <v>13800</v>
      </c>
      <c r="AA243" s="16">
        <v>3450</v>
      </c>
      <c r="AB243" s="16">
        <v>10350</v>
      </c>
      <c r="AC243" s="16">
        <v>13800</v>
      </c>
      <c r="AD243" s="16"/>
      <c r="AE243" s="65"/>
      <c r="AF243" s="14"/>
    </row>
    <row r="244" spans="1:32" s="11" customFormat="1" x14ac:dyDescent="0.3">
      <c r="A244" s="64">
        <v>3303</v>
      </c>
      <c r="B244" s="12" t="s">
        <v>220</v>
      </c>
      <c r="C244" s="12" t="s">
        <v>1276</v>
      </c>
      <c r="D244" s="90">
        <v>10</v>
      </c>
      <c r="E244" s="90">
        <v>0</v>
      </c>
      <c r="F244" s="91">
        <v>13200</v>
      </c>
      <c r="G244" s="122">
        <v>2640</v>
      </c>
      <c r="H244" s="98">
        <v>3300</v>
      </c>
      <c r="I244" s="99">
        <v>660</v>
      </c>
      <c r="J244" s="16">
        <v>9900</v>
      </c>
      <c r="K244" s="16"/>
      <c r="L244" s="71"/>
      <c r="M244" s="16"/>
      <c r="N244" s="16"/>
      <c r="O244" s="122">
        <v>13200</v>
      </c>
      <c r="P244" s="16"/>
      <c r="Q244" s="90">
        <v>2</v>
      </c>
      <c r="R244" s="91">
        <v>600</v>
      </c>
      <c r="S244" s="126">
        <v>150</v>
      </c>
      <c r="T244" s="16">
        <v>150</v>
      </c>
      <c r="U244" s="16">
        <v>0</v>
      </c>
      <c r="V244" s="16">
        <v>450</v>
      </c>
      <c r="W244" s="16">
        <v>600</v>
      </c>
      <c r="X244" s="16"/>
      <c r="Y244" s="13">
        <v>0</v>
      </c>
      <c r="Z244" s="16">
        <v>0</v>
      </c>
      <c r="AA244" s="16">
        <v>0</v>
      </c>
      <c r="AB244" s="16">
        <v>0</v>
      </c>
      <c r="AC244" s="16">
        <v>0</v>
      </c>
      <c r="AD244" s="16"/>
      <c r="AE244" s="65"/>
      <c r="AF244" s="14"/>
    </row>
    <row r="245" spans="1:32" s="11" customFormat="1" x14ac:dyDescent="0.3">
      <c r="A245" s="64">
        <v>3307</v>
      </c>
      <c r="B245" s="12" t="s">
        <v>374</v>
      </c>
      <c r="C245" s="12" t="s">
        <v>1276</v>
      </c>
      <c r="D245" s="90">
        <v>11</v>
      </c>
      <c r="E245" s="90">
        <v>0</v>
      </c>
      <c r="F245" s="91">
        <v>14520</v>
      </c>
      <c r="G245" s="122">
        <v>3300</v>
      </c>
      <c r="H245" s="98">
        <v>3630</v>
      </c>
      <c r="I245" s="99">
        <v>330</v>
      </c>
      <c r="J245" s="16">
        <v>10890</v>
      </c>
      <c r="K245" s="16"/>
      <c r="L245" s="71"/>
      <c r="M245" s="16"/>
      <c r="N245" s="16"/>
      <c r="O245" s="122">
        <v>14520</v>
      </c>
      <c r="P245" s="16"/>
      <c r="Q245" s="90">
        <v>0</v>
      </c>
      <c r="R245" s="91">
        <v>0</v>
      </c>
      <c r="S245" s="126">
        <v>0</v>
      </c>
      <c r="T245" s="16">
        <v>0</v>
      </c>
      <c r="U245" s="16">
        <v>0</v>
      </c>
      <c r="V245" s="16">
        <v>0</v>
      </c>
      <c r="W245" s="16">
        <v>0</v>
      </c>
      <c r="X245" s="16"/>
      <c r="Y245" s="13">
        <v>1</v>
      </c>
      <c r="Z245" s="16">
        <v>2300</v>
      </c>
      <c r="AA245" s="16">
        <v>575</v>
      </c>
      <c r="AB245" s="16">
        <v>1725</v>
      </c>
      <c r="AC245" s="16">
        <v>2300</v>
      </c>
      <c r="AD245" s="16"/>
      <c r="AE245" s="65"/>
      <c r="AF245" s="14"/>
    </row>
    <row r="246" spans="1:32" s="11" customFormat="1" x14ac:dyDescent="0.3">
      <c r="A246" s="64">
        <v>3308</v>
      </c>
      <c r="B246" s="12" t="s">
        <v>221</v>
      </c>
      <c r="C246" s="12" t="s">
        <v>1276</v>
      </c>
      <c r="D246" s="90">
        <v>4</v>
      </c>
      <c r="E246" s="90">
        <v>0</v>
      </c>
      <c r="F246" s="91">
        <v>5280</v>
      </c>
      <c r="G246" s="122">
        <v>2640</v>
      </c>
      <c r="H246" s="98">
        <v>1320</v>
      </c>
      <c r="I246" s="99">
        <v>-1320</v>
      </c>
      <c r="J246" s="16">
        <v>3960</v>
      </c>
      <c r="K246" s="16"/>
      <c r="L246" s="71"/>
      <c r="M246" s="16"/>
      <c r="N246" s="16"/>
      <c r="O246" s="122">
        <v>5280</v>
      </c>
      <c r="P246" s="16"/>
      <c r="Q246" s="90">
        <v>0</v>
      </c>
      <c r="R246" s="91">
        <v>0</v>
      </c>
      <c r="S246" s="126">
        <v>0</v>
      </c>
      <c r="T246" s="16">
        <v>0</v>
      </c>
      <c r="U246" s="16">
        <v>0</v>
      </c>
      <c r="V246" s="16">
        <v>0</v>
      </c>
      <c r="W246" s="16">
        <v>0</v>
      </c>
      <c r="X246" s="16"/>
      <c r="Y246" s="13">
        <v>0</v>
      </c>
      <c r="Z246" s="16">
        <v>0</v>
      </c>
      <c r="AA246" s="16">
        <v>0</v>
      </c>
      <c r="AB246" s="16">
        <v>0</v>
      </c>
      <c r="AC246" s="16">
        <v>0</v>
      </c>
      <c r="AD246" s="16"/>
      <c r="AE246" s="65"/>
      <c r="AF246" s="14"/>
    </row>
    <row r="247" spans="1:32" s="11" customFormat="1" x14ac:dyDescent="0.3">
      <c r="A247" s="64">
        <v>3309</v>
      </c>
      <c r="B247" s="12" t="s">
        <v>222</v>
      </c>
      <c r="C247" s="12" t="s">
        <v>1276</v>
      </c>
      <c r="D247" s="90">
        <v>21</v>
      </c>
      <c r="E247" s="90">
        <v>0</v>
      </c>
      <c r="F247" s="91">
        <v>27720</v>
      </c>
      <c r="G247" s="122">
        <v>7260</v>
      </c>
      <c r="H247" s="98">
        <v>6930</v>
      </c>
      <c r="I247" s="99">
        <v>-330</v>
      </c>
      <c r="J247" s="16">
        <v>20790</v>
      </c>
      <c r="K247" s="16"/>
      <c r="L247" s="71"/>
      <c r="M247" s="16"/>
      <c r="N247" s="16"/>
      <c r="O247" s="122">
        <v>27720</v>
      </c>
      <c r="P247" s="16"/>
      <c r="Q247" s="90">
        <v>0</v>
      </c>
      <c r="R247" s="91">
        <v>0</v>
      </c>
      <c r="S247" s="126">
        <v>0</v>
      </c>
      <c r="T247" s="16">
        <v>0</v>
      </c>
      <c r="U247" s="16">
        <v>0</v>
      </c>
      <c r="V247" s="16">
        <v>0</v>
      </c>
      <c r="W247" s="16">
        <v>0</v>
      </c>
      <c r="X247" s="16"/>
      <c r="Y247" s="13">
        <v>3</v>
      </c>
      <c r="Z247" s="16">
        <v>6900</v>
      </c>
      <c r="AA247" s="16">
        <v>1725</v>
      </c>
      <c r="AB247" s="16">
        <v>5175</v>
      </c>
      <c r="AC247" s="16">
        <v>6900</v>
      </c>
      <c r="AD247" s="16"/>
      <c r="AE247" s="65"/>
      <c r="AF247" s="14"/>
    </row>
    <row r="248" spans="1:32" s="11" customFormat="1" x14ac:dyDescent="0.3">
      <c r="A248" s="64">
        <v>3312</v>
      </c>
      <c r="B248" s="12" t="s">
        <v>223</v>
      </c>
      <c r="C248" s="12" t="s">
        <v>1276</v>
      </c>
      <c r="D248" s="90">
        <v>8</v>
      </c>
      <c r="E248" s="90">
        <v>0</v>
      </c>
      <c r="F248" s="91">
        <v>10560</v>
      </c>
      <c r="G248" s="122">
        <v>3300</v>
      </c>
      <c r="H248" s="98">
        <v>2640</v>
      </c>
      <c r="I248" s="99">
        <v>-660</v>
      </c>
      <c r="J248" s="16">
        <v>7920</v>
      </c>
      <c r="K248" s="16"/>
      <c r="L248" s="71"/>
      <c r="M248" s="16"/>
      <c r="N248" s="16"/>
      <c r="O248" s="122">
        <v>10560</v>
      </c>
      <c r="P248" s="16"/>
      <c r="Q248" s="90">
        <v>0</v>
      </c>
      <c r="R248" s="91">
        <v>0</v>
      </c>
      <c r="S248" s="126">
        <v>0</v>
      </c>
      <c r="T248" s="16">
        <v>0</v>
      </c>
      <c r="U248" s="16">
        <v>0</v>
      </c>
      <c r="V248" s="16">
        <v>0</v>
      </c>
      <c r="W248" s="16">
        <v>0</v>
      </c>
      <c r="X248" s="16"/>
      <c r="Y248" s="13">
        <v>3</v>
      </c>
      <c r="Z248" s="16">
        <v>6900</v>
      </c>
      <c r="AA248" s="16">
        <v>1725</v>
      </c>
      <c r="AB248" s="16">
        <v>5175</v>
      </c>
      <c r="AC248" s="16">
        <v>6900</v>
      </c>
      <c r="AD248" s="16"/>
      <c r="AE248" s="65"/>
      <c r="AF248" s="14"/>
    </row>
    <row r="249" spans="1:32" s="11" customFormat="1" x14ac:dyDescent="0.3">
      <c r="A249" s="64">
        <v>3313</v>
      </c>
      <c r="B249" s="12" t="s">
        <v>224</v>
      </c>
      <c r="C249" s="12" t="s">
        <v>1276</v>
      </c>
      <c r="D249" s="90">
        <v>10</v>
      </c>
      <c r="E249" s="90">
        <v>0</v>
      </c>
      <c r="F249" s="91">
        <v>13200</v>
      </c>
      <c r="G249" s="122">
        <v>2640</v>
      </c>
      <c r="H249" s="98">
        <v>3300</v>
      </c>
      <c r="I249" s="99">
        <v>660</v>
      </c>
      <c r="J249" s="16">
        <v>9900</v>
      </c>
      <c r="K249" s="16"/>
      <c r="L249" s="71"/>
      <c r="M249" s="16"/>
      <c r="N249" s="16"/>
      <c r="O249" s="122">
        <v>13200</v>
      </c>
      <c r="P249" s="16"/>
      <c r="Q249" s="90">
        <v>0</v>
      </c>
      <c r="R249" s="91">
        <v>0</v>
      </c>
      <c r="S249" s="126">
        <v>0</v>
      </c>
      <c r="T249" s="16">
        <v>0</v>
      </c>
      <c r="U249" s="16">
        <v>0</v>
      </c>
      <c r="V249" s="16">
        <v>0</v>
      </c>
      <c r="W249" s="16">
        <v>0</v>
      </c>
      <c r="X249" s="16"/>
      <c r="Y249" s="13">
        <v>0</v>
      </c>
      <c r="Z249" s="16">
        <v>0</v>
      </c>
      <c r="AA249" s="16">
        <v>0</v>
      </c>
      <c r="AB249" s="16">
        <v>0</v>
      </c>
      <c r="AC249" s="16">
        <v>0</v>
      </c>
      <c r="AD249" s="16"/>
      <c r="AE249" s="65"/>
      <c r="AF249" s="14"/>
    </row>
    <row r="250" spans="1:32" s="11" customFormat="1" x14ac:dyDescent="0.3">
      <c r="A250" s="64">
        <v>3314</v>
      </c>
      <c r="B250" s="12" t="s">
        <v>225</v>
      </c>
      <c r="C250" s="12" t="s">
        <v>1276</v>
      </c>
      <c r="D250" s="90">
        <v>5</v>
      </c>
      <c r="E250" s="90">
        <v>0</v>
      </c>
      <c r="F250" s="91">
        <v>6600</v>
      </c>
      <c r="G250" s="122">
        <v>2310</v>
      </c>
      <c r="H250" s="98">
        <v>1650</v>
      </c>
      <c r="I250" s="99">
        <v>-660</v>
      </c>
      <c r="J250" s="16">
        <v>4950</v>
      </c>
      <c r="K250" s="16"/>
      <c r="L250" s="71"/>
      <c r="M250" s="16"/>
      <c r="N250" s="16"/>
      <c r="O250" s="122">
        <v>6600</v>
      </c>
      <c r="P250" s="16"/>
      <c r="Q250" s="90">
        <v>0</v>
      </c>
      <c r="R250" s="91">
        <v>0</v>
      </c>
      <c r="S250" s="126">
        <v>0</v>
      </c>
      <c r="T250" s="16">
        <v>0</v>
      </c>
      <c r="U250" s="16">
        <v>0</v>
      </c>
      <c r="V250" s="16">
        <v>0</v>
      </c>
      <c r="W250" s="16">
        <v>0</v>
      </c>
      <c r="X250" s="16"/>
      <c r="Y250" s="13">
        <v>0</v>
      </c>
      <c r="Z250" s="16">
        <v>0</v>
      </c>
      <c r="AA250" s="16">
        <v>0</v>
      </c>
      <c r="AB250" s="16">
        <v>0</v>
      </c>
      <c r="AC250" s="16">
        <v>0</v>
      </c>
      <c r="AD250" s="16"/>
      <c r="AE250" s="65"/>
      <c r="AF250" s="14"/>
    </row>
    <row r="251" spans="1:32" s="11" customFormat="1" x14ac:dyDescent="0.3">
      <c r="A251" s="64">
        <v>3317</v>
      </c>
      <c r="B251" s="12" t="s">
        <v>375</v>
      </c>
      <c r="C251" s="12" t="s">
        <v>1276</v>
      </c>
      <c r="D251" s="90">
        <v>9</v>
      </c>
      <c r="E251" s="90">
        <v>0</v>
      </c>
      <c r="F251" s="91">
        <v>11880</v>
      </c>
      <c r="G251" s="122">
        <v>3300</v>
      </c>
      <c r="H251" s="98">
        <v>2970</v>
      </c>
      <c r="I251" s="99">
        <v>-330</v>
      </c>
      <c r="J251" s="16">
        <v>8910</v>
      </c>
      <c r="K251" s="16"/>
      <c r="L251" s="71"/>
      <c r="M251" s="16"/>
      <c r="N251" s="16"/>
      <c r="O251" s="122">
        <v>11880</v>
      </c>
      <c r="P251" s="16"/>
      <c r="Q251" s="90">
        <v>0</v>
      </c>
      <c r="R251" s="91">
        <v>0</v>
      </c>
      <c r="S251" s="126">
        <v>0</v>
      </c>
      <c r="T251" s="16">
        <v>0</v>
      </c>
      <c r="U251" s="16">
        <v>0</v>
      </c>
      <c r="V251" s="16">
        <v>0</v>
      </c>
      <c r="W251" s="16">
        <v>0</v>
      </c>
      <c r="X251" s="16"/>
      <c r="Y251" s="13">
        <v>4</v>
      </c>
      <c r="Z251" s="16">
        <v>9200</v>
      </c>
      <c r="AA251" s="16">
        <v>2300</v>
      </c>
      <c r="AB251" s="16">
        <v>6900</v>
      </c>
      <c r="AC251" s="16">
        <v>9200</v>
      </c>
      <c r="AD251" s="16"/>
      <c r="AE251" s="65"/>
      <c r="AF251" s="14"/>
    </row>
    <row r="252" spans="1:32" s="11" customFormat="1" x14ac:dyDescent="0.3">
      <c r="A252" s="64">
        <v>3318</v>
      </c>
      <c r="B252" s="12" t="s">
        <v>226</v>
      </c>
      <c r="C252" s="12" t="s">
        <v>1276</v>
      </c>
      <c r="D252" s="90">
        <v>6</v>
      </c>
      <c r="E252" s="90">
        <v>0</v>
      </c>
      <c r="F252" s="91">
        <v>7920</v>
      </c>
      <c r="G252" s="122">
        <v>1980</v>
      </c>
      <c r="H252" s="98">
        <v>1980</v>
      </c>
      <c r="I252" s="99">
        <v>0</v>
      </c>
      <c r="J252" s="16">
        <v>5940</v>
      </c>
      <c r="K252" s="16"/>
      <c r="L252" s="71"/>
      <c r="M252" s="16"/>
      <c r="N252" s="16"/>
      <c r="O252" s="122">
        <v>7920</v>
      </c>
      <c r="P252" s="16"/>
      <c r="Q252" s="90">
        <v>2</v>
      </c>
      <c r="R252" s="91">
        <v>600</v>
      </c>
      <c r="S252" s="126">
        <v>150</v>
      </c>
      <c r="T252" s="16">
        <v>150</v>
      </c>
      <c r="U252" s="16">
        <v>0</v>
      </c>
      <c r="V252" s="16">
        <v>450</v>
      </c>
      <c r="W252" s="16">
        <v>600</v>
      </c>
      <c r="X252" s="16"/>
      <c r="Y252" s="13">
        <v>2</v>
      </c>
      <c r="Z252" s="16">
        <v>4600</v>
      </c>
      <c r="AA252" s="16">
        <v>1150</v>
      </c>
      <c r="AB252" s="16">
        <v>3450</v>
      </c>
      <c r="AC252" s="16">
        <v>4600</v>
      </c>
      <c r="AD252" s="16"/>
      <c r="AE252" s="65"/>
      <c r="AF252" s="14"/>
    </row>
    <row r="253" spans="1:32" s="11" customFormat="1" x14ac:dyDescent="0.3">
      <c r="A253" s="64">
        <v>3320</v>
      </c>
      <c r="B253" s="12" t="s">
        <v>227</v>
      </c>
      <c r="C253" s="12" t="s">
        <v>1276</v>
      </c>
      <c r="D253" s="90">
        <v>46</v>
      </c>
      <c r="E253" s="90">
        <v>0</v>
      </c>
      <c r="F253" s="91">
        <v>60720</v>
      </c>
      <c r="G253" s="122">
        <v>15840</v>
      </c>
      <c r="H253" s="98">
        <v>15180</v>
      </c>
      <c r="I253" s="99">
        <v>-660</v>
      </c>
      <c r="J253" s="16">
        <v>45540</v>
      </c>
      <c r="K253" s="16"/>
      <c r="L253" s="71"/>
      <c r="M253" s="16"/>
      <c r="N253" s="16"/>
      <c r="O253" s="122">
        <v>60720</v>
      </c>
      <c r="P253" s="16"/>
      <c r="Q253" s="90">
        <v>0</v>
      </c>
      <c r="R253" s="91">
        <v>0</v>
      </c>
      <c r="S253" s="126">
        <v>0</v>
      </c>
      <c r="T253" s="16">
        <v>0</v>
      </c>
      <c r="U253" s="16">
        <v>0</v>
      </c>
      <c r="V253" s="16">
        <v>0</v>
      </c>
      <c r="W253" s="16">
        <v>0</v>
      </c>
      <c r="X253" s="16"/>
      <c r="Y253" s="13">
        <v>1</v>
      </c>
      <c r="Z253" s="16">
        <v>2300</v>
      </c>
      <c r="AA253" s="16">
        <v>575</v>
      </c>
      <c r="AB253" s="16">
        <v>1725</v>
      </c>
      <c r="AC253" s="16">
        <v>2300</v>
      </c>
      <c r="AD253" s="16"/>
      <c r="AE253" s="65"/>
      <c r="AF253" s="14"/>
    </row>
    <row r="254" spans="1:32" s="11" customFormat="1" x14ac:dyDescent="0.3">
      <c r="A254" s="64">
        <v>3322</v>
      </c>
      <c r="B254" s="12" t="s">
        <v>228</v>
      </c>
      <c r="C254" s="12" t="s">
        <v>1276</v>
      </c>
      <c r="D254" s="90">
        <v>9</v>
      </c>
      <c r="E254" s="90">
        <v>0</v>
      </c>
      <c r="F254" s="91">
        <v>11880</v>
      </c>
      <c r="G254" s="122">
        <v>3630</v>
      </c>
      <c r="H254" s="98">
        <v>2970</v>
      </c>
      <c r="I254" s="99">
        <v>-660</v>
      </c>
      <c r="J254" s="16">
        <v>8910</v>
      </c>
      <c r="K254" s="16"/>
      <c r="L254" s="71"/>
      <c r="M254" s="16"/>
      <c r="N254" s="16"/>
      <c r="O254" s="122">
        <v>11880</v>
      </c>
      <c r="P254" s="16"/>
      <c r="Q254" s="90">
        <v>0</v>
      </c>
      <c r="R254" s="91">
        <v>0</v>
      </c>
      <c r="S254" s="126">
        <v>0</v>
      </c>
      <c r="T254" s="16">
        <v>0</v>
      </c>
      <c r="U254" s="16">
        <v>0</v>
      </c>
      <c r="V254" s="16">
        <v>0</v>
      </c>
      <c r="W254" s="16">
        <v>0</v>
      </c>
      <c r="X254" s="16"/>
      <c r="Y254" s="13">
        <v>1</v>
      </c>
      <c r="Z254" s="16">
        <v>2300</v>
      </c>
      <c r="AA254" s="16">
        <v>575</v>
      </c>
      <c r="AB254" s="16">
        <v>1725</v>
      </c>
      <c r="AC254" s="16">
        <v>2300</v>
      </c>
      <c r="AD254" s="16"/>
      <c r="AE254" s="65"/>
      <c r="AF254" s="14"/>
    </row>
    <row r="255" spans="1:32" s="11" customFormat="1" x14ac:dyDescent="0.3">
      <c r="A255" s="64">
        <v>3323</v>
      </c>
      <c r="B255" s="12" t="s">
        <v>229</v>
      </c>
      <c r="C255" s="12" t="s">
        <v>1276</v>
      </c>
      <c r="D255" s="90">
        <v>8</v>
      </c>
      <c r="E255" s="90">
        <v>0</v>
      </c>
      <c r="F255" s="91">
        <v>10560</v>
      </c>
      <c r="G255" s="122">
        <v>2640</v>
      </c>
      <c r="H255" s="98">
        <v>2640</v>
      </c>
      <c r="I255" s="99">
        <v>0</v>
      </c>
      <c r="J255" s="16">
        <v>7920</v>
      </c>
      <c r="K255" s="16"/>
      <c r="L255" s="71"/>
      <c r="M255" s="16"/>
      <c r="N255" s="16"/>
      <c r="O255" s="122">
        <v>10560</v>
      </c>
      <c r="P255" s="16"/>
      <c r="Q255" s="90">
        <v>1</v>
      </c>
      <c r="R255" s="91">
        <v>300</v>
      </c>
      <c r="S255" s="126">
        <v>75</v>
      </c>
      <c r="T255" s="16">
        <v>75</v>
      </c>
      <c r="U255" s="16">
        <v>0</v>
      </c>
      <c r="V255" s="16">
        <v>225</v>
      </c>
      <c r="W255" s="16">
        <v>300</v>
      </c>
      <c r="X255" s="16"/>
      <c r="Y255" s="13">
        <v>0</v>
      </c>
      <c r="Z255" s="16">
        <v>0</v>
      </c>
      <c r="AA255" s="16">
        <v>0</v>
      </c>
      <c r="AB255" s="16">
        <v>0</v>
      </c>
      <c r="AC255" s="16">
        <v>0</v>
      </c>
      <c r="AD255" s="16"/>
      <c r="AE255" s="65"/>
      <c r="AF255" s="14"/>
    </row>
    <row r="256" spans="1:32" s="11" customFormat="1" x14ac:dyDescent="0.3">
      <c r="A256" s="64">
        <v>3325</v>
      </c>
      <c r="B256" s="12" t="s">
        <v>230</v>
      </c>
      <c r="C256" s="12" t="s">
        <v>1276</v>
      </c>
      <c r="D256" s="90">
        <v>14</v>
      </c>
      <c r="E256" s="90">
        <v>0</v>
      </c>
      <c r="F256" s="91">
        <v>18480</v>
      </c>
      <c r="G256" s="122">
        <v>5280</v>
      </c>
      <c r="H256" s="98">
        <v>4620</v>
      </c>
      <c r="I256" s="99">
        <v>-660</v>
      </c>
      <c r="J256" s="16">
        <v>13860</v>
      </c>
      <c r="K256" s="16"/>
      <c r="L256" s="71"/>
      <c r="M256" s="16"/>
      <c r="N256" s="16"/>
      <c r="O256" s="122">
        <v>18480</v>
      </c>
      <c r="P256" s="16"/>
      <c r="Q256" s="90">
        <v>0</v>
      </c>
      <c r="R256" s="91">
        <v>0</v>
      </c>
      <c r="S256" s="126">
        <v>0</v>
      </c>
      <c r="T256" s="16">
        <v>0</v>
      </c>
      <c r="U256" s="16">
        <v>0</v>
      </c>
      <c r="V256" s="16">
        <v>0</v>
      </c>
      <c r="W256" s="16">
        <v>0</v>
      </c>
      <c r="X256" s="16"/>
      <c r="Y256" s="13">
        <v>2</v>
      </c>
      <c r="Z256" s="16">
        <v>4600</v>
      </c>
      <c r="AA256" s="16">
        <v>1150</v>
      </c>
      <c r="AB256" s="16">
        <v>3450</v>
      </c>
      <c r="AC256" s="16">
        <v>4600</v>
      </c>
      <c r="AD256" s="16"/>
      <c r="AE256" s="65"/>
      <c r="AF256" s="14"/>
    </row>
    <row r="257" spans="1:32" s="11" customFormat="1" x14ac:dyDescent="0.3">
      <c r="A257" s="64">
        <v>3328</v>
      </c>
      <c r="B257" s="12" t="s">
        <v>231</v>
      </c>
      <c r="C257" s="12" t="s">
        <v>1276</v>
      </c>
      <c r="D257" s="90">
        <v>22</v>
      </c>
      <c r="E257" s="90">
        <v>0</v>
      </c>
      <c r="F257" s="91">
        <v>29040</v>
      </c>
      <c r="G257" s="122">
        <v>5280</v>
      </c>
      <c r="H257" s="98">
        <v>7260</v>
      </c>
      <c r="I257" s="99">
        <v>1980</v>
      </c>
      <c r="J257" s="16">
        <v>21780</v>
      </c>
      <c r="K257" s="16"/>
      <c r="L257" s="71"/>
      <c r="M257" s="16"/>
      <c r="N257" s="16"/>
      <c r="O257" s="122">
        <v>29040</v>
      </c>
      <c r="P257" s="16"/>
      <c r="Q257" s="90">
        <v>1</v>
      </c>
      <c r="R257" s="91">
        <v>300</v>
      </c>
      <c r="S257" s="126">
        <v>75</v>
      </c>
      <c r="T257" s="16">
        <v>75</v>
      </c>
      <c r="U257" s="16">
        <v>0</v>
      </c>
      <c r="V257" s="16">
        <v>225</v>
      </c>
      <c r="W257" s="16">
        <v>300</v>
      </c>
      <c r="X257" s="16"/>
      <c r="Y257" s="13">
        <v>0</v>
      </c>
      <c r="Z257" s="16">
        <v>0</v>
      </c>
      <c r="AA257" s="16">
        <v>0</v>
      </c>
      <c r="AB257" s="16">
        <v>0</v>
      </c>
      <c r="AC257" s="16">
        <v>0</v>
      </c>
      <c r="AD257" s="16"/>
      <c r="AE257" s="65"/>
      <c r="AF257" s="14"/>
    </row>
    <row r="258" spans="1:32" s="11" customFormat="1" x14ac:dyDescent="0.3">
      <c r="A258" s="64">
        <v>3332</v>
      </c>
      <c r="B258" s="12" t="s">
        <v>232</v>
      </c>
      <c r="C258" s="12" t="s">
        <v>1276</v>
      </c>
      <c r="D258" s="90">
        <v>12</v>
      </c>
      <c r="E258" s="90">
        <v>0</v>
      </c>
      <c r="F258" s="91">
        <v>15840</v>
      </c>
      <c r="G258" s="122">
        <v>2640</v>
      </c>
      <c r="H258" s="98">
        <v>3960</v>
      </c>
      <c r="I258" s="99">
        <v>1320</v>
      </c>
      <c r="J258" s="16">
        <v>11880</v>
      </c>
      <c r="K258" s="16"/>
      <c r="L258" s="71"/>
      <c r="M258" s="16"/>
      <c r="N258" s="16"/>
      <c r="O258" s="122">
        <v>15840</v>
      </c>
      <c r="P258" s="16"/>
      <c r="Q258" s="90">
        <v>1</v>
      </c>
      <c r="R258" s="91">
        <v>300</v>
      </c>
      <c r="S258" s="126">
        <v>75</v>
      </c>
      <c r="T258" s="16">
        <v>75</v>
      </c>
      <c r="U258" s="16">
        <v>0</v>
      </c>
      <c r="V258" s="16">
        <v>225</v>
      </c>
      <c r="W258" s="16">
        <v>300</v>
      </c>
      <c r="X258" s="16"/>
      <c r="Y258" s="13">
        <v>1</v>
      </c>
      <c r="Z258" s="16">
        <v>2300</v>
      </c>
      <c r="AA258" s="16">
        <v>575</v>
      </c>
      <c r="AB258" s="16">
        <v>1725</v>
      </c>
      <c r="AC258" s="16">
        <v>2300</v>
      </c>
      <c r="AD258" s="16"/>
      <c r="AE258" s="65"/>
      <c r="AF258" s="14"/>
    </row>
    <row r="259" spans="1:32" s="11" customFormat="1" x14ac:dyDescent="0.3">
      <c r="A259" s="64">
        <v>3337</v>
      </c>
      <c r="B259" s="12" t="s">
        <v>233</v>
      </c>
      <c r="C259" s="12" t="s">
        <v>1276</v>
      </c>
      <c r="D259" s="90">
        <v>8</v>
      </c>
      <c r="E259" s="90">
        <v>0</v>
      </c>
      <c r="F259" s="91">
        <v>10560</v>
      </c>
      <c r="G259" s="122">
        <v>2970</v>
      </c>
      <c r="H259" s="98">
        <v>2640</v>
      </c>
      <c r="I259" s="99">
        <v>-330</v>
      </c>
      <c r="J259" s="16">
        <v>7920</v>
      </c>
      <c r="K259" s="16"/>
      <c r="L259" s="71"/>
      <c r="M259" s="16"/>
      <c r="N259" s="16"/>
      <c r="O259" s="122">
        <v>10560</v>
      </c>
      <c r="P259" s="16"/>
      <c r="Q259" s="90">
        <v>1</v>
      </c>
      <c r="R259" s="91">
        <v>300</v>
      </c>
      <c r="S259" s="126">
        <v>0</v>
      </c>
      <c r="T259" s="16">
        <v>75</v>
      </c>
      <c r="U259" s="16">
        <v>75</v>
      </c>
      <c r="V259" s="16">
        <v>225</v>
      </c>
      <c r="W259" s="16">
        <v>300</v>
      </c>
      <c r="X259" s="16"/>
      <c r="Y259" s="13">
        <v>2</v>
      </c>
      <c r="Z259" s="16">
        <v>4600</v>
      </c>
      <c r="AA259" s="16">
        <v>1150</v>
      </c>
      <c r="AB259" s="16">
        <v>3450</v>
      </c>
      <c r="AC259" s="16">
        <v>4600</v>
      </c>
      <c r="AD259" s="16"/>
      <c r="AE259" s="65"/>
      <c r="AF259" s="14"/>
    </row>
    <row r="260" spans="1:32" s="11" customFormat="1" x14ac:dyDescent="0.3">
      <c r="A260" s="64">
        <v>3338</v>
      </c>
      <c r="B260" s="12" t="s">
        <v>234</v>
      </c>
      <c r="C260" s="12" t="s">
        <v>1276</v>
      </c>
      <c r="D260" s="90">
        <v>48</v>
      </c>
      <c r="E260" s="90">
        <v>0</v>
      </c>
      <c r="F260" s="91">
        <v>63360</v>
      </c>
      <c r="G260" s="122">
        <v>17160</v>
      </c>
      <c r="H260" s="98">
        <v>15840</v>
      </c>
      <c r="I260" s="99">
        <v>-1320</v>
      </c>
      <c r="J260" s="16">
        <v>47520</v>
      </c>
      <c r="K260" s="16"/>
      <c r="L260" s="71"/>
      <c r="M260" s="16"/>
      <c r="N260" s="16"/>
      <c r="O260" s="122">
        <v>63360</v>
      </c>
      <c r="P260" s="16"/>
      <c r="Q260" s="90">
        <v>2</v>
      </c>
      <c r="R260" s="91">
        <v>600</v>
      </c>
      <c r="S260" s="126">
        <v>150</v>
      </c>
      <c r="T260" s="16">
        <v>150</v>
      </c>
      <c r="U260" s="16">
        <v>0</v>
      </c>
      <c r="V260" s="16">
        <v>450</v>
      </c>
      <c r="W260" s="16">
        <v>600</v>
      </c>
      <c r="X260" s="16"/>
      <c r="Y260" s="13">
        <v>0</v>
      </c>
      <c r="Z260" s="16">
        <v>0</v>
      </c>
      <c r="AA260" s="16">
        <v>0</v>
      </c>
      <c r="AB260" s="16">
        <v>0</v>
      </c>
      <c r="AC260" s="16">
        <v>0</v>
      </c>
      <c r="AD260" s="16"/>
      <c r="AE260" s="65"/>
      <c r="AF260" s="14"/>
    </row>
    <row r="261" spans="1:32" s="11" customFormat="1" x14ac:dyDescent="0.3">
      <c r="A261" s="64">
        <v>3339</v>
      </c>
      <c r="B261" s="12" t="s">
        <v>235</v>
      </c>
      <c r="C261" s="12" t="s">
        <v>1276</v>
      </c>
      <c r="D261" s="90">
        <v>25</v>
      </c>
      <c r="E261" s="90">
        <v>0</v>
      </c>
      <c r="F261" s="91">
        <v>33000</v>
      </c>
      <c r="G261" s="122">
        <v>10560</v>
      </c>
      <c r="H261" s="98">
        <v>8250</v>
      </c>
      <c r="I261" s="99">
        <v>-2310</v>
      </c>
      <c r="J261" s="16">
        <v>24750</v>
      </c>
      <c r="K261" s="16"/>
      <c r="L261" s="71"/>
      <c r="M261" s="16"/>
      <c r="N261" s="16"/>
      <c r="O261" s="122">
        <v>33000</v>
      </c>
      <c r="P261" s="16"/>
      <c r="Q261" s="90">
        <v>1</v>
      </c>
      <c r="R261" s="91">
        <v>300</v>
      </c>
      <c r="S261" s="126">
        <v>75</v>
      </c>
      <c r="T261" s="16">
        <v>75</v>
      </c>
      <c r="U261" s="16">
        <v>0</v>
      </c>
      <c r="V261" s="16">
        <v>225</v>
      </c>
      <c r="W261" s="16">
        <v>300</v>
      </c>
      <c r="X261" s="16"/>
      <c r="Y261" s="13">
        <v>4</v>
      </c>
      <c r="Z261" s="16">
        <v>9200</v>
      </c>
      <c r="AA261" s="16">
        <v>2300</v>
      </c>
      <c r="AB261" s="16">
        <v>6900</v>
      </c>
      <c r="AC261" s="16">
        <v>9200</v>
      </c>
      <c r="AD261" s="16"/>
      <c r="AE261" s="65"/>
      <c r="AF261" s="14"/>
    </row>
    <row r="262" spans="1:32" s="11" customFormat="1" x14ac:dyDescent="0.3">
      <c r="A262" s="64">
        <v>3340</v>
      </c>
      <c r="B262" s="12" t="s">
        <v>376</v>
      </c>
      <c r="C262" s="12" t="s">
        <v>1276</v>
      </c>
      <c r="D262" s="90">
        <v>94</v>
      </c>
      <c r="E262" s="90">
        <v>0</v>
      </c>
      <c r="F262" s="91">
        <v>124080</v>
      </c>
      <c r="G262" s="122">
        <v>31020</v>
      </c>
      <c r="H262" s="98">
        <v>31020</v>
      </c>
      <c r="I262" s="99">
        <v>0</v>
      </c>
      <c r="J262" s="16">
        <v>93060</v>
      </c>
      <c r="K262" s="16"/>
      <c r="L262" s="71"/>
      <c r="M262" s="16"/>
      <c r="N262" s="16"/>
      <c r="O262" s="122">
        <v>124080</v>
      </c>
      <c r="P262" s="16"/>
      <c r="Q262" s="90">
        <v>7</v>
      </c>
      <c r="R262" s="91">
        <v>2100</v>
      </c>
      <c r="S262" s="126">
        <v>1125</v>
      </c>
      <c r="T262" s="16">
        <v>525</v>
      </c>
      <c r="U262" s="16">
        <v>-600</v>
      </c>
      <c r="V262" s="16">
        <v>1575</v>
      </c>
      <c r="W262" s="16">
        <v>2100</v>
      </c>
      <c r="X262" s="16"/>
      <c r="Y262" s="13">
        <v>4</v>
      </c>
      <c r="Z262" s="16">
        <v>9200</v>
      </c>
      <c r="AA262" s="16">
        <v>2300</v>
      </c>
      <c r="AB262" s="16">
        <v>6900</v>
      </c>
      <c r="AC262" s="16">
        <v>9200</v>
      </c>
      <c r="AD262" s="16"/>
      <c r="AE262" s="65"/>
      <c r="AF262" s="14"/>
    </row>
    <row r="263" spans="1:32" s="11" customFormat="1" x14ac:dyDescent="0.3">
      <c r="A263" s="64">
        <v>3346</v>
      </c>
      <c r="B263" s="12" t="s">
        <v>236</v>
      </c>
      <c r="C263" s="12" t="s">
        <v>1276</v>
      </c>
      <c r="D263" s="90">
        <v>30</v>
      </c>
      <c r="E263" s="90">
        <v>0</v>
      </c>
      <c r="F263" s="91">
        <v>39600</v>
      </c>
      <c r="G263" s="122">
        <v>10560</v>
      </c>
      <c r="H263" s="98">
        <v>9900</v>
      </c>
      <c r="I263" s="99">
        <v>-660</v>
      </c>
      <c r="J263" s="16">
        <v>29700</v>
      </c>
      <c r="K263" s="16"/>
      <c r="L263" s="71"/>
      <c r="M263" s="16"/>
      <c r="N263" s="16"/>
      <c r="O263" s="122">
        <v>39600</v>
      </c>
      <c r="P263" s="16"/>
      <c r="Q263" s="90">
        <v>1</v>
      </c>
      <c r="R263" s="91">
        <v>300</v>
      </c>
      <c r="S263" s="126">
        <v>75</v>
      </c>
      <c r="T263" s="16">
        <v>75</v>
      </c>
      <c r="U263" s="16">
        <v>0</v>
      </c>
      <c r="V263" s="16">
        <v>225</v>
      </c>
      <c r="W263" s="16">
        <v>300</v>
      </c>
      <c r="X263" s="16"/>
      <c r="Y263" s="13">
        <v>3</v>
      </c>
      <c r="Z263" s="16">
        <v>6900</v>
      </c>
      <c r="AA263" s="16">
        <v>1725</v>
      </c>
      <c r="AB263" s="16">
        <v>5175</v>
      </c>
      <c r="AC263" s="16">
        <v>6900</v>
      </c>
      <c r="AD263" s="16"/>
      <c r="AE263" s="65"/>
      <c r="AF263" s="14"/>
    </row>
    <row r="264" spans="1:32" s="11" customFormat="1" x14ac:dyDescent="0.3">
      <c r="A264" s="64">
        <v>3347</v>
      </c>
      <c r="B264" s="12" t="s">
        <v>237</v>
      </c>
      <c r="C264" s="12" t="s">
        <v>1276</v>
      </c>
      <c r="D264" s="90">
        <v>15</v>
      </c>
      <c r="E264" s="90">
        <v>0</v>
      </c>
      <c r="F264" s="91">
        <v>19800</v>
      </c>
      <c r="G264" s="122">
        <v>4950</v>
      </c>
      <c r="H264" s="98">
        <v>4950</v>
      </c>
      <c r="I264" s="99">
        <v>0</v>
      </c>
      <c r="J264" s="16">
        <v>14850</v>
      </c>
      <c r="K264" s="16"/>
      <c r="L264" s="71"/>
      <c r="M264" s="16"/>
      <c r="N264" s="16"/>
      <c r="O264" s="122">
        <v>19800</v>
      </c>
      <c r="P264" s="16"/>
      <c r="Q264" s="90">
        <v>0</v>
      </c>
      <c r="R264" s="91">
        <v>0</v>
      </c>
      <c r="S264" s="126">
        <v>0</v>
      </c>
      <c r="T264" s="16">
        <v>0</v>
      </c>
      <c r="U264" s="16">
        <v>0</v>
      </c>
      <c r="V264" s="16">
        <v>0</v>
      </c>
      <c r="W264" s="16">
        <v>0</v>
      </c>
      <c r="X264" s="16"/>
      <c r="Y264" s="13">
        <v>3</v>
      </c>
      <c r="Z264" s="16">
        <v>6900</v>
      </c>
      <c r="AA264" s="16">
        <v>1725</v>
      </c>
      <c r="AB264" s="16">
        <v>5175</v>
      </c>
      <c r="AC264" s="16">
        <v>6900</v>
      </c>
      <c r="AD264" s="16"/>
      <c r="AE264" s="65"/>
      <c r="AF264" s="14"/>
    </row>
    <row r="265" spans="1:32" s="11" customFormat="1" x14ac:dyDescent="0.3">
      <c r="A265" s="64">
        <v>3350</v>
      </c>
      <c r="B265" s="12" t="s">
        <v>238</v>
      </c>
      <c r="C265" s="12" t="s">
        <v>1276</v>
      </c>
      <c r="D265" s="90">
        <v>12</v>
      </c>
      <c r="E265" s="90">
        <v>0</v>
      </c>
      <c r="F265" s="91">
        <v>15840</v>
      </c>
      <c r="G265" s="122">
        <v>3630</v>
      </c>
      <c r="H265" s="98">
        <v>3960</v>
      </c>
      <c r="I265" s="99">
        <v>330</v>
      </c>
      <c r="J265" s="16">
        <v>11880</v>
      </c>
      <c r="K265" s="16"/>
      <c r="L265" s="71"/>
      <c r="M265" s="16"/>
      <c r="N265" s="16"/>
      <c r="O265" s="122">
        <v>15840</v>
      </c>
      <c r="P265" s="16"/>
      <c r="Q265" s="90">
        <v>1</v>
      </c>
      <c r="R265" s="91">
        <v>300</v>
      </c>
      <c r="S265" s="126">
        <v>0</v>
      </c>
      <c r="T265" s="16">
        <v>75</v>
      </c>
      <c r="U265" s="16">
        <v>75</v>
      </c>
      <c r="V265" s="16">
        <v>225</v>
      </c>
      <c r="W265" s="16">
        <v>300</v>
      </c>
      <c r="X265" s="16"/>
      <c r="Y265" s="13">
        <v>3</v>
      </c>
      <c r="Z265" s="16">
        <v>6900</v>
      </c>
      <c r="AA265" s="16">
        <v>1725</v>
      </c>
      <c r="AB265" s="16">
        <v>5175</v>
      </c>
      <c r="AC265" s="16">
        <v>6900</v>
      </c>
      <c r="AD265" s="16"/>
      <c r="AE265" s="65"/>
      <c r="AF265" s="14"/>
    </row>
    <row r="266" spans="1:32" s="11" customFormat="1" x14ac:dyDescent="0.3">
      <c r="A266" s="64">
        <v>3351</v>
      </c>
      <c r="B266" s="12" t="s">
        <v>377</v>
      </c>
      <c r="C266" s="12" t="s">
        <v>1276</v>
      </c>
      <c r="D266" s="90">
        <v>34</v>
      </c>
      <c r="E266" s="90">
        <v>0</v>
      </c>
      <c r="F266" s="91">
        <v>44880</v>
      </c>
      <c r="G266" s="122">
        <v>12210</v>
      </c>
      <c r="H266" s="98">
        <v>11220</v>
      </c>
      <c r="I266" s="99">
        <v>-990</v>
      </c>
      <c r="J266" s="16">
        <v>33660</v>
      </c>
      <c r="K266" s="16"/>
      <c r="L266" s="71"/>
      <c r="M266" s="16"/>
      <c r="N266" s="16"/>
      <c r="O266" s="122">
        <v>44880</v>
      </c>
      <c r="P266" s="16"/>
      <c r="Q266" s="90">
        <v>0</v>
      </c>
      <c r="R266" s="91">
        <v>0</v>
      </c>
      <c r="S266" s="126">
        <v>0</v>
      </c>
      <c r="T266" s="16">
        <v>0</v>
      </c>
      <c r="U266" s="16">
        <v>0</v>
      </c>
      <c r="V266" s="16">
        <v>0</v>
      </c>
      <c r="W266" s="16">
        <v>0</v>
      </c>
      <c r="X266" s="16"/>
      <c r="Y266" s="13">
        <v>0</v>
      </c>
      <c r="Z266" s="16">
        <v>0</v>
      </c>
      <c r="AA266" s="16">
        <v>0</v>
      </c>
      <c r="AB266" s="16">
        <v>0</v>
      </c>
      <c r="AC266" s="16">
        <v>0</v>
      </c>
      <c r="AD266" s="16"/>
      <c r="AE266" s="65"/>
      <c r="AF266" s="14"/>
    </row>
    <row r="267" spans="1:32" s="11" customFormat="1" x14ac:dyDescent="0.3">
      <c r="A267" s="64">
        <v>3353</v>
      </c>
      <c r="B267" s="12" t="s">
        <v>239</v>
      </c>
      <c r="C267" s="12" t="s">
        <v>1276</v>
      </c>
      <c r="D267" s="90">
        <v>55</v>
      </c>
      <c r="E267" s="90">
        <v>0</v>
      </c>
      <c r="F267" s="91">
        <v>72600</v>
      </c>
      <c r="G267" s="122">
        <v>16830</v>
      </c>
      <c r="H267" s="98">
        <v>18150</v>
      </c>
      <c r="I267" s="99">
        <v>1320</v>
      </c>
      <c r="J267" s="16">
        <v>54450</v>
      </c>
      <c r="K267" s="16"/>
      <c r="L267" s="71"/>
      <c r="M267" s="16"/>
      <c r="N267" s="16"/>
      <c r="O267" s="122">
        <v>72600</v>
      </c>
      <c r="P267" s="16"/>
      <c r="Q267" s="90">
        <v>0</v>
      </c>
      <c r="R267" s="91">
        <v>0</v>
      </c>
      <c r="S267" s="126">
        <v>0</v>
      </c>
      <c r="T267" s="16">
        <v>0</v>
      </c>
      <c r="U267" s="16">
        <v>0</v>
      </c>
      <c r="V267" s="16">
        <v>0</v>
      </c>
      <c r="W267" s="16">
        <v>0</v>
      </c>
      <c r="X267" s="16"/>
      <c r="Y267" s="13">
        <v>0</v>
      </c>
      <c r="Z267" s="16">
        <v>0</v>
      </c>
      <c r="AA267" s="16">
        <v>0</v>
      </c>
      <c r="AB267" s="16">
        <v>0</v>
      </c>
      <c r="AC267" s="16">
        <v>0</v>
      </c>
      <c r="AD267" s="16"/>
      <c r="AE267" s="65"/>
      <c r="AF267" s="14"/>
    </row>
    <row r="268" spans="1:32" s="11" customFormat="1" x14ac:dyDescent="0.3">
      <c r="A268" s="64">
        <v>3356</v>
      </c>
      <c r="B268" s="12" t="s">
        <v>378</v>
      </c>
      <c r="C268" s="12" t="s">
        <v>1276</v>
      </c>
      <c r="D268" s="90">
        <v>70</v>
      </c>
      <c r="E268" s="90">
        <v>0</v>
      </c>
      <c r="F268" s="91">
        <v>92400</v>
      </c>
      <c r="G268" s="122">
        <v>24750</v>
      </c>
      <c r="H268" s="98">
        <v>23100</v>
      </c>
      <c r="I268" s="99">
        <v>-1650</v>
      </c>
      <c r="J268" s="16">
        <v>69300</v>
      </c>
      <c r="K268" s="16"/>
      <c r="L268" s="71"/>
      <c r="M268" s="16"/>
      <c r="N268" s="16"/>
      <c r="O268" s="122">
        <v>92400</v>
      </c>
      <c r="P268" s="16"/>
      <c r="Q268" s="90">
        <v>2</v>
      </c>
      <c r="R268" s="91">
        <v>600</v>
      </c>
      <c r="S268" s="126">
        <v>225</v>
      </c>
      <c r="T268" s="16">
        <v>150</v>
      </c>
      <c r="U268" s="16">
        <v>-75</v>
      </c>
      <c r="V268" s="16">
        <v>450</v>
      </c>
      <c r="W268" s="16">
        <v>600</v>
      </c>
      <c r="X268" s="16"/>
      <c r="Y268" s="13">
        <v>0</v>
      </c>
      <c r="Z268" s="16">
        <v>0</v>
      </c>
      <c r="AA268" s="16">
        <v>0</v>
      </c>
      <c r="AB268" s="16">
        <v>0</v>
      </c>
      <c r="AC268" s="16">
        <v>0</v>
      </c>
      <c r="AD268" s="16"/>
      <c r="AE268" s="65"/>
      <c r="AF268" s="14"/>
    </row>
    <row r="269" spans="1:32" s="11" customFormat="1" x14ac:dyDescent="0.3">
      <c r="A269" s="64">
        <v>3358</v>
      </c>
      <c r="B269" s="12" t="s">
        <v>240</v>
      </c>
      <c r="C269" s="12" t="s">
        <v>1276</v>
      </c>
      <c r="D269" s="90">
        <v>15</v>
      </c>
      <c r="E269" s="90">
        <v>0</v>
      </c>
      <c r="F269" s="91">
        <v>19800</v>
      </c>
      <c r="G269" s="122">
        <v>4620</v>
      </c>
      <c r="H269" s="98">
        <v>4950</v>
      </c>
      <c r="I269" s="99">
        <v>330</v>
      </c>
      <c r="J269" s="16">
        <v>14850</v>
      </c>
      <c r="K269" s="16"/>
      <c r="L269" s="71"/>
      <c r="M269" s="16"/>
      <c r="N269" s="16"/>
      <c r="O269" s="122">
        <v>19800</v>
      </c>
      <c r="P269" s="16"/>
      <c r="Q269" s="90">
        <v>8</v>
      </c>
      <c r="R269" s="91">
        <v>2400</v>
      </c>
      <c r="S269" s="126">
        <v>675</v>
      </c>
      <c r="T269" s="16">
        <v>600</v>
      </c>
      <c r="U269" s="16">
        <v>-75</v>
      </c>
      <c r="V269" s="16">
        <v>1800</v>
      </c>
      <c r="W269" s="16">
        <v>2400</v>
      </c>
      <c r="X269" s="16"/>
      <c r="Y269" s="13">
        <v>1</v>
      </c>
      <c r="Z269" s="16">
        <v>2300</v>
      </c>
      <c r="AA269" s="16">
        <v>575</v>
      </c>
      <c r="AB269" s="16">
        <v>1725</v>
      </c>
      <c r="AC269" s="16">
        <v>2300</v>
      </c>
      <c r="AD269" s="16"/>
      <c r="AE269" s="65"/>
      <c r="AF269" s="14"/>
    </row>
    <row r="270" spans="1:32" s="11" customFormat="1" x14ac:dyDescent="0.3">
      <c r="A270" s="64">
        <v>3360</v>
      </c>
      <c r="B270" s="12" t="s">
        <v>241</v>
      </c>
      <c r="C270" s="12" t="s">
        <v>1276</v>
      </c>
      <c r="D270" s="90">
        <v>88</v>
      </c>
      <c r="E270" s="90">
        <v>0</v>
      </c>
      <c r="F270" s="91">
        <v>116160</v>
      </c>
      <c r="G270" s="122">
        <v>28050</v>
      </c>
      <c r="H270" s="98">
        <v>29040</v>
      </c>
      <c r="I270" s="99">
        <v>990</v>
      </c>
      <c r="J270" s="16">
        <v>87120</v>
      </c>
      <c r="K270" s="16"/>
      <c r="L270" s="71"/>
      <c r="M270" s="16"/>
      <c r="N270" s="16"/>
      <c r="O270" s="122">
        <v>116160</v>
      </c>
      <c r="P270" s="16"/>
      <c r="Q270" s="90">
        <v>2</v>
      </c>
      <c r="R270" s="91">
        <v>600</v>
      </c>
      <c r="S270" s="126">
        <v>375</v>
      </c>
      <c r="T270" s="16">
        <v>150</v>
      </c>
      <c r="U270" s="16">
        <v>-225</v>
      </c>
      <c r="V270" s="16">
        <v>450</v>
      </c>
      <c r="W270" s="16">
        <v>600</v>
      </c>
      <c r="X270" s="16"/>
      <c r="Y270" s="13">
        <v>0</v>
      </c>
      <c r="Z270" s="16">
        <v>0</v>
      </c>
      <c r="AA270" s="16">
        <v>0</v>
      </c>
      <c r="AB270" s="16">
        <v>0</v>
      </c>
      <c r="AC270" s="16">
        <v>0</v>
      </c>
      <c r="AD270" s="16"/>
      <c r="AE270" s="65"/>
      <c r="AF270" s="14"/>
    </row>
    <row r="271" spans="1:32" s="11" customFormat="1" x14ac:dyDescent="0.3">
      <c r="A271" s="64">
        <v>3364</v>
      </c>
      <c r="B271" s="12" t="s">
        <v>379</v>
      </c>
      <c r="C271" s="12" t="s">
        <v>1276</v>
      </c>
      <c r="D271" s="90">
        <v>21</v>
      </c>
      <c r="E271" s="90">
        <v>0</v>
      </c>
      <c r="F271" s="91">
        <v>27720</v>
      </c>
      <c r="G271" s="122">
        <v>7260</v>
      </c>
      <c r="H271" s="98">
        <v>6930</v>
      </c>
      <c r="I271" s="99">
        <v>-330</v>
      </c>
      <c r="J271" s="16">
        <v>20790</v>
      </c>
      <c r="K271" s="16"/>
      <c r="L271" s="71"/>
      <c r="M271" s="16"/>
      <c r="N271" s="16"/>
      <c r="O271" s="122">
        <v>27720</v>
      </c>
      <c r="P271" s="16"/>
      <c r="Q271" s="90">
        <v>0</v>
      </c>
      <c r="R271" s="91">
        <v>0</v>
      </c>
      <c r="S271" s="126">
        <v>0</v>
      </c>
      <c r="T271" s="16">
        <v>0</v>
      </c>
      <c r="U271" s="16">
        <v>0</v>
      </c>
      <c r="V271" s="16">
        <v>0</v>
      </c>
      <c r="W271" s="16">
        <v>0</v>
      </c>
      <c r="X271" s="16"/>
      <c r="Y271" s="13">
        <v>3</v>
      </c>
      <c r="Z271" s="16">
        <v>6900</v>
      </c>
      <c r="AA271" s="16">
        <v>1725</v>
      </c>
      <c r="AB271" s="16">
        <v>5175</v>
      </c>
      <c r="AC271" s="16">
        <v>6900</v>
      </c>
      <c r="AD271" s="16"/>
      <c r="AE271" s="65"/>
      <c r="AF271" s="14"/>
    </row>
    <row r="272" spans="1:32" x14ac:dyDescent="0.3">
      <c r="A272" s="64">
        <v>3373</v>
      </c>
      <c r="B272" s="12" t="s">
        <v>242</v>
      </c>
      <c r="C272" s="12" t="s">
        <v>1276</v>
      </c>
      <c r="D272" s="90">
        <v>90</v>
      </c>
      <c r="E272" s="90">
        <v>0</v>
      </c>
      <c r="F272" s="91">
        <v>118800</v>
      </c>
      <c r="G272" s="122">
        <v>31020</v>
      </c>
      <c r="H272" s="98">
        <v>29700</v>
      </c>
      <c r="I272" s="99">
        <v>-1320</v>
      </c>
      <c r="J272" s="16">
        <v>89100</v>
      </c>
      <c r="K272" s="16"/>
      <c r="L272" s="71"/>
      <c r="M272" s="16"/>
      <c r="N272" s="16"/>
      <c r="O272" s="122">
        <v>118800</v>
      </c>
      <c r="P272" s="16"/>
      <c r="Q272" s="90">
        <v>0</v>
      </c>
      <c r="R272" s="91">
        <v>0</v>
      </c>
      <c r="S272" s="126">
        <v>0</v>
      </c>
      <c r="T272" s="16">
        <v>0</v>
      </c>
      <c r="U272" s="16">
        <v>0</v>
      </c>
      <c r="V272" s="16">
        <v>0</v>
      </c>
      <c r="W272" s="16">
        <v>0</v>
      </c>
      <c r="X272" s="16"/>
      <c r="Y272" s="13">
        <v>0</v>
      </c>
      <c r="Z272" s="16">
        <v>0</v>
      </c>
      <c r="AA272" s="16">
        <v>0</v>
      </c>
      <c r="AB272" s="16">
        <v>0</v>
      </c>
      <c r="AC272" s="16">
        <v>0</v>
      </c>
      <c r="AD272" s="16"/>
      <c r="AE272" s="65"/>
      <c r="AF272" s="14"/>
    </row>
    <row r="273" spans="1:32" s="11" customFormat="1" x14ac:dyDescent="0.3">
      <c r="A273" s="64">
        <v>3718</v>
      </c>
      <c r="B273" s="12" t="s">
        <v>243</v>
      </c>
      <c r="C273" s="12" t="s">
        <v>1276</v>
      </c>
      <c r="D273" s="90">
        <v>18</v>
      </c>
      <c r="E273" s="90">
        <v>0</v>
      </c>
      <c r="F273" s="91">
        <v>23760</v>
      </c>
      <c r="G273" s="122">
        <v>6270</v>
      </c>
      <c r="H273" s="98">
        <v>5940</v>
      </c>
      <c r="I273" s="99">
        <v>-330</v>
      </c>
      <c r="J273" s="16">
        <v>17820</v>
      </c>
      <c r="K273" s="16"/>
      <c r="L273" s="71"/>
      <c r="M273" s="16"/>
      <c r="N273" s="16"/>
      <c r="O273" s="122">
        <v>23760</v>
      </c>
      <c r="P273" s="16"/>
      <c r="Q273" s="90">
        <v>0</v>
      </c>
      <c r="R273" s="91">
        <v>0</v>
      </c>
      <c r="S273" s="126">
        <v>0</v>
      </c>
      <c r="T273" s="16">
        <v>0</v>
      </c>
      <c r="U273" s="16">
        <v>0</v>
      </c>
      <c r="V273" s="16">
        <v>0</v>
      </c>
      <c r="W273" s="16">
        <v>0</v>
      </c>
      <c r="X273" s="16"/>
      <c r="Y273" s="13">
        <v>3</v>
      </c>
      <c r="Z273" s="16">
        <v>6900</v>
      </c>
      <c r="AA273" s="16">
        <v>1725</v>
      </c>
      <c r="AB273" s="16">
        <v>5175</v>
      </c>
      <c r="AC273" s="16">
        <v>6900</v>
      </c>
      <c r="AD273" s="16"/>
      <c r="AE273" s="65"/>
      <c r="AF273" s="14"/>
    </row>
    <row r="274" spans="1:32" s="11" customFormat="1" x14ac:dyDescent="0.3">
      <c r="A274" s="64">
        <v>3722</v>
      </c>
      <c r="B274" s="12" t="s">
        <v>244</v>
      </c>
      <c r="C274" s="12" t="s">
        <v>1276</v>
      </c>
      <c r="D274" s="90">
        <v>47</v>
      </c>
      <c r="E274" s="90">
        <v>0</v>
      </c>
      <c r="F274" s="91">
        <v>62040</v>
      </c>
      <c r="G274" s="122">
        <v>15840</v>
      </c>
      <c r="H274" s="98">
        <v>15510</v>
      </c>
      <c r="I274" s="99">
        <v>-330</v>
      </c>
      <c r="J274" s="16">
        <v>46530</v>
      </c>
      <c r="K274" s="16"/>
      <c r="L274" s="71"/>
      <c r="M274" s="16"/>
      <c r="N274" s="16"/>
      <c r="O274" s="122">
        <v>62040</v>
      </c>
      <c r="P274" s="16"/>
      <c r="Q274" s="90">
        <v>2</v>
      </c>
      <c r="R274" s="91">
        <v>600</v>
      </c>
      <c r="S274" s="126">
        <v>150</v>
      </c>
      <c r="T274" s="16">
        <v>150</v>
      </c>
      <c r="U274" s="16">
        <v>0</v>
      </c>
      <c r="V274" s="16">
        <v>450</v>
      </c>
      <c r="W274" s="16">
        <v>600</v>
      </c>
      <c r="X274" s="16"/>
      <c r="Y274" s="13">
        <v>2</v>
      </c>
      <c r="Z274" s="16">
        <v>4600</v>
      </c>
      <c r="AA274" s="16">
        <v>1150</v>
      </c>
      <c r="AB274" s="16">
        <v>3450</v>
      </c>
      <c r="AC274" s="16">
        <v>4600</v>
      </c>
      <c r="AD274" s="16"/>
      <c r="AE274" s="65"/>
      <c r="AF274" s="14"/>
    </row>
    <row r="275" spans="1:32" s="11" customFormat="1" x14ac:dyDescent="0.3">
      <c r="A275" s="64">
        <v>3728</v>
      </c>
      <c r="B275" s="12" t="s">
        <v>245</v>
      </c>
      <c r="C275" s="12" t="s">
        <v>1276</v>
      </c>
      <c r="D275" s="90">
        <v>27</v>
      </c>
      <c r="E275" s="90">
        <v>0</v>
      </c>
      <c r="F275" s="91">
        <v>35640</v>
      </c>
      <c r="G275" s="122">
        <v>9240</v>
      </c>
      <c r="H275" s="98">
        <v>8910</v>
      </c>
      <c r="I275" s="99">
        <v>-330</v>
      </c>
      <c r="J275" s="16">
        <v>26730</v>
      </c>
      <c r="K275" s="16"/>
      <c r="L275" s="71"/>
      <c r="M275" s="16"/>
      <c r="N275" s="16"/>
      <c r="O275" s="122">
        <v>35640</v>
      </c>
      <c r="P275" s="16"/>
      <c r="Q275" s="90">
        <v>0</v>
      </c>
      <c r="R275" s="91">
        <v>0</v>
      </c>
      <c r="S275" s="126">
        <v>0</v>
      </c>
      <c r="T275" s="16">
        <v>0</v>
      </c>
      <c r="U275" s="16">
        <v>0</v>
      </c>
      <c r="V275" s="16">
        <v>0</v>
      </c>
      <c r="W275" s="16">
        <v>0</v>
      </c>
      <c r="X275" s="16"/>
      <c r="Y275" s="13">
        <v>2</v>
      </c>
      <c r="Z275" s="16">
        <v>4600</v>
      </c>
      <c r="AA275" s="16">
        <v>1150</v>
      </c>
      <c r="AB275" s="16">
        <v>3450</v>
      </c>
      <c r="AC275" s="16">
        <v>4600</v>
      </c>
      <c r="AD275" s="16"/>
      <c r="AE275" s="65"/>
      <c r="AF275" s="14"/>
    </row>
    <row r="276" spans="1:32" s="11" customFormat="1" x14ac:dyDescent="0.3">
      <c r="A276" s="64">
        <v>3733</v>
      </c>
      <c r="B276" s="12" t="s">
        <v>380</v>
      </c>
      <c r="C276" s="12" t="s">
        <v>1276</v>
      </c>
      <c r="D276" s="90">
        <v>10</v>
      </c>
      <c r="E276" s="90">
        <v>0</v>
      </c>
      <c r="F276" s="91">
        <v>13200</v>
      </c>
      <c r="G276" s="122">
        <v>4950</v>
      </c>
      <c r="H276" s="98">
        <v>3300</v>
      </c>
      <c r="I276" s="99">
        <v>-1650</v>
      </c>
      <c r="J276" s="16">
        <v>9900</v>
      </c>
      <c r="K276" s="16"/>
      <c r="L276" s="71"/>
      <c r="M276" s="16"/>
      <c r="N276" s="16"/>
      <c r="O276" s="122">
        <v>13200</v>
      </c>
      <c r="P276" s="16"/>
      <c r="Q276" s="90">
        <v>0</v>
      </c>
      <c r="R276" s="91">
        <v>0</v>
      </c>
      <c r="S276" s="126">
        <v>0</v>
      </c>
      <c r="T276" s="16">
        <v>0</v>
      </c>
      <c r="U276" s="16">
        <v>0</v>
      </c>
      <c r="V276" s="16">
        <v>0</v>
      </c>
      <c r="W276" s="16">
        <v>0</v>
      </c>
      <c r="X276" s="16"/>
      <c r="Y276" s="13">
        <v>0</v>
      </c>
      <c r="Z276" s="16">
        <v>0</v>
      </c>
      <c r="AA276" s="16">
        <v>0</v>
      </c>
      <c r="AB276" s="16">
        <v>0</v>
      </c>
      <c r="AC276" s="16">
        <v>0</v>
      </c>
      <c r="AD276" s="16"/>
      <c r="AE276" s="65"/>
      <c r="AF276" s="14"/>
    </row>
    <row r="277" spans="1:32" s="11" customFormat="1" x14ac:dyDescent="0.3">
      <c r="A277" s="64">
        <v>3749</v>
      </c>
      <c r="B277" s="12" t="s">
        <v>381</v>
      </c>
      <c r="C277" s="12" t="s">
        <v>1276</v>
      </c>
      <c r="D277" s="90">
        <v>35</v>
      </c>
      <c r="E277" s="90">
        <v>0</v>
      </c>
      <c r="F277" s="91">
        <v>46200</v>
      </c>
      <c r="G277" s="122">
        <v>12540</v>
      </c>
      <c r="H277" s="98">
        <v>11550</v>
      </c>
      <c r="I277" s="99">
        <v>-990</v>
      </c>
      <c r="J277" s="16">
        <v>34650</v>
      </c>
      <c r="K277" s="16"/>
      <c r="L277" s="71"/>
      <c r="M277" s="16"/>
      <c r="N277" s="16"/>
      <c r="O277" s="122">
        <v>46200</v>
      </c>
      <c r="P277" s="16"/>
      <c r="Q277" s="90">
        <v>2</v>
      </c>
      <c r="R277" s="91">
        <v>600</v>
      </c>
      <c r="S277" s="126">
        <v>150</v>
      </c>
      <c r="T277" s="16">
        <v>150</v>
      </c>
      <c r="U277" s="16">
        <v>0</v>
      </c>
      <c r="V277" s="16">
        <v>450</v>
      </c>
      <c r="W277" s="16">
        <v>600</v>
      </c>
      <c r="X277" s="16"/>
      <c r="Y277" s="13">
        <v>0</v>
      </c>
      <c r="Z277" s="16">
        <v>0</v>
      </c>
      <c r="AA277" s="16">
        <v>0</v>
      </c>
      <c r="AB277" s="16">
        <v>0</v>
      </c>
      <c r="AC277" s="16">
        <v>0</v>
      </c>
      <c r="AD277" s="16"/>
      <c r="AE277" s="65"/>
      <c r="AF277" s="14"/>
    </row>
    <row r="278" spans="1:32" s="11" customFormat="1" x14ac:dyDescent="0.3">
      <c r="A278" s="64">
        <v>3893</v>
      </c>
      <c r="B278" s="12" t="s">
        <v>246</v>
      </c>
      <c r="C278" s="12" t="s">
        <v>1274</v>
      </c>
      <c r="D278" s="90">
        <v>99</v>
      </c>
      <c r="E278" s="90">
        <v>0</v>
      </c>
      <c r="F278" s="91">
        <v>130680</v>
      </c>
      <c r="G278" s="122">
        <v>31680</v>
      </c>
      <c r="H278" s="98">
        <v>32670</v>
      </c>
      <c r="I278" s="99">
        <v>990</v>
      </c>
      <c r="J278" s="16">
        <v>98010</v>
      </c>
      <c r="K278" s="16"/>
      <c r="L278" s="71"/>
      <c r="M278" s="16"/>
      <c r="N278" s="16"/>
      <c r="O278" s="122">
        <v>130680</v>
      </c>
      <c r="P278" s="16"/>
      <c r="Q278" s="90">
        <v>2</v>
      </c>
      <c r="R278" s="91">
        <v>600</v>
      </c>
      <c r="S278" s="126">
        <v>450</v>
      </c>
      <c r="T278" s="16">
        <v>150</v>
      </c>
      <c r="U278" s="16">
        <v>-300</v>
      </c>
      <c r="V278" s="16">
        <v>450</v>
      </c>
      <c r="W278" s="16">
        <v>600</v>
      </c>
      <c r="X278" s="16"/>
      <c r="Y278" s="13">
        <v>0</v>
      </c>
      <c r="Z278" s="16">
        <v>0</v>
      </c>
      <c r="AA278" s="16">
        <v>0</v>
      </c>
      <c r="AB278" s="16">
        <v>0</v>
      </c>
      <c r="AC278" s="16">
        <v>0</v>
      </c>
      <c r="AD278" s="16"/>
      <c r="AE278" s="65"/>
      <c r="AF278" s="14"/>
    </row>
    <row r="279" spans="1:32" s="11" customFormat="1" x14ac:dyDescent="0.3">
      <c r="A279" s="64">
        <v>3896</v>
      </c>
      <c r="B279" s="12" t="s">
        <v>247</v>
      </c>
      <c r="C279" s="12" t="s">
        <v>1271</v>
      </c>
      <c r="D279" s="90">
        <v>60</v>
      </c>
      <c r="E279" s="90">
        <v>0</v>
      </c>
      <c r="F279" s="91">
        <v>79200</v>
      </c>
      <c r="G279" s="122">
        <v>24090</v>
      </c>
      <c r="H279" s="98">
        <v>19800</v>
      </c>
      <c r="I279" s="99">
        <v>-4290</v>
      </c>
      <c r="J279" s="16">
        <v>59400</v>
      </c>
      <c r="K279" s="16"/>
      <c r="L279" s="71"/>
      <c r="M279" s="16"/>
      <c r="N279" s="16"/>
      <c r="O279" s="122">
        <v>79200</v>
      </c>
      <c r="P279" s="16"/>
      <c r="Q279" s="90">
        <v>0</v>
      </c>
      <c r="R279" s="91">
        <v>0</v>
      </c>
      <c r="S279" s="126">
        <v>0</v>
      </c>
      <c r="T279" s="16">
        <v>0</v>
      </c>
      <c r="U279" s="16">
        <v>0</v>
      </c>
      <c r="V279" s="16">
        <v>0</v>
      </c>
      <c r="W279" s="16">
        <v>0</v>
      </c>
      <c r="X279" s="16"/>
      <c r="Y279" s="13">
        <v>2</v>
      </c>
      <c r="Z279" s="16">
        <v>4600</v>
      </c>
      <c r="AA279" s="16">
        <v>1150</v>
      </c>
      <c r="AB279" s="16">
        <v>3450</v>
      </c>
      <c r="AC279" s="16">
        <v>4600</v>
      </c>
      <c r="AD279" s="16"/>
      <c r="AE279" s="65"/>
      <c r="AF279" s="14"/>
    </row>
    <row r="280" spans="1:32" s="11" customFormat="1" x14ac:dyDescent="0.3">
      <c r="A280" s="64">
        <v>3898</v>
      </c>
      <c r="B280" s="12" t="s">
        <v>248</v>
      </c>
      <c r="C280" s="12" t="s">
        <v>1271</v>
      </c>
      <c r="D280" s="90">
        <v>117</v>
      </c>
      <c r="E280" s="90">
        <v>0</v>
      </c>
      <c r="F280" s="91">
        <v>154440</v>
      </c>
      <c r="G280" s="122">
        <v>47850</v>
      </c>
      <c r="H280" s="98">
        <v>38610</v>
      </c>
      <c r="I280" s="99">
        <v>-9240</v>
      </c>
      <c r="J280" s="16">
        <v>115830</v>
      </c>
      <c r="K280" s="16"/>
      <c r="L280" s="71"/>
      <c r="M280" s="16"/>
      <c r="N280" s="16"/>
      <c r="O280" s="122">
        <v>154440</v>
      </c>
      <c r="P280" s="16"/>
      <c r="Q280" s="90">
        <v>1</v>
      </c>
      <c r="R280" s="91">
        <v>300</v>
      </c>
      <c r="S280" s="126">
        <v>75</v>
      </c>
      <c r="T280" s="16">
        <v>75</v>
      </c>
      <c r="U280" s="16">
        <v>0</v>
      </c>
      <c r="V280" s="16">
        <v>225</v>
      </c>
      <c r="W280" s="16">
        <v>300</v>
      </c>
      <c r="X280" s="16"/>
      <c r="Y280" s="13">
        <v>0</v>
      </c>
      <c r="Z280" s="16">
        <v>0</v>
      </c>
      <c r="AA280" s="16">
        <v>0</v>
      </c>
      <c r="AB280" s="16">
        <v>0</v>
      </c>
      <c r="AC280" s="16">
        <v>0</v>
      </c>
      <c r="AD280" s="16"/>
      <c r="AE280" s="65"/>
      <c r="AF280" s="14"/>
    </row>
    <row r="281" spans="1:32" s="11" customFormat="1" x14ac:dyDescent="0.3">
      <c r="A281" s="64">
        <v>3902</v>
      </c>
      <c r="B281" s="12" t="s">
        <v>249</v>
      </c>
      <c r="C281" s="12" t="s">
        <v>1273</v>
      </c>
      <c r="D281" s="90">
        <v>126</v>
      </c>
      <c r="E281" s="90">
        <v>0</v>
      </c>
      <c r="F281" s="91">
        <v>166320</v>
      </c>
      <c r="G281" s="122">
        <v>39930</v>
      </c>
      <c r="H281" s="98">
        <v>41580</v>
      </c>
      <c r="I281" s="99">
        <v>1650</v>
      </c>
      <c r="J281" s="16">
        <v>124740</v>
      </c>
      <c r="K281" s="16"/>
      <c r="L281" s="71"/>
      <c r="M281" s="16"/>
      <c r="N281" s="16"/>
      <c r="O281" s="122">
        <v>166320</v>
      </c>
      <c r="P281" s="16"/>
      <c r="Q281" s="90">
        <v>1</v>
      </c>
      <c r="R281" s="91">
        <v>300</v>
      </c>
      <c r="S281" s="126">
        <v>0</v>
      </c>
      <c r="T281" s="16">
        <v>75</v>
      </c>
      <c r="U281" s="16">
        <v>75</v>
      </c>
      <c r="V281" s="16">
        <v>225</v>
      </c>
      <c r="W281" s="16">
        <v>300</v>
      </c>
      <c r="X281" s="16"/>
      <c r="Y281" s="13">
        <v>4</v>
      </c>
      <c r="Z281" s="16">
        <v>9200</v>
      </c>
      <c r="AA281" s="16">
        <v>2300</v>
      </c>
      <c r="AB281" s="16">
        <v>6900</v>
      </c>
      <c r="AC281" s="16">
        <v>9200</v>
      </c>
      <c r="AD281" s="16"/>
      <c r="AE281" s="65"/>
      <c r="AF281" s="14"/>
    </row>
    <row r="282" spans="1:32" s="11" customFormat="1" x14ac:dyDescent="0.3">
      <c r="A282" s="64">
        <v>3904</v>
      </c>
      <c r="B282" s="12" t="s">
        <v>250</v>
      </c>
      <c r="C282" s="12" t="s">
        <v>1271</v>
      </c>
      <c r="D282" s="90">
        <v>192</v>
      </c>
      <c r="E282" s="90">
        <v>0</v>
      </c>
      <c r="F282" s="91">
        <v>253440</v>
      </c>
      <c r="G282" s="122">
        <v>69960</v>
      </c>
      <c r="H282" s="98">
        <v>63360</v>
      </c>
      <c r="I282" s="99">
        <v>-6600</v>
      </c>
      <c r="J282" s="16">
        <v>190080</v>
      </c>
      <c r="K282" s="16"/>
      <c r="L282" s="71"/>
      <c r="M282" s="16"/>
      <c r="N282" s="16"/>
      <c r="O282" s="122">
        <v>253440</v>
      </c>
      <c r="P282" s="16"/>
      <c r="Q282" s="90">
        <v>1</v>
      </c>
      <c r="R282" s="91">
        <v>300</v>
      </c>
      <c r="S282" s="126">
        <v>75</v>
      </c>
      <c r="T282" s="16">
        <v>75</v>
      </c>
      <c r="U282" s="16">
        <v>0</v>
      </c>
      <c r="V282" s="16">
        <v>225</v>
      </c>
      <c r="W282" s="16">
        <v>300</v>
      </c>
      <c r="X282" s="16"/>
      <c r="Y282" s="13">
        <v>0</v>
      </c>
      <c r="Z282" s="16">
        <v>0</v>
      </c>
      <c r="AA282" s="16">
        <v>0</v>
      </c>
      <c r="AB282" s="16">
        <v>0</v>
      </c>
      <c r="AC282" s="16">
        <v>0</v>
      </c>
      <c r="AD282" s="16"/>
      <c r="AE282" s="65"/>
      <c r="AF282" s="14"/>
    </row>
    <row r="283" spans="1:32" s="11" customFormat="1" x14ac:dyDescent="0.3">
      <c r="A283" s="64">
        <v>3906</v>
      </c>
      <c r="B283" s="12" t="s">
        <v>251</v>
      </c>
      <c r="C283" s="12" t="s">
        <v>1271</v>
      </c>
      <c r="D283" s="90">
        <v>61</v>
      </c>
      <c r="E283" s="90">
        <v>0</v>
      </c>
      <c r="F283" s="91">
        <v>80520</v>
      </c>
      <c r="G283" s="122">
        <v>15180</v>
      </c>
      <c r="H283" s="98">
        <v>20130</v>
      </c>
      <c r="I283" s="99">
        <v>4950</v>
      </c>
      <c r="J283" s="16">
        <v>60390</v>
      </c>
      <c r="K283" s="16"/>
      <c r="L283" s="71"/>
      <c r="M283" s="16"/>
      <c r="N283" s="16"/>
      <c r="O283" s="122">
        <v>80520</v>
      </c>
      <c r="P283" s="16"/>
      <c r="Q283" s="90">
        <v>4</v>
      </c>
      <c r="R283" s="91">
        <v>1200</v>
      </c>
      <c r="S283" s="126">
        <v>375</v>
      </c>
      <c r="T283" s="16">
        <v>300</v>
      </c>
      <c r="U283" s="16">
        <v>-75</v>
      </c>
      <c r="V283" s="16">
        <v>900</v>
      </c>
      <c r="W283" s="16">
        <v>1200</v>
      </c>
      <c r="X283" s="16"/>
      <c r="Y283" s="13">
        <v>1</v>
      </c>
      <c r="Z283" s="16">
        <v>2300</v>
      </c>
      <c r="AA283" s="16">
        <v>575</v>
      </c>
      <c r="AB283" s="16">
        <v>1725</v>
      </c>
      <c r="AC283" s="16">
        <v>2300</v>
      </c>
      <c r="AD283" s="16"/>
      <c r="AE283" s="65"/>
      <c r="AF283" s="14"/>
    </row>
    <row r="284" spans="1:32" s="11" customFormat="1" x14ac:dyDescent="0.3">
      <c r="A284" s="64">
        <v>3907</v>
      </c>
      <c r="B284" s="12" t="s">
        <v>252</v>
      </c>
      <c r="C284" s="12" t="s">
        <v>1271</v>
      </c>
      <c r="D284" s="90">
        <v>54</v>
      </c>
      <c r="E284" s="90">
        <v>0</v>
      </c>
      <c r="F284" s="91">
        <v>71280</v>
      </c>
      <c r="G284" s="122">
        <v>20130</v>
      </c>
      <c r="H284" s="98">
        <v>17820</v>
      </c>
      <c r="I284" s="99">
        <v>-2310</v>
      </c>
      <c r="J284" s="16">
        <v>53460</v>
      </c>
      <c r="K284" s="16"/>
      <c r="L284" s="71"/>
      <c r="M284" s="16"/>
      <c r="N284" s="16"/>
      <c r="O284" s="122">
        <v>71280</v>
      </c>
      <c r="P284" s="16"/>
      <c r="Q284" s="90">
        <v>2</v>
      </c>
      <c r="R284" s="91">
        <v>600</v>
      </c>
      <c r="S284" s="126">
        <v>0</v>
      </c>
      <c r="T284" s="16">
        <v>150</v>
      </c>
      <c r="U284" s="16">
        <v>150</v>
      </c>
      <c r="V284" s="16">
        <v>450</v>
      </c>
      <c r="W284" s="16">
        <v>600</v>
      </c>
      <c r="X284" s="16"/>
      <c r="Y284" s="13">
        <v>3</v>
      </c>
      <c r="Z284" s="16">
        <v>6900</v>
      </c>
      <c r="AA284" s="16">
        <v>1725</v>
      </c>
      <c r="AB284" s="16">
        <v>5175</v>
      </c>
      <c r="AC284" s="16">
        <v>6900</v>
      </c>
      <c r="AD284" s="16"/>
      <c r="AE284" s="65"/>
      <c r="AF284" s="14"/>
    </row>
    <row r="285" spans="1:32" s="11" customFormat="1" x14ac:dyDescent="0.3">
      <c r="A285" s="64">
        <v>3909</v>
      </c>
      <c r="B285" s="12" t="s">
        <v>253</v>
      </c>
      <c r="C285" s="12" t="s">
        <v>1271</v>
      </c>
      <c r="D285" s="90">
        <v>206</v>
      </c>
      <c r="E285" s="90">
        <v>0</v>
      </c>
      <c r="F285" s="91">
        <v>271920</v>
      </c>
      <c r="G285" s="122">
        <v>66330</v>
      </c>
      <c r="H285" s="98">
        <v>67980</v>
      </c>
      <c r="I285" s="99">
        <v>1650</v>
      </c>
      <c r="J285" s="16">
        <v>203940</v>
      </c>
      <c r="K285" s="16"/>
      <c r="L285" s="71"/>
      <c r="M285" s="16"/>
      <c r="N285" s="16"/>
      <c r="O285" s="122">
        <v>271920</v>
      </c>
      <c r="P285" s="16"/>
      <c r="Q285" s="90">
        <v>4</v>
      </c>
      <c r="R285" s="91">
        <v>1200</v>
      </c>
      <c r="S285" s="126">
        <v>300</v>
      </c>
      <c r="T285" s="16">
        <v>300</v>
      </c>
      <c r="U285" s="16">
        <v>0</v>
      </c>
      <c r="V285" s="16">
        <v>900</v>
      </c>
      <c r="W285" s="16">
        <v>1200</v>
      </c>
      <c r="X285" s="16"/>
      <c r="Y285" s="13">
        <v>5</v>
      </c>
      <c r="Z285" s="16">
        <v>11500</v>
      </c>
      <c r="AA285" s="16">
        <v>2875</v>
      </c>
      <c r="AB285" s="16">
        <v>8625</v>
      </c>
      <c r="AC285" s="16">
        <v>11500</v>
      </c>
      <c r="AD285" s="16"/>
      <c r="AE285" s="65"/>
      <c r="AF285" s="14"/>
    </row>
    <row r="286" spans="1:32" s="11" customFormat="1" x14ac:dyDescent="0.3">
      <c r="A286" s="64">
        <v>3910</v>
      </c>
      <c r="B286" s="12" t="s">
        <v>254</v>
      </c>
      <c r="C286" s="12" t="s">
        <v>1274</v>
      </c>
      <c r="D286" s="90">
        <v>90</v>
      </c>
      <c r="E286" s="90">
        <v>0</v>
      </c>
      <c r="F286" s="91">
        <v>118800</v>
      </c>
      <c r="G286" s="122">
        <v>29700</v>
      </c>
      <c r="H286" s="98">
        <v>29700</v>
      </c>
      <c r="I286" s="99">
        <v>0</v>
      </c>
      <c r="J286" s="16">
        <v>89100</v>
      </c>
      <c r="K286" s="16"/>
      <c r="L286" s="71"/>
      <c r="M286" s="16"/>
      <c r="N286" s="16"/>
      <c r="O286" s="122">
        <v>118800</v>
      </c>
      <c r="P286" s="16"/>
      <c r="Q286" s="90">
        <v>0</v>
      </c>
      <c r="R286" s="91">
        <v>0</v>
      </c>
      <c r="S286" s="126">
        <v>0</v>
      </c>
      <c r="T286" s="16">
        <v>0</v>
      </c>
      <c r="U286" s="16">
        <v>0</v>
      </c>
      <c r="V286" s="16">
        <v>0</v>
      </c>
      <c r="W286" s="16">
        <v>0</v>
      </c>
      <c r="X286" s="16"/>
      <c r="Y286" s="13">
        <v>9</v>
      </c>
      <c r="Z286" s="16">
        <v>20700</v>
      </c>
      <c r="AA286" s="16">
        <v>5175</v>
      </c>
      <c r="AB286" s="16">
        <v>15525</v>
      </c>
      <c r="AC286" s="16">
        <v>20700</v>
      </c>
      <c r="AD286" s="16"/>
      <c r="AE286" s="65"/>
      <c r="AF286" s="14"/>
    </row>
    <row r="287" spans="1:32" s="11" customFormat="1" x14ac:dyDescent="0.3">
      <c r="A287" s="64">
        <v>3911</v>
      </c>
      <c r="B287" s="12" t="s">
        <v>255</v>
      </c>
      <c r="C287" s="12" t="s">
        <v>1271</v>
      </c>
      <c r="D287" s="90">
        <v>62</v>
      </c>
      <c r="E287" s="90">
        <v>0</v>
      </c>
      <c r="F287" s="91">
        <v>81840</v>
      </c>
      <c r="G287" s="122">
        <v>21450</v>
      </c>
      <c r="H287" s="98">
        <v>20460</v>
      </c>
      <c r="I287" s="99">
        <v>-990</v>
      </c>
      <c r="J287" s="16">
        <v>61380</v>
      </c>
      <c r="K287" s="16"/>
      <c r="L287" s="71"/>
      <c r="M287" s="16"/>
      <c r="N287" s="16"/>
      <c r="O287" s="122">
        <v>81840</v>
      </c>
      <c r="P287" s="16"/>
      <c r="Q287" s="90">
        <v>0</v>
      </c>
      <c r="R287" s="91">
        <v>0</v>
      </c>
      <c r="S287" s="126">
        <v>75</v>
      </c>
      <c r="T287" s="16">
        <v>0</v>
      </c>
      <c r="U287" s="16">
        <v>-75</v>
      </c>
      <c r="V287" s="16">
        <v>0</v>
      </c>
      <c r="W287" s="16">
        <v>0</v>
      </c>
      <c r="X287" s="16"/>
      <c r="Y287" s="13">
        <v>3</v>
      </c>
      <c r="Z287" s="16">
        <v>6900</v>
      </c>
      <c r="AA287" s="16">
        <v>1725</v>
      </c>
      <c r="AB287" s="16">
        <v>5175</v>
      </c>
      <c r="AC287" s="16">
        <v>6900</v>
      </c>
      <c r="AD287" s="16"/>
      <c r="AE287" s="65"/>
      <c r="AF287" s="14"/>
    </row>
    <row r="288" spans="1:32" s="11" customFormat="1" x14ac:dyDescent="0.3">
      <c r="A288" s="64">
        <v>3913</v>
      </c>
      <c r="B288" s="12" t="s">
        <v>256</v>
      </c>
      <c r="C288" s="12" t="s">
        <v>1276</v>
      </c>
      <c r="D288" s="90">
        <v>54</v>
      </c>
      <c r="E288" s="90">
        <v>0</v>
      </c>
      <c r="F288" s="91">
        <v>71280</v>
      </c>
      <c r="G288" s="122">
        <v>22110</v>
      </c>
      <c r="H288" s="98">
        <v>17820</v>
      </c>
      <c r="I288" s="99">
        <v>-4290</v>
      </c>
      <c r="J288" s="16">
        <v>53460</v>
      </c>
      <c r="K288" s="16"/>
      <c r="L288" s="71"/>
      <c r="M288" s="16"/>
      <c r="N288" s="16"/>
      <c r="O288" s="122">
        <v>71280</v>
      </c>
      <c r="P288" s="16"/>
      <c r="Q288" s="90">
        <v>0</v>
      </c>
      <c r="R288" s="91">
        <v>0</v>
      </c>
      <c r="S288" s="126">
        <v>0</v>
      </c>
      <c r="T288" s="16">
        <v>0</v>
      </c>
      <c r="U288" s="16">
        <v>0</v>
      </c>
      <c r="V288" s="16">
        <v>0</v>
      </c>
      <c r="W288" s="16">
        <v>0</v>
      </c>
      <c r="X288" s="16"/>
      <c r="Y288" s="13">
        <v>0</v>
      </c>
      <c r="Z288" s="16">
        <v>0</v>
      </c>
      <c r="AA288" s="16">
        <v>0</v>
      </c>
      <c r="AB288" s="16">
        <v>0</v>
      </c>
      <c r="AC288" s="16">
        <v>0</v>
      </c>
      <c r="AD288" s="16"/>
      <c r="AE288" s="65"/>
      <c r="AF288" s="14"/>
    </row>
    <row r="289" spans="1:32" s="11" customFormat="1" x14ac:dyDescent="0.3">
      <c r="A289" s="64">
        <v>3916</v>
      </c>
      <c r="B289" s="12" t="s">
        <v>257</v>
      </c>
      <c r="C289" s="12" t="s">
        <v>1271</v>
      </c>
      <c r="D289" s="90">
        <v>138</v>
      </c>
      <c r="E289" s="90">
        <v>0</v>
      </c>
      <c r="F289" s="91">
        <v>182160</v>
      </c>
      <c r="G289" s="122">
        <v>55770</v>
      </c>
      <c r="H289" s="98">
        <v>45540</v>
      </c>
      <c r="I289" s="99">
        <v>-10230</v>
      </c>
      <c r="J289" s="16">
        <v>136620</v>
      </c>
      <c r="K289" s="16"/>
      <c r="L289" s="71"/>
      <c r="M289" s="16"/>
      <c r="N289" s="16"/>
      <c r="O289" s="122">
        <v>182160</v>
      </c>
      <c r="P289" s="16"/>
      <c r="Q289" s="90">
        <v>2</v>
      </c>
      <c r="R289" s="91">
        <v>600</v>
      </c>
      <c r="S289" s="126">
        <v>150</v>
      </c>
      <c r="T289" s="16">
        <v>150</v>
      </c>
      <c r="U289" s="16">
        <v>0</v>
      </c>
      <c r="V289" s="16">
        <v>450</v>
      </c>
      <c r="W289" s="16">
        <v>600</v>
      </c>
      <c r="X289" s="16"/>
      <c r="Y289" s="13">
        <v>0</v>
      </c>
      <c r="Z289" s="16">
        <v>0</v>
      </c>
      <c r="AA289" s="16">
        <v>0</v>
      </c>
      <c r="AB289" s="16">
        <v>0</v>
      </c>
      <c r="AC289" s="16">
        <v>0</v>
      </c>
      <c r="AD289" s="16"/>
      <c r="AE289" s="65"/>
      <c r="AF289" s="14"/>
    </row>
    <row r="290" spans="1:32" s="11" customFormat="1" x14ac:dyDescent="0.3">
      <c r="A290" s="64">
        <v>3917</v>
      </c>
      <c r="B290" s="12" t="s">
        <v>258</v>
      </c>
      <c r="C290" s="12" t="s">
        <v>1271</v>
      </c>
      <c r="D290" s="90">
        <v>254</v>
      </c>
      <c r="E290" s="90">
        <v>0</v>
      </c>
      <c r="F290" s="91">
        <v>335280</v>
      </c>
      <c r="G290" s="122">
        <v>85140</v>
      </c>
      <c r="H290" s="98">
        <v>83820</v>
      </c>
      <c r="I290" s="99">
        <v>-1320</v>
      </c>
      <c r="J290" s="16">
        <v>251460</v>
      </c>
      <c r="K290" s="16"/>
      <c r="L290" s="71"/>
      <c r="M290" s="16"/>
      <c r="N290" s="16"/>
      <c r="O290" s="122">
        <v>335280</v>
      </c>
      <c r="P290" s="16"/>
      <c r="Q290" s="90">
        <v>0</v>
      </c>
      <c r="R290" s="91">
        <v>0</v>
      </c>
      <c r="S290" s="126">
        <v>150</v>
      </c>
      <c r="T290" s="16">
        <v>0</v>
      </c>
      <c r="U290" s="16">
        <v>-150</v>
      </c>
      <c r="V290" s="16">
        <v>0</v>
      </c>
      <c r="W290" s="16">
        <v>0</v>
      </c>
      <c r="X290" s="16"/>
      <c r="Y290" s="13">
        <v>1</v>
      </c>
      <c r="Z290" s="16">
        <v>2300</v>
      </c>
      <c r="AA290" s="16">
        <v>575</v>
      </c>
      <c r="AB290" s="16">
        <v>1725</v>
      </c>
      <c r="AC290" s="16">
        <v>2300</v>
      </c>
      <c r="AD290" s="16"/>
      <c r="AE290" s="65"/>
      <c r="AF290" s="14"/>
    </row>
    <row r="291" spans="1:32" s="11" customFormat="1" x14ac:dyDescent="0.3">
      <c r="A291" s="64">
        <v>3918</v>
      </c>
      <c r="B291" s="12" t="s">
        <v>259</v>
      </c>
      <c r="C291" s="12" t="s">
        <v>1271</v>
      </c>
      <c r="D291" s="90">
        <v>232</v>
      </c>
      <c r="E291" s="90">
        <v>0</v>
      </c>
      <c r="F291" s="91">
        <v>306240</v>
      </c>
      <c r="G291" s="122">
        <v>84480</v>
      </c>
      <c r="H291" s="98">
        <v>76560</v>
      </c>
      <c r="I291" s="99">
        <v>-7920</v>
      </c>
      <c r="J291" s="16">
        <v>229680</v>
      </c>
      <c r="K291" s="16"/>
      <c r="L291" s="71"/>
      <c r="M291" s="16"/>
      <c r="N291" s="16"/>
      <c r="O291" s="122">
        <v>306240</v>
      </c>
      <c r="P291" s="16"/>
      <c r="Q291" s="90">
        <v>0</v>
      </c>
      <c r="R291" s="91">
        <v>0</v>
      </c>
      <c r="S291" s="126">
        <v>0</v>
      </c>
      <c r="T291" s="16">
        <v>0</v>
      </c>
      <c r="U291" s="16">
        <v>0</v>
      </c>
      <c r="V291" s="16">
        <v>0</v>
      </c>
      <c r="W291" s="16">
        <v>0</v>
      </c>
      <c r="X291" s="16"/>
      <c r="Y291" s="13">
        <v>1</v>
      </c>
      <c r="Z291" s="16">
        <v>2300</v>
      </c>
      <c r="AA291" s="16">
        <v>575</v>
      </c>
      <c r="AB291" s="16">
        <v>1725</v>
      </c>
      <c r="AC291" s="16">
        <v>2300</v>
      </c>
      <c r="AD291" s="16"/>
      <c r="AE291" s="65"/>
      <c r="AF291" s="14"/>
    </row>
    <row r="292" spans="1:32" s="11" customFormat="1" x14ac:dyDescent="0.3">
      <c r="A292" s="64">
        <v>3919</v>
      </c>
      <c r="B292" s="12" t="s">
        <v>260</v>
      </c>
      <c r="C292" s="12" t="s">
        <v>1271</v>
      </c>
      <c r="D292" s="90">
        <v>44</v>
      </c>
      <c r="E292" s="90">
        <v>0</v>
      </c>
      <c r="F292" s="91">
        <v>58080</v>
      </c>
      <c r="G292" s="122">
        <v>15180</v>
      </c>
      <c r="H292" s="98">
        <v>14520</v>
      </c>
      <c r="I292" s="99">
        <v>-660</v>
      </c>
      <c r="J292" s="16">
        <v>43560</v>
      </c>
      <c r="K292" s="16"/>
      <c r="L292" s="71"/>
      <c r="M292" s="16"/>
      <c r="N292" s="16"/>
      <c r="O292" s="122">
        <v>58080</v>
      </c>
      <c r="P292" s="16"/>
      <c r="Q292" s="90">
        <v>0</v>
      </c>
      <c r="R292" s="91">
        <v>0</v>
      </c>
      <c r="S292" s="126">
        <v>75</v>
      </c>
      <c r="T292" s="16">
        <v>0</v>
      </c>
      <c r="U292" s="16">
        <v>-75</v>
      </c>
      <c r="V292" s="16">
        <v>0</v>
      </c>
      <c r="W292" s="16">
        <v>0</v>
      </c>
      <c r="X292" s="16"/>
      <c r="Y292" s="13">
        <v>1</v>
      </c>
      <c r="Z292" s="16">
        <v>2300</v>
      </c>
      <c r="AA292" s="16">
        <v>575</v>
      </c>
      <c r="AB292" s="16">
        <v>1725</v>
      </c>
      <c r="AC292" s="16">
        <v>2300</v>
      </c>
      <c r="AD292" s="16"/>
      <c r="AE292" s="65"/>
      <c r="AF292" s="14"/>
    </row>
    <row r="293" spans="1:32" s="11" customFormat="1" x14ac:dyDescent="0.3">
      <c r="A293" s="64">
        <v>3920</v>
      </c>
      <c r="B293" s="12" t="s">
        <v>261</v>
      </c>
      <c r="C293" s="12" t="s">
        <v>1274</v>
      </c>
      <c r="D293" s="90">
        <v>67</v>
      </c>
      <c r="E293" s="90">
        <v>0</v>
      </c>
      <c r="F293" s="91">
        <v>88440</v>
      </c>
      <c r="G293" s="122">
        <v>20460</v>
      </c>
      <c r="H293" s="98">
        <v>22110</v>
      </c>
      <c r="I293" s="99">
        <v>1650</v>
      </c>
      <c r="J293" s="16">
        <v>66330</v>
      </c>
      <c r="K293" s="16"/>
      <c r="L293" s="71"/>
      <c r="M293" s="16"/>
      <c r="N293" s="16"/>
      <c r="O293" s="122">
        <v>88440</v>
      </c>
      <c r="P293" s="16"/>
      <c r="Q293" s="90">
        <v>0</v>
      </c>
      <c r="R293" s="91">
        <v>0</v>
      </c>
      <c r="S293" s="126">
        <v>75</v>
      </c>
      <c r="T293" s="16">
        <v>0</v>
      </c>
      <c r="U293" s="16">
        <v>-75</v>
      </c>
      <c r="V293" s="16">
        <v>0</v>
      </c>
      <c r="W293" s="16">
        <v>0</v>
      </c>
      <c r="X293" s="16"/>
      <c r="Y293" s="13">
        <v>0</v>
      </c>
      <c r="Z293" s="16">
        <v>0</v>
      </c>
      <c r="AA293" s="16">
        <v>0</v>
      </c>
      <c r="AB293" s="16">
        <v>0</v>
      </c>
      <c r="AC293" s="16">
        <v>0</v>
      </c>
      <c r="AD293" s="16"/>
      <c r="AE293" s="65"/>
      <c r="AF293" s="14"/>
    </row>
    <row r="294" spans="1:32" s="11" customFormat="1" x14ac:dyDescent="0.3">
      <c r="A294" s="64">
        <v>4026</v>
      </c>
      <c r="B294" s="12" t="s">
        <v>262</v>
      </c>
      <c r="C294" s="12" t="s">
        <v>1274</v>
      </c>
      <c r="D294" s="90">
        <v>0</v>
      </c>
      <c r="E294" s="90">
        <v>164</v>
      </c>
      <c r="F294" s="91">
        <v>153340</v>
      </c>
      <c r="G294" s="122">
        <v>40673</v>
      </c>
      <c r="H294" s="98">
        <v>38335</v>
      </c>
      <c r="I294" s="99">
        <v>-2338</v>
      </c>
      <c r="J294" s="16">
        <v>115005</v>
      </c>
      <c r="K294" s="16"/>
      <c r="L294" s="71"/>
      <c r="M294" s="16"/>
      <c r="N294" s="16"/>
      <c r="O294" s="122">
        <v>153340</v>
      </c>
      <c r="P294" s="16"/>
      <c r="Q294" s="90">
        <v>2</v>
      </c>
      <c r="R294" s="91">
        <v>600</v>
      </c>
      <c r="S294" s="126">
        <v>225</v>
      </c>
      <c r="T294" s="16">
        <v>150</v>
      </c>
      <c r="U294" s="16">
        <v>-75</v>
      </c>
      <c r="V294" s="16">
        <v>450</v>
      </c>
      <c r="W294" s="16">
        <v>600</v>
      </c>
      <c r="X294" s="16"/>
      <c r="Y294" s="13">
        <v>1</v>
      </c>
      <c r="Z294" s="16">
        <v>2300</v>
      </c>
      <c r="AA294" s="16">
        <v>575</v>
      </c>
      <c r="AB294" s="16">
        <v>1725</v>
      </c>
      <c r="AC294" s="16">
        <v>2300</v>
      </c>
      <c r="AD294" s="16"/>
      <c r="AE294" s="65"/>
      <c r="AF294" s="14"/>
    </row>
    <row r="295" spans="1:32" s="11" customFormat="1" x14ac:dyDescent="0.3">
      <c r="A295" s="64">
        <v>4040</v>
      </c>
      <c r="B295" s="12" t="s">
        <v>263</v>
      </c>
      <c r="C295" s="12" t="s">
        <v>1274</v>
      </c>
      <c r="D295" s="90">
        <v>0</v>
      </c>
      <c r="E295" s="90">
        <v>233</v>
      </c>
      <c r="F295" s="91">
        <v>217855</v>
      </c>
      <c r="G295" s="122">
        <v>52828</v>
      </c>
      <c r="H295" s="98">
        <v>54463.75</v>
      </c>
      <c r="I295" s="99">
        <v>1635.75</v>
      </c>
      <c r="J295" s="16">
        <v>163391.25</v>
      </c>
      <c r="K295" s="16"/>
      <c r="L295" s="71"/>
      <c r="M295" s="16"/>
      <c r="N295" s="16"/>
      <c r="O295" s="122">
        <v>217855</v>
      </c>
      <c r="P295" s="16"/>
      <c r="Q295" s="90">
        <v>1</v>
      </c>
      <c r="R295" s="91">
        <v>300</v>
      </c>
      <c r="S295" s="126">
        <v>150</v>
      </c>
      <c r="T295" s="16">
        <v>75</v>
      </c>
      <c r="U295" s="16">
        <v>-75</v>
      </c>
      <c r="V295" s="16">
        <v>225</v>
      </c>
      <c r="W295" s="16">
        <v>300</v>
      </c>
      <c r="X295" s="16"/>
      <c r="Y295" s="13">
        <v>1</v>
      </c>
      <c r="Z295" s="16">
        <v>2300</v>
      </c>
      <c r="AA295" s="16">
        <v>575</v>
      </c>
      <c r="AB295" s="16">
        <v>1725</v>
      </c>
      <c r="AC295" s="16">
        <v>2300</v>
      </c>
      <c r="AD295" s="16"/>
      <c r="AE295" s="65"/>
      <c r="AF295" s="14"/>
    </row>
    <row r="296" spans="1:32" s="11" customFormat="1" x14ac:dyDescent="0.3">
      <c r="A296" s="64">
        <v>4043</v>
      </c>
      <c r="B296" s="12" t="s">
        <v>264</v>
      </c>
      <c r="C296" s="12" t="s">
        <v>1274</v>
      </c>
      <c r="D296" s="90">
        <v>0</v>
      </c>
      <c r="E296" s="90">
        <v>27</v>
      </c>
      <c r="F296" s="91">
        <v>25245</v>
      </c>
      <c r="G296" s="122">
        <v>6545</v>
      </c>
      <c r="H296" s="98">
        <v>6311.25</v>
      </c>
      <c r="I296" s="99">
        <v>-233.75</v>
      </c>
      <c r="J296" s="16">
        <v>18933.75</v>
      </c>
      <c r="K296" s="16"/>
      <c r="L296" s="71"/>
      <c r="M296" s="16"/>
      <c r="N296" s="16"/>
      <c r="O296" s="122">
        <v>25245</v>
      </c>
      <c r="P296" s="16"/>
      <c r="Q296" s="90">
        <v>1</v>
      </c>
      <c r="R296" s="91">
        <v>300</v>
      </c>
      <c r="S296" s="126">
        <v>75</v>
      </c>
      <c r="T296" s="16">
        <v>75</v>
      </c>
      <c r="U296" s="16">
        <v>0</v>
      </c>
      <c r="V296" s="16">
        <v>225</v>
      </c>
      <c r="W296" s="16">
        <v>300</v>
      </c>
      <c r="X296" s="16"/>
      <c r="Y296" s="13">
        <v>1</v>
      </c>
      <c r="Z296" s="16">
        <v>2300</v>
      </c>
      <c r="AA296" s="16">
        <v>575</v>
      </c>
      <c r="AB296" s="16">
        <v>1725</v>
      </c>
      <c r="AC296" s="16">
        <v>2300</v>
      </c>
      <c r="AD296" s="16"/>
      <c r="AE296" s="65"/>
      <c r="AF296" s="14"/>
    </row>
    <row r="297" spans="1:32" s="11" customFormat="1" x14ac:dyDescent="0.3">
      <c r="A297" s="64">
        <v>4045</v>
      </c>
      <c r="B297" s="12" t="s">
        <v>265</v>
      </c>
      <c r="C297" s="12" t="s">
        <v>1271</v>
      </c>
      <c r="D297" s="90">
        <v>0</v>
      </c>
      <c r="E297" s="90">
        <v>50</v>
      </c>
      <c r="F297" s="91">
        <v>46750</v>
      </c>
      <c r="G297" s="122">
        <v>13791</v>
      </c>
      <c r="H297" s="98">
        <v>11687.5</v>
      </c>
      <c r="I297" s="99">
        <v>-2103.5</v>
      </c>
      <c r="J297" s="16">
        <v>35062.5</v>
      </c>
      <c r="K297" s="16"/>
      <c r="L297" s="71"/>
      <c r="M297" s="16"/>
      <c r="N297" s="16"/>
      <c r="O297" s="122">
        <v>46750</v>
      </c>
      <c r="P297" s="16"/>
      <c r="Q297" s="90">
        <v>2</v>
      </c>
      <c r="R297" s="91">
        <v>600</v>
      </c>
      <c r="S297" s="126">
        <v>225</v>
      </c>
      <c r="T297" s="16">
        <v>150</v>
      </c>
      <c r="U297" s="16">
        <v>-75</v>
      </c>
      <c r="V297" s="16">
        <v>450</v>
      </c>
      <c r="W297" s="16">
        <v>600</v>
      </c>
      <c r="X297" s="16"/>
      <c r="Y297" s="13">
        <v>0</v>
      </c>
      <c r="Z297" s="16">
        <v>0</v>
      </c>
      <c r="AA297" s="16">
        <v>0</v>
      </c>
      <c r="AB297" s="16">
        <v>0</v>
      </c>
      <c r="AC297" s="16">
        <v>0</v>
      </c>
      <c r="AD297" s="16"/>
      <c r="AE297" s="65"/>
      <c r="AF297" s="14"/>
    </row>
    <row r="298" spans="1:32" s="11" customFormat="1" x14ac:dyDescent="0.3">
      <c r="A298" s="64">
        <v>4065</v>
      </c>
      <c r="B298" s="12" t="s">
        <v>382</v>
      </c>
      <c r="C298" s="12" t="s">
        <v>1274</v>
      </c>
      <c r="D298" s="90">
        <v>0</v>
      </c>
      <c r="E298" s="90">
        <v>151</v>
      </c>
      <c r="F298" s="91">
        <v>141185</v>
      </c>
      <c r="G298" s="122">
        <v>39036</v>
      </c>
      <c r="H298" s="98">
        <v>35296.25</v>
      </c>
      <c r="I298" s="99">
        <v>-3739.75</v>
      </c>
      <c r="J298" s="16">
        <v>105888.75</v>
      </c>
      <c r="K298" s="16"/>
      <c r="L298" s="71"/>
      <c r="M298" s="16"/>
      <c r="N298" s="16"/>
      <c r="O298" s="122">
        <v>141185</v>
      </c>
      <c r="P298" s="16"/>
      <c r="Q298" s="90">
        <v>1</v>
      </c>
      <c r="R298" s="91">
        <v>300</v>
      </c>
      <c r="S298" s="126">
        <v>0</v>
      </c>
      <c r="T298" s="16">
        <v>75</v>
      </c>
      <c r="U298" s="16">
        <v>75</v>
      </c>
      <c r="V298" s="16">
        <v>225</v>
      </c>
      <c r="W298" s="16">
        <v>300</v>
      </c>
      <c r="X298" s="16"/>
      <c r="Y298" s="13">
        <v>1</v>
      </c>
      <c r="Z298" s="16">
        <v>2300</v>
      </c>
      <c r="AA298" s="16">
        <v>575</v>
      </c>
      <c r="AB298" s="16">
        <v>1725</v>
      </c>
      <c r="AC298" s="16">
        <v>2300</v>
      </c>
      <c r="AD298" s="16"/>
      <c r="AE298" s="65"/>
      <c r="AF298" s="14"/>
    </row>
    <row r="299" spans="1:32" s="11" customFormat="1" x14ac:dyDescent="0.3">
      <c r="A299" s="64">
        <v>4091</v>
      </c>
      <c r="B299" s="12" t="s">
        <v>266</v>
      </c>
      <c r="C299" s="12" t="s">
        <v>1271</v>
      </c>
      <c r="D299" s="90">
        <v>0</v>
      </c>
      <c r="E299" s="90">
        <v>221</v>
      </c>
      <c r="F299" s="91">
        <v>206635</v>
      </c>
      <c r="G299" s="122">
        <v>44880</v>
      </c>
      <c r="H299" s="98">
        <v>51658.75</v>
      </c>
      <c r="I299" s="99">
        <v>6778.75</v>
      </c>
      <c r="J299" s="16">
        <v>154976.25</v>
      </c>
      <c r="K299" s="16"/>
      <c r="L299" s="71"/>
      <c r="M299" s="16"/>
      <c r="N299" s="16"/>
      <c r="O299" s="122">
        <v>206635</v>
      </c>
      <c r="P299" s="16"/>
      <c r="Q299" s="90">
        <v>2</v>
      </c>
      <c r="R299" s="91">
        <v>600</v>
      </c>
      <c r="S299" s="126">
        <v>75</v>
      </c>
      <c r="T299" s="16">
        <v>150</v>
      </c>
      <c r="U299" s="16">
        <v>75</v>
      </c>
      <c r="V299" s="16">
        <v>450</v>
      </c>
      <c r="W299" s="16">
        <v>600</v>
      </c>
      <c r="X299" s="16"/>
      <c r="Y299" s="13">
        <v>2</v>
      </c>
      <c r="Z299" s="16">
        <v>4600</v>
      </c>
      <c r="AA299" s="16">
        <v>1150</v>
      </c>
      <c r="AB299" s="16">
        <v>3450</v>
      </c>
      <c r="AC299" s="16">
        <v>4600</v>
      </c>
      <c r="AD299" s="16"/>
      <c r="AE299" s="65"/>
      <c r="AF299" s="14"/>
    </row>
    <row r="300" spans="1:32" s="11" customFormat="1" x14ac:dyDescent="0.3">
      <c r="A300" s="64">
        <v>4109</v>
      </c>
      <c r="B300" s="12" t="s">
        <v>267</v>
      </c>
      <c r="C300" s="12" t="s">
        <v>1271</v>
      </c>
      <c r="D300" s="90">
        <v>0</v>
      </c>
      <c r="E300" s="90">
        <v>83</v>
      </c>
      <c r="F300" s="91">
        <v>77605</v>
      </c>
      <c r="G300" s="122">
        <v>20103</v>
      </c>
      <c r="H300" s="98">
        <v>19401.25</v>
      </c>
      <c r="I300" s="99">
        <v>-701.75</v>
      </c>
      <c r="J300" s="16">
        <v>58203.75</v>
      </c>
      <c r="K300" s="16"/>
      <c r="L300" s="71"/>
      <c r="M300" s="16"/>
      <c r="N300" s="16"/>
      <c r="O300" s="122">
        <v>77605</v>
      </c>
      <c r="P300" s="16"/>
      <c r="Q300" s="90">
        <v>20</v>
      </c>
      <c r="R300" s="91">
        <v>6000</v>
      </c>
      <c r="S300" s="126">
        <v>1575</v>
      </c>
      <c r="T300" s="16">
        <v>1500</v>
      </c>
      <c r="U300" s="16">
        <v>-75</v>
      </c>
      <c r="V300" s="16">
        <v>4500</v>
      </c>
      <c r="W300" s="16">
        <v>6000</v>
      </c>
      <c r="X300" s="16"/>
      <c r="Y300" s="13">
        <v>0</v>
      </c>
      <c r="Z300" s="16">
        <v>0</v>
      </c>
      <c r="AA300" s="16">
        <v>0</v>
      </c>
      <c r="AB300" s="16">
        <v>0</v>
      </c>
      <c r="AC300" s="16">
        <v>0</v>
      </c>
      <c r="AD300" s="16"/>
      <c r="AE300" s="65"/>
      <c r="AF300" s="14"/>
    </row>
    <row r="301" spans="1:32" s="11" customFormat="1" x14ac:dyDescent="0.3">
      <c r="A301" s="64">
        <v>4246</v>
      </c>
      <c r="B301" s="12" t="s">
        <v>268</v>
      </c>
      <c r="C301" s="12" t="s">
        <v>1271</v>
      </c>
      <c r="D301" s="90">
        <v>0</v>
      </c>
      <c r="E301" s="90">
        <v>274</v>
      </c>
      <c r="F301" s="91">
        <v>256190</v>
      </c>
      <c r="G301" s="122">
        <v>67788</v>
      </c>
      <c r="H301" s="98">
        <v>64047.5</v>
      </c>
      <c r="I301" s="99">
        <v>-3740.5</v>
      </c>
      <c r="J301" s="16">
        <v>192142.5</v>
      </c>
      <c r="K301" s="16"/>
      <c r="L301" s="71"/>
      <c r="M301" s="16"/>
      <c r="N301" s="16"/>
      <c r="O301" s="122">
        <v>256190</v>
      </c>
      <c r="P301" s="16"/>
      <c r="Q301" s="90">
        <v>12</v>
      </c>
      <c r="R301" s="91">
        <v>3600</v>
      </c>
      <c r="S301" s="126">
        <v>1350</v>
      </c>
      <c r="T301" s="16">
        <v>900</v>
      </c>
      <c r="U301" s="16">
        <v>-450</v>
      </c>
      <c r="V301" s="16">
        <v>2700</v>
      </c>
      <c r="W301" s="16">
        <v>3600</v>
      </c>
      <c r="X301" s="16"/>
      <c r="Y301" s="13">
        <v>0</v>
      </c>
      <c r="Z301" s="16">
        <v>0</v>
      </c>
      <c r="AA301" s="16">
        <v>0</v>
      </c>
      <c r="AB301" s="16">
        <v>0</v>
      </c>
      <c r="AC301" s="16">
        <v>0</v>
      </c>
      <c r="AD301" s="16"/>
      <c r="AE301" s="65"/>
      <c r="AF301" s="14"/>
    </row>
    <row r="302" spans="1:32" s="11" customFormat="1" x14ac:dyDescent="0.3">
      <c r="A302" s="64">
        <v>4522</v>
      </c>
      <c r="B302" s="12" t="s">
        <v>269</v>
      </c>
      <c r="C302" s="12" t="s">
        <v>1274</v>
      </c>
      <c r="D302" s="90">
        <v>0</v>
      </c>
      <c r="E302" s="90">
        <v>55</v>
      </c>
      <c r="F302" s="91">
        <v>51425</v>
      </c>
      <c r="G302" s="122">
        <v>11454</v>
      </c>
      <c r="H302" s="98">
        <v>12856.25</v>
      </c>
      <c r="I302" s="99">
        <v>1402.25</v>
      </c>
      <c r="J302" s="16">
        <v>38568.75</v>
      </c>
      <c r="K302" s="16"/>
      <c r="L302" s="71"/>
      <c r="M302" s="16"/>
      <c r="N302" s="16"/>
      <c r="O302" s="122">
        <v>51425</v>
      </c>
      <c r="P302" s="16"/>
      <c r="Q302" s="90">
        <v>23</v>
      </c>
      <c r="R302" s="91">
        <v>6900</v>
      </c>
      <c r="S302" s="126">
        <v>1875</v>
      </c>
      <c r="T302" s="16">
        <v>1725</v>
      </c>
      <c r="U302" s="16">
        <v>-150</v>
      </c>
      <c r="V302" s="16">
        <v>5175</v>
      </c>
      <c r="W302" s="16">
        <v>6900</v>
      </c>
      <c r="X302" s="16"/>
      <c r="Y302" s="13">
        <v>1</v>
      </c>
      <c r="Z302" s="16">
        <v>2300</v>
      </c>
      <c r="AA302" s="16">
        <v>575</v>
      </c>
      <c r="AB302" s="16">
        <v>1725</v>
      </c>
      <c r="AC302" s="16">
        <v>2300</v>
      </c>
      <c r="AD302" s="16"/>
      <c r="AE302" s="65"/>
      <c r="AF302" s="14"/>
    </row>
    <row r="303" spans="1:32" x14ac:dyDescent="0.3">
      <c r="A303" s="64">
        <v>4523</v>
      </c>
      <c r="B303" s="12" t="s">
        <v>270</v>
      </c>
      <c r="C303" s="12" t="s">
        <v>1274</v>
      </c>
      <c r="D303" s="90">
        <v>0</v>
      </c>
      <c r="E303" s="90">
        <v>68</v>
      </c>
      <c r="F303" s="91">
        <v>63580</v>
      </c>
      <c r="G303" s="122">
        <v>15661</v>
      </c>
      <c r="H303" s="98">
        <v>15895</v>
      </c>
      <c r="I303" s="99">
        <v>234</v>
      </c>
      <c r="J303" s="16">
        <v>47685</v>
      </c>
      <c r="K303" s="16"/>
      <c r="L303" s="71"/>
      <c r="M303" s="16"/>
      <c r="N303" s="16"/>
      <c r="O303" s="122">
        <v>63580</v>
      </c>
      <c r="P303" s="16"/>
      <c r="Q303" s="90">
        <v>13</v>
      </c>
      <c r="R303" s="91">
        <v>3900</v>
      </c>
      <c r="S303" s="126">
        <v>1050</v>
      </c>
      <c r="T303" s="16">
        <v>975</v>
      </c>
      <c r="U303" s="16">
        <v>-75</v>
      </c>
      <c r="V303" s="16">
        <v>2925</v>
      </c>
      <c r="W303" s="16">
        <v>3900</v>
      </c>
      <c r="X303" s="16"/>
      <c r="Y303" s="13">
        <v>0</v>
      </c>
      <c r="Z303" s="16">
        <v>0</v>
      </c>
      <c r="AA303" s="16">
        <v>0</v>
      </c>
      <c r="AB303" s="16">
        <v>0</v>
      </c>
      <c r="AC303" s="16">
        <v>0</v>
      </c>
      <c r="AD303" s="16"/>
      <c r="AE303" s="65"/>
      <c r="AF303" s="14"/>
    </row>
    <row r="304" spans="1:32" s="11" customFormat="1" x14ac:dyDescent="0.3">
      <c r="A304" s="64">
        <v>4534</v>
      </c>
      <c r="B304" s="12" t="s">
        <v>271</v>
      </c>
      <c r="C304" s="12" t="s">
        <v>1273</v>
      </c>
      <c r="D304" s="90">
        <v>0</v>
      </c>
      <c r="E304" s="90">
        <v>52</v>
      </c>
      <c r="F304" s="91">
        <v>48620</v>
      </c>
      <c r="G304" s="122">
        <v>10753</v>
      </c>
      <c r="H304" s="98">
        <v>12155</v>
      </c>
      <c r="I304" s="99">
        <v>1402</v>
      </c>
      <c r="J304" s="16">
        <v>36465</v>
      </c>
      <c r="K304" s="16"/>
      <c r="L304" s="71"/>
      <c r="M304" s="16"/>
      <c r="N304" s="16"/>
      <c r="O304" s="122">
        <v>48620</v>
      </c>
      <c r="P304" s="16"/>
      <c r="Q304" s="90">
        <v>10</v>
      </c>
      <c r="R304" s="91">
        <v>3000</v>
      </c>
      <c r="S304" s="126">
        <v>675</v>
      </c>
      <c r="T304" s="16">
        <v>750</v>
      </c>
      <c r="U304" s="16">
        <v>75</v>
      </c>
      <c r="V304" s="16">
        <v>2250</v>
      </c>
      <c r="W304" s="16">
        <v>3000</v>
      </c>
      <c r="X304" s="16"/>
      <c r="Y304" s="13">
        <v>0</v>
      </c>
      <c r="Z304" s="16">
        <v>0</v>
      </c>
      <c r="AA304" s="16">
        <v>0</v>
      </c>
      <c r="AB304" s="16">
        <v>0</v>
      </c>
      <c r="AC304" s="16">
        <v>0</v>
      </c>
      <c r="AD304" s="16"/>
      <c r="AE304" s="65"/>
      <c r="AF304" s="14"/>
    </row>
    <row r="305" spans="1:32" s="11" customFormat="1" x14ac:dyDescent="0.3">
      <c r="A305" s="64">
        <v>4622</v>
      </c>
      <c r="B305" s="12" t="s">
        <v>272</v>
      </c>
      <c r="C305" s="12" t="s">
        <v>1276</v>
      </c>
      <c r="D305" s="90">
        <v>0</v>
      </c>
      <c r="E305" s="90">
        <v>18</v>
      </c>
      <c r="F305" s="91">
        <v>16830</v>
      </c>
      <c r="G305" s="122">
        <v>3506</v>
      </c>
      <c r="H305" s="98">
        <v>4207.5</v>
      </c>
      <c r="I305" s="99">
        <v>701.5</v>
      </c>
      <c r="J305" s="16">
        <v>12622.5</v>
      </c>
      <c r="K305" s="16"/>
      <c r="L305" s="71"/>
      <c r="M305" s="16"/>
      <c r="N305" s="16"/>
      <c r="O305" s="122">
        <v>16830</v>
      </c>
      <c r="P305" s="16"/>
      <c r="Q305" s="90">
        <v>1</v>
      </c>
      <c r="R305" s="91">
        <v>300</v>
      </c>
      <c r="S305" s="126">
        <v>75</v>
      </c>
      <c r="T305" s="16">
        <v>75</v>
      </c>
      <c r="U305" s="16">
        <v>0</v>
      </c>
      <c r="V305" s="16">
        <v>225</v>
      </c>
      <c r="W305" s="16">
        <v>300</v>
      </c>
      <c r="X305" s="16"/>
      <c r="Y305" s="13">
        <v>1</v>
      </c>
      <c r="Z305" s="16">
        <v>2300</v>
      </c>
      <c r="AA305" s="16">
        <v>575</v>
      </c>
      <c r="AB305" s="16">
        <v>1725</v>
      </c>
      <c r="AC305" s="16">
        <v>2300</v>
      </c>
      <c r="AD305" s="16"/>
      <c r="AE305" s="65"/>
      <c r="AF305" s="14"/>
    </row>
    <row r="306" spans="1:32" s="11" customFormat="1" x14ac:dyDescent="0.3">
      <c r="A306" s="64">
        <v>5200</v>
      </c>
      <c r="B306" s="12" t="s">
        <v>273</v>
      </c>
      <c r="C306" s="12" t="s">
        <v>1276</v>
      </c>
      <c r="D306" s="90">
        <v>101</v>
      </c>
      <c r="E306" s="90">
        <v>0</v>
      </c>
      <c r="F306" s="91">
        <v>133320</v>
      </c>
      <c r="G306" s="122">
        <v>37950</v>
      </c>
      <c r="H306" s="98">
        <v>33330</v>
      </c>
      <c r="I306" s="99">
        <v>-4620</v>
      </c>
      <c r="J306" s="16">
        <v>99990</v>
      </c>
      <c r="K306" s="16"/>
      <c r="L306" s="71"/>
      <c r="M306" s="16"/>
      <c r="N306" s="16"/>
      <c r="O306" s="122">
        <v>133320</v>
      </c>
      <c r="P306" s="16"/>
      <c r="Q306" s="90">
        <v>1</v>
      </c>
      <c r="R306" s="91">
        <v>300</v>
      </c>
      <c r="S306" s="126">
        <v>150</v>
      </c>
      <c r="T306" s="16">
        <v>75</v>
      </c>
      <c r="U306" s="16">
        <v>-75</v>
      </c>
      <c r="V306" s="16">
        <v>225</v>
      </c>
      <c r="W306" s="16">
        <v>300</v>
      </c>
      <c r="X306" s="16"/>
      <c r="Y306" s="13">
        <v>0</v>
      </c>
      <c r="Z306" s="16">
        <v>0</v>
      </c>
      <c r="AA306" s="16">
        <v>0</v>
      </c>
      <c r="AB306" s="16">
        <v>0</v>
      </c>
      <c r="AC306" s="16">
        <v>0</v>
      </c>
      <c r="AD306" s="16"/>
      <c r="AE306" s="65"/>
      <c r="AF306" s="14"/>
    </row>
    <row r="307" spans="1:32" s="11" customFormat="1" x14ac:dyDescent="0.3">
      <c r="A307" s="64">
        <v>5201</v>
      </c>
      <c r="B307" s="12" t="s">
        <v>274</v>
      </c>
      <c r="C307" s="12" t="s">
        <v>1274</v>
      </c>
      <c r="D307" s="90">
        <v>43</v>
      </c>
      <c r="E307" s="90">
        <v>0</v>
      </c>
      <c r="F307" s="91">
        <v>56760</v>
      </c>
      <c r="G307" s="122">
        <v>13860</v>
      </c>
      <c r="H307" s="98">
        <v>14190</v>
      </c>
      <c r="I307" s="99">
        <v>330</v>
      </c>
      <c r="J307" s="16">
        <v>42570</v>
      </c>
      <c r="K307" s="16"/>
      <c r="L307" s="71"/>
      <c r="M307" s="16"/>
      <c r="N307" s="16"/>
      <c r="O307" s="122">
        <v>56760</v>
      </c>
      <c r="P307" s="16"/>
      <c r="Q307" s="90">
        <v>2</v>
      </c>
      <c r="R307" s="91">
        <v>600</v>
      </c>
      <c r="S307" s="126">
        <v>150</v>
      </c>
      <c r="T307" s="16">
        <v>150</v>
      </c>
      <c r="U307" s="16">
        <v>0</v>
      </c>
      <c r="V307" s="16">
        <v>450</v>
      </c>
      <c r="W307" s="16">
        <v>600</v>
      </c>
      <c r="X307" s="16"/>
      <c r="Y307" s="13">
        <v>1</v>
      </c>
      <c r="Z307" s="16">
        <v>2300</v>
      </c>
      <c r="AA307" s="16">
        <v>575</v>
      </c>
      <c r="AB307" s="16">
        <v>1725</v>
      </c>
      <c r="AC307" s="16">
        <v>2300</v>
      </c>
      <c r="AD307" s="16"/>
      <c r="AE307" s="65"/>
      <c r="AF307" s="14"/>
    </row>
    <row r="308" spans="1:32" s="11" customFormat="1" x14ac:dyDescent="0.3">
      <c r="A308" s="64">
        <v>5202</v>
      </c>
      <c r="B308" s="12" t="s">
        <v>275</v>
      </c>
      <c r="C308" s="12" t="s">
        <v>1276</v>
      </c>
      <c r="D308" s="90">
        <v>58</v>
      </c>
      <c r="E308" s="90">
        <v>0</v>
      </c>
      <c r="F308" s="91">
        <v>76560</v>
      </c>
      <c r="G308" s="122">
        <v>23100</v>
      </c>
      <c r="H308" s="98">
        <v>19140</v>
      </c>
      <c r="I308" s="99">
        <v>-3960</v>
      </c>
      <c r="J308" s="16">
        <v>57420</v>
      </c>
      <c r="K308" s="16"/>
      <c r="L308" s="71"/>
      <c r="M308" s="16"/>
      <c r="N308" s="16"/>
      <c r="O308" s="122">
        <v>76560</v>
      </c>
      <c r="P308" s="16"/>
      <c r="Q308" s="90">
        <v>0</v>
      </c>
      <c r="R308" s="91">
        <v>0</v>
      </c>
      <c r="S308" s="126">
        <v>0</v>
      </c>
      <c r="T308" s="16">
        <v>0</v>
      </c>
      <c r="U308" s="16">
        <v>0</v>
      </c>
      <c r="V308" s="16">
        <v>0</v>
      </c>
      <c r="W308" s="16">
        <v>0</v>
      </c>
      <c r="X308" s="16"/>
      <c r="Y308" s="13">
        <v>4</v>
      </c>
      <c r="Z308" s="16">
        <v>9200</v>
      </c>
      <c r="AA308" s="16">
        <v>2300</v>
      </c>
      <c r="AB308" s="16">
        <v>6900</v>
      </c>
      <c r="AC308" s="16">
        <v>9200</v>
      </c>
      <c r="AD308" s="16"/>
      <c r="AE308" s="65"/>
      <c r="AF308" s="14"/>
    </row>
    <row r="309" spans="1:32" s="11" customFormat="1" x14ac:dyDescent="0.3">
      <c r="A309" s="64">
        <v>5203</v>
      </c>
      <c r="B309" s="12" t="s">
        <v>276</v>
      </c>
      <c r="C309" s="12" t="s">
        <v>1274</v>
      </c>
      <c r="D309" s="90">
        <v>22</v>
      </c>
      <c r="E309" s="90">
        <v>0</v>
      </c>
      <c r="F309" s="91">
        <v>29040</v>
      </c>
      <c r="G309" s="122">
        <v>6930</v>
      </c>
      <c r="H309" s="98">
        <v>7260</v>
      </c>
      <c r="I309" s="99">
        <v>330</v>
      </c>
      <c r="J309" s="16">
        <v>21780</v>
      </c>
      <c r="K309" s="16"/>
      <c r="L309" s="71"/>
      <c r="M309" s="16"/>
      <c r="N309" s="16"/>
      <c r="O309" s="122">
        <v>29040</v>
      </c>
      <c r="P309" s="16"/>
      <c r="Q309" s="90">
        <v>2</v>
      </c>
      <c r="R309" s="91">
        <v>600</v>
      </c>
      <c r="S309" s="126">
        <v>225</v>
      </c>
      <c r="T309" s="16">
        <v>150</v>
      </c>
      <c r="U309" s="16">
        <v>-75</v>
      </c>
      <c r="V309" s="16">
        <v>450</v>
      </c>
      <c r="W309" s="16">
        <v>600</v>
      </c>
      <c r="X309" s="16"/>
      <c r="Y309" s="13">
        <v>3</v>
      </c>
      <c r="Z309" s="16">
        <v>6900</v>
      </c>
      <c r="AA309" s="16">
        <v>1725</v>
      </c>
      <c r="AB309" s="16">
        <v>5175</v>
      </c>
      <c r="AC309" s="16">
        <v>6900</v>
      </c>
      <c r="AD309" s="16"/>
      <c r="AE309" s="65"/>
      <c r="AF309" s="14"/>
    </row>
    <row r="310" spans="1:32" s="11" customFormat="1" x14ac:dyDescent="0.3">
      <c r="A310" s="64">
        <v>5206</v>
      </c>
      <c r="B310" s="12" t="s">
        <v>277</v>
      </c>
      <c r="C310" s="12" t="s">
        <v>1274</v>
      </c>
      <c r="D310" s="90">
        <v>150</v>
      </c>
      <c r="E310" s="90">
        <v>0</v>
      </c>
      <c r="F310" s="91">
        <v>198000</v>
      </c>
      <c r="G310" s="122">
        <v>46860</v>
      </c>
      <c r="H310" s="98">
        <v>49500</v>
      </c>
      <c r="I310" s="99">
        <v>2640</v>
      </c>
      <c r="J310" s="16">
        <v>148500</v>
      </c>
      <c r="K310" s="16"/>
      <c r="L310" s="71"/>
      <c r="M310" s="16"/>
      <c r="N310" s="16"/>
      <c r="O310" s="122">
        <v>198000</v>
      </c>
      <c r="P310" s="16"/>
      <c r="Q310" s="90">
        <v>3</v>
      </c>
      <c r="R310" s="91">
        <v>900</v>
      </c>
      <c r="S310" s="126">
        <v>150</v>
      </c>
      <c r="T310" s="16">
        <v>225</v>
      </c>
      <c r="U310" s="16">
        <v>75</v>
      </c>
      <c r="V310" s="16">
        <v>675</v>
      </c>
      <c r="W310" s="16">
        <v>900</v>
      </c>
      <c r="X310" s="16"/>
      <c r="Y310" s="13">
        <v>4</v>
      </c>
      <c r="Z310" s="16">
        <v>9200</v>
      </c>
      <c r="AA310" s="16">
        <v>2300</v>
      </c>
      <c r="AB310" s="16">
        <v>6900</v>
      </c>
      <c r="AC310" s="16">
        <v>9200</v>
      </c>
      <c r="AD310" s="16"/>
      <c r="AE310" s="65"/>
      <c r="AF310" s="14"/>
    </row>
    <row r="311" spans="1:32" s="11" customFormat="1" x14ac:dyDescent="0.3">
      <c r="A311" s="64">
        <v>5207</v>
      </c>
      <c r="B311" s="12" t="s">
        <v>383</v>
      </c>
      <c r="C311" s="12" t="s">
        <v>1276</v>
      </c>
      <c r="D311" s="90">
        <v>38</v>
      </c>
      <c r="E311" s="90">
        <v>0</v>
      </c>
      <c r="F311" s="91">
        <v>50160</v>
      </c>
      <c r="G311" s="122">
        <v>11880</v>
      </c>
      <c r="H311" s="98">
        <v>12540</v>
      </c>
      <c r="I311" s="99">
        <v>660</v>
      </c>
      <c r="J311" s="16">
        <v>37620</v>
      </c>
      <c r="K311" s="16"/>
      <c r="L311" s="71"/>
      <c r="M311" s="16"/>
      <c r="N311" s="16"/>
      <c r="O311" s="122">
        <v>50160</v>
      </c>
      <c r="P311" s="16"/>
      <c r="Q311" s="90">
        <v>5</v>
      </c>
      <c r="R311" s="91">
        <v>1500</v>
      </c>
      <c r="S311" s="126">
        <v>225</v>
      </c>
      <c r="T311" s="16">
        <v>375</v>
      </c>
      <c r="U311" s="16">
        <v>150</v>
      </c>
      <c r="V311" s="16">
        <v>1125</v>
      </c>
      <c r="W311" s="16">
        <v>1500</v>
      </c>
      <c r="X311" s="16"/>
      <c r="Y311" s="13">
        <v>3</v>
      </c>
      <c r="Z311" s="16">
        <v>6900</v>
      </c>
      <c r="AA311" s="16">
        <v>1725</v>
      </c>
      <c r="AB311" s="16">
        <v>5175</v>
      </c>
      <c r="AC311" s="16">
        <v>6900</v>
      </c>
      <c r="AD311" s="16"/>
      <c r="AE311" s="65"/>
      <c r="AF311" s="14"/>
    </row>
    <row r="312" spans="1:32" s="11" customFormat="1" x14ac:dyDescent="0.3">
      <c r="A312" s="64">
        <v>5208</v>
      </c>
      <c r="B312" s="12" t="s">
        <v>278</v>
      </c>
      <c r="C312" s="12" t="s">
        <v>1276</v>
      </c>
      <c r="D312" s="90">
        <v>56</v>
      </c>
      <c r="E312" s="90">
        <v>0</v>
      </c>
      <c r="F312" s="91">
        <v>73920</v>
      </c>
      <c r="G312" s="122">
        <v>13860</v>
      </c>
      <c r="H312" s="98">
        <v>18480</v>
      </c>
      <c r="I312" s="99">
        <v>4620</v>
      </c>
      <c r="J312" s="16">
        <v>55440</v>
      </c>
      <c r="K312" s="16"/>
      <c r="L312" s="71"/>
      <c r="M312" s="16"/>
      <c r="N312" s="16"/>
      <c r="O312" s="122">
        <v>73920</v>
      </c>
      <c r="P312" s="16"/>
      <c r="Q312" s="90">
        <v>3</v>
      </c>
      <c r="R312" s="91">
        <v>900</v>
      </c>
      <c r="S312" s="126">
        <v>75</v>
      </c>
      <c r="T312" s="16">
        <v>225</v>
      </c>
      <c r="U312" s="16">
        <v>150</v>
      </c>
      <c r="V312" s="16">
        <v>675</v>
      </c>
      <c r="W312" s="16">
        <v>900</v>
      </c>
      <c r="X312" s="16"/>
      <c r="Y312" s="13">
        <v>1</v>
      </c>
      <c r="Z312" s="16">
        <v>2300</v>
      </c>
      <c r="AA312" s="16">
        <v>575</v>
      </c>
      <c r="AB312" s="16">
        <v>1725</v>
      </c>
      <c r="AC312" s="16">
        <v>2300</v>
      </c>
      <c r="AD312" s="16"/>
      <c r="AE312" s="65"/>
      <c r="AF312" s="14"/>
    </row>
    <row r="313" spans="1:32" s="11" customFormat="1" x14ac:dyDescent="0.3">
      <c r="A313" s="64">
        <v>5212</v>
      </c>
      <c r="B313" s="12" t="s">
        <v>279</v>
      </c>
      <c r="C313" s="12" t="s">
        <v>1274</v>
      </c>
      <c r="D313" s="90">
        <v>19</v>
      </c>
      <c r="E313" s="90">
        <v>0</v>
      </c>
      <c r="F313" s="91">
        <v>25080</v>
      </c>
      <c r="G313" s="122">
        <v>5610</v>
      </c>
      <c r="H313" s="98">
        <v>6270</v>
      </c>
      <c r="I313" s="99">
        <v>660</v>
      </c>
      <c r="J313" s="16">
        <v>18810</v>
      </c>
      <c r="K313" s="16"/>
      <c r="L313" s="71"/>
      <c r="M313" s="16"/>
      <c r="N313" s="16"/>
      <c r="O313" s="122">
        <v>25080</v>
      </c>
      <c r="P313" s="16"/>
      <c r="Q313" s="90">
        <v>1</v>
      </c>
      <c r="R313" s="91">
        <v>300</v>
      </c>
      <c r="S313" s="126">
        <v>75</v>
      </c>
      <c r="T313" s="16">
        <v>75</v>
      </c>
      <c r="U313" s="16">
        <v>0</v>
      </c>
      <c r="V313" s="16">
        <v>225</v>
      </c>
      <c r="W313" s="16">
        <v>300</v>
      </c>
      <c r="X313" s="16"/>
      <c r="Y313" s="13">
        <v>1</v>
      </c>
      <c r="Z313" s="16">
        <v>2300</v>
      </c>
      <c r="AA313" s="16">
        <v>575</v>
      </c>
      <c r="AB313" s="16">
        <v>1725</v>
      </c>
      <c r="AC313" s="16">
        <v>2300</v>
      </c>
      <c r="AD313" s="16"/>
      <c r="AE313" s="65"/>
      <c r="AF313" s="14"/>
    </row>
    <row r="314" spans="1:32" s="11" customFormat="1" x14ac:dyDescent="0.3">
      <c r="A314" s="64">
        <v>5213</v>
      </c>
      <c r="B314" s="12" t="s">
        <v>384</v>
      </c>
      <c r="C314" s="12" t="s">
        <v>1276</v>
      </c>
      <c r="D314" s="90">
        <v>66</v>
      </c>
      <c r="E314" s="90">
        <v>0</v>
      </c>
      <c r="F314" s="91">
        <v>87120</v>
      </c>
      <c r="G314" s="122">
        <v>25740</v>
      </c>
      <c r="H314" s="98">
        <v>21780</v>
      </c>
      <c r="I314" s="99">
        <v>-3960</v>
      </c>
      <c r="J314" s="16">
        <v>65340</v>
      </c>
      <c r="K314" s="16"/>
      <c r="L314" s="71"/>
      <c r="M314" s="16"/>
      <c r="N314" s="16"/>
      <c r="O314" s="122">
        <v>87120</v>
      </c>
      <c r="P314" s="16"/>
      <c r="Q314" s="90">
        <v>0</v>
      </c>
      <c r="R314" s="91">
        <v>0</v>
      </c>
      <c r="S314" s="126">
        <v>75</v>
      </c>
      <c r="T314" s="16">
        <v>0</v>
      </c>
      <c r="U314" s="16">
        <v>-75</v>
      </c>
      <c r="V314" s="16">
        <v>0</v>
      </c>
      <c r="W314" s="16">
        <v>0</v>
      </c>
      <c r="X314" s="16"/>
      <c r="Y314" s="13">
        <v>0</v>
      </c>
      <c r="Z314" s="16">
        <v>0</v>
      </c>
      <c r="AA314" s="16">
        <v>0</v>
      </c>
      <c r="AB314" s="16">
        <v>0</v>
      </c>
      <c r="AC314" s="16">
        <v>0</v>
      </c>
      <c r="AD314" s="16"/>
      <c r="AE314" s="65"/>
      <c r="AF314" s="14"/>
    </row>
    <row r="315" spans="1:32" s="11" customFormat="1" x14ac:dyDescent="0.3">
      <c r="A315" s="64">
        <v>5214</v>
      </c>
      <c r="B315" s="12" t="s">
        <v>385</v>
      </c>
      <c r="C315" s="12" t="s">
        <v>1276</v>
      </c>
      <c r="D315" s="90">
        <v>68</v>
      </c>
      <c r="E315" s="90">
        <v>0</v>
      </c>
      <c r="F315" s="91">
        <v>89760</v>
      </c>
      <c r="G315" s="122">
        <v>26400</v>
      </c>
      <c r="H315" s="98">
        <v>22440</v>
      </c>
      <c r="I315" s="99">
        <v>-3960</v>
      </c>
      <c r="J315" s="16">
        <v>67320</v>
      </c>
      <c r="K315" s="16"/>
      <c r="L315" s="71"/>
      <c r="M315" s="16"/>
      <c r="N315" s="16"/>
      <c r="O315" s="122">
        <v>89760</v>
      </c>
      <c r="P315" s="16"/>
      <c r="Q315" s="90">
        <v>0</v>
      </c>
      <c r="R315" s="91">
        <v>0</v>
      </c>
      <c r="S315" s="126">
        <v>0</v>
      </c>
      <c r="T315" s="16">
        <v>0</v>
      </c>
      <c r="U315" s="16">
        <v>0</v>
      </c>
      <c r="V315" s="16">
        <v>0</v>
      </c>
      <c r="W315" s="16">
        <v>0</v>
      </c>
      <c r="X315" s="16"/>
      <c r="Y315" s="13">
        <v>0</v>
      </c>
      <c r="Z315" s="16">
        <v>0</v>
      </c>
      <c r="AA315" s="16">
        <v>0</v>
      </c>
      <c r="AB315" s="16">
        <v>0</v>
      </c>
      <c r="AC315" s="16">
        <v>0</v>
      </c>
      <c r="AD315" s="16"/>
      <c r="AE315" s="65"/>
      <c r="AF315" s="14"/>
    </row>
    <row r="316" spans="1:32" s="11" customFormat="1" x14ac:dyDescent="0.3">
      <c r="A316" s="64">
        <v>5218</v>
      </c>
      <c r="B316" s="12" t="s">
        <v>280</v>
      </c>
      <c r="C316" s="12" t="s">
        <v>1274</v>
      </c>
      <c r="D316" s="90">
        <v>57</v>
      </c>
      <c r="E316" s="90">
        <v>0</v>
      </c>
      <c r="F316" s="91">
        <v>75240</v>
      </c>
      <c r="G316" s="122">
        <v>23760</v>
      </c>
      <c r="H316" s="98">
        <v>18810</v>
      </c>
      <c r="I316" s="99">
        <v>-4950</v>
      </c>
      <c r="J316" s="16">
        <v>56430</v>
      </c>
      <c r="K316" s="16"/>
      <c r="L316" s="71"/>
      <c r="M316" s="16"/>
      <c r="N316" s="16"/>
      <c r="O316" s="122">
        <v>75240</v>
      </c>
      <c r="P316" s="16"/>
      <c r="Q316" s="90">
        <v>1</v>
      </c>
      <c r="R316" s="91">
        <v>300</v>
      </c>
      <c r="S316" s="126">
        <v>150</v>
      </c>
      <c r="T316" s="16">
        <v>75</v>
      </c>
      <c r="U316" s="16">
        <v>-75</v>
      </c>
      <c r="V316" s="16">
        <v>225</v>
      </c>
      <c r="W316" s="16">
        <v>300</v>
      </c>
      <c r="X316" s="16"/>
      <c r="Y316" s="13">
        <v>5</v>
      </c>
      <c r="Z316" s="16">
        <v>11500</v>
      </c>
      <c r="AA316" s="16">
        <v>2875</v>
      </c>
      <c r="AB316" s="16">
        <v>8625</v>
      </c>
      <c r="AC316" s="16">
        <v>11500</v>
      </c>
      <c r="AD316" s="16"/>
      <c r="AE316" s="65"/>
      <c r="AF316" s="14"/>
    </row>
    <row r="317" spans="1:32" s="11" customFormat="1" x14ac:dyDescent="0.3">
      <c r="A317" s="64">
        <v>5221</v>
      </c>
      <c r="B317" s="12" t="s">
        <v>281</v>
      </c>
      <c r="C317" s="12" t="s">
        <v>1274</v>
      </c>
      <c r="D317" s="90">
        <v>129</v>
      </c>
      <c r="E317" s="90">
        <v>0</v>
      </c>
      <c r="F317" s="91">
        <v>170280</v>
      </c>
      <c r="G317" s="122">
        <v>44550</v>
      </c>
      <c r="H317" s="98">
        <v>42570</v>
      </c>
      <c r="I317" s="99">
        <v>-1980</v>
      </c>
      <c r="J317" s="16">
        <v>127710</v>
      </c>
      <c r="K317" s="16"/>
      <c r="L317" s="71"/>
      <c r="M317" s="16"/>
      <c r="N317" s="16"/>
      <c r="O317" s="122">
        <v>170280</v>
      </c>
      <c r="P317" s="16"/>
      <c r="Q317" s="90">
        <v>0</v>
      </c>
      <c r="R317" s="91">
        <v>0</v>
      </c>
      <c r="S317" s="126">
        <v>75</v>
      </c>
      <c r="T317" s="16">
        <v>0</v>
      </c>
      <c r="U317" s="16">
        <v>-75</v>
      </c>
      <c r="V317" s="16">
        <v>0</v>
      </c>
      <c r="W317" s="16">
        <v>0</v>
      </c>
      <c r="X317" s="16"/>
      <c r="Y317" s="13">
        <v>11</v>
      </c>
      <c r="Z317" s="16">
        <v>25300</v>
      </c>
      <c r="AA317" s="16">
        <v>6325</v>
      </c>
      <c r="AB317" s="16">
        <v>18975</v>
      </c>
      <c r="AC317" s="16">
        <v>25300</v>
      </c>
      <c r="AD317" s="16"/>
      <c r="AE317" s="65"/>
      <c r="AF317" s="14"/>
    </row>
    <row r="318" spans="1:32" s="11" customFormat="1" x14ac:dyDescent="0.3">
      <c r="A318" s="64">
        <v>5223</v>
      </c>
      <c r="B318" s="12" t="s">
        <v>282</v>
      </c>
      <c r="C318" s="12" t="s">
        <v>1271</v>
      </c>
      <c r="D318" s="90">
        <v>86</v>
      </c>
      <c r="E318" s="90">
        <v>0</v>
      </c>
      <c r="F318" s="91">
        <v>113520</v>
      </c>
      <c r="G318" s="122">
        <v>31020</v>
      </c>
      <c r="H318" s="98">
        <v>28380</v>
      </c>
      <c r="I318" s="99">
        <v>-2640</v>
      </c>
      <c r="J318" s="16">
        <v>85140</v>
      </c>
      <c r="K318" s="16"/>
      <c r="L318" s="71"/>
      <c r="M318" s="16"/>
      <c r="N318" s="16"/>
      <c r="O318" s="122">
        <v>113520</v>
      </c>
      <c r="P318" s="16"/>
      <c r="Q318" s="90">
        <v>0</v>
      </c>
      <c r="R318" s="91">
        <v>0</v>
      </c>
      <c r="S318" s="126">
        <v>0</v>
      </c>
      <c r="T318" s="16">
        <v>0</v>
      </c>
      <c r="U318" s="16">
        <v>0</v>
      </c>
      <c r="V318" s="16">
        <v>0</v>
      </c>
      <c r="W318" s="16">
        <v>0</v>
      </c>
      <c r="X318" s="16"/>
      <c r="Y318" s="13">
        <v>0</v>
      </c>
      <c r="Z318" s="16">
        <v>0</v>
      </c>
      <c r="AA318" s="16">
        <v>0</v>
      </c>
      <c r="AB318" s="16">
        <v>0</v>
      </c>
      <c r="AC318" s="16">
        <v>0</v>
      </c>
      <c r="AD318" s="16"/>
      <c r="AE318" s="65"/>
      <c r="AF318" s="14"/>
    </row>
    <row r="319" spans="1:32" s="11" customFormat="1" x14ac:dyDescent="0.3">
      <c r="A319" s="64">
        <v>5224</v>
      </c>
      <c r="B319" s="12" t="s">
        <v>283</v>
      </c>
      <c r="C319" s="12" t="s">
        <v>1276</v>
      </c>
      <c r="D319" s="90">
        <v>75</v>
      </c>
      <c r="E319" s="90">
        <v>0</v>
      </c>
      <c r="F319" s="91">
        <v>99000</v>
      </c>
      <c r="G319" s="122">
        <v>19800</v>
      </c>
      <c r="H319" s="98">
        <v>24750</v>
      </c>
      <c r="I319" s="99">
        <v>4950</v>
      </c>
      <c r="J319" s="16">
        <v>74250</v>
      </c>
      <c r="K319" s="16"/>
      <c r="L319" s="71"/>
      <c r="M319" s="16"/>
      <c r="N319" s="16"/>
      <c r="O319" s="122">
        <v>99000</v>
      </c>
      <c r="P319" s="16"/>
      <c r="Q319" s="90">
        <v>19</v>
      </c>
      <c r="R319" s="91">
        <v>5700</v>
      </c>
      <c r="S319" s="126">
        <v>1800</v>
      </c>
      <c r="T319" s="16">
        <v>1425</v>
      </c>
      <c r="U319" s="16">
        <v>-375</v>
      </c>
      <c r="V319" s="16">
        <v>4275</v>
      </c>
      <c r="W319" s="16">
        <v>5700</v>
      </c>
      <c r="X319" s="16"/>
      <c r="Y319" s="13">
        <v>0</v>
      </c>
      <c r="Z319" s="16">
        <v>0</v>
      </c>
      <c r="AA319" s="16">
        <v>0</v>
      </c>
      <c r="AB319" s="16">
        <v>0</v>
      </c>
      <c r="AC319" s="16">
        <v>0</v>
      </c>
      <c r="AD319" s="16"/>
      <c r="AE319" s="65"/>
      <c r="AF319" s="14"/>
    </row>
    <row r="320" spans="1:32" s="11" customFormat="1" x14ac:dyDescent="0.3">
      <c r="A320" s="64">
        <v>5225</v>
      </c>
      <c r="B320" s="12" t="s">
        <v>284</v>
      </c>
      <c r="C320" s="12" t="s">
        <v>1274</v>
      </c>
      <c r="D320" s="90">
        <v>41</v>
      </c>
      <c r="E320" s="90">
        <v>0</v>
      </c>
      <c r="F320" s="91">
        <v>54120</v>
      </c>
      <c r="G320" s="122">
        <v>14520</v>
      </c>
      <c r="H320" s="98">
        <v>13530</v>
      </c>
      <c r="I320" s="99">
        <v>-990</v>
      </c>
      <c r="J320" s="16">
        <v>40590</v>
      </c>
      <c r="K320" s="16"/>
      <c r="L320" s="71"/>
      <c r="M320" s="16"/>
      <c r="N320" s="16"/>
      <c r="O320" s="122">
        <v>54120</v>
      </c>
      <c r="P320" s="16"/>
      <c r="Q320" s="90">
        <v>2</v>
      </c>
      <c r="R320" s="91">
        <v>600</v>
      </c>
      <c r="S320" s="126">
        <v>225</v>
      </c>
      <c r="T320" s="16">
        <v>150</v>
      </c>
      <c r="U320" s="16">
        <v>-75</v>
      </c>
      <c r="V320" s="16">
        <v>450</v>
      </c>
      <c r="W320" s="16">
        <v>600</v>
      </c>
      <c r="X320" s="16"/>
      <c r="Y320" s="13">
        <v>0</v>
      </c>
      <c r="Z320" s="16">
        <v>0</v>
      </c>
      <c r="AA320" s="16">
        <v>0</v>
      </c>
      <c r="AB320" s="16">
        <v>0</v>
      </c>
      <c r="AC320" s="16">
        <v>0</v>
      </c>
      <c r="AD320" s="16"/>
      <c r="AE320" s="65"/>
      <c r="AF320" s="14"/>
    </row>
    <row r="321" spans="1:32" s="11" customFormat="1" x14ac:dyDescent="0.3">
      <c r="A321" s="64">
        <v>5226</v>
      </c>
      <c r="B321" s="12" t="s">
        <v>285</v>
      </c>
      <c r="C321" s="12" t="s">
        <v>1274</v>
      </c>
      <c r="D321" s="90">
        <v>111</v>
      </c>
      <c r="E321" s="90">
        <v>0</v>
      </c>
      <c r="F321" s="91">
        <v>146520</v>
      </c>
      <c r="G321" s="122">
        <v>41910</v>
      </c>
      <c r="H321" s="98">
        <v>36630</v>
      </c>
      <c r="I321" s="99">
        <v>-5280</v>
      </c>
      <c r="J321" s="16">
        <v>109890</v>
      </c>
      <c r="K321" s="16"/>
      <c r="L321" s="71"/>
      <c r="M321" s="16"/>
      <c r="N321" s="16"/>
      <c r="O321" s="122">
        <v>146520</v>
      </c>
      <c r="P321" s="16"/>
      <c r="Q321" s="90">
        <v>13</v>
      </c>
      <c r="R321" s="91">
        <v>3900</v>
      </c>
      <c r="S321" s="126">
        <v>600</v>
      </c>
      <c r="T321" s="16">
        <v>975</v>
      </c>
      <c r="U321" s="16">
        <v>375</v>
      </c>
      <c r="V321" s="16">
        <v>2925</v>
      </c>
      <c r="W321" s="16">
        <v>3900</v>
      </c>
      <c r="X321" s="16"/>
      <c r="Y321" s="13">
        <v>1</v>
      </c>
      <c r="Z321" s="16">
        <v>2300</v>
      </c>
      <c r="AA321" s="16">
        <v>575</v>
      </c>
      <c r="AB321" s="16">
        <v>1725</v>
      </c>
      <c r="AC321" s="16">
        <v>2300</v>
      </c>
      <c r="AD321" s="16"/>
      <c r="AE321" s="65"/>
      <c r="AF321" s="14"/>
    </row>
    <row r="322" spans="1:32" s="11" customFormat="1" x14ac:dyDescent="0.3">
      <c r="A322" s="64">
        <v>5229</v>
      </c>
      <c r="B322" s="12" t="s">
        <v>286</v>
      </c>
      <c r="C322" s="12" t="s">
        <v>1271</v>
      </c>
      <c r="D322" s="90">
        <v>57</v>
      </c>
      <c r="E322" s="90">
        <v>0</v>
      </c>
      <c r="F322" s="91">
        <v>75240</v>
      </c>
      <c r="G322" s="122">
        <v>20460</v>
      </c>
      <c r="H322" s="98">
        <v>18810</v>
      </c>
      <c r="I322" s="99">
        <v>-1650</v>
      </c>
      <c r="J322" s="16">
        <v>56430</v>
      </c>
      <c r="K322" s="16"/>
      <c r="L322" s="71"/>
      <c r="M322" s="16"/>
      <c r="N322" s="16"/>
      <c r="O322" s="122">
        <v>75240</v>
      </c>
      <c r="P322" s="16"/>
      <c r="Q322" s="90">
        <v>0</v>
      </c>
      <c r="R322" s="91">
        <v>0</v>
      </c>
      <c r="S322" s="126">
        <v>0</v>
      </c>
      <c r="T322" s="16">
        <v>0</v>
      </c>
      <c r="U322" s="16">
        <v>0</v>
      </c>
      <c r="V322" s="16">
        <v>0</v>
      </c>
      <c r="W322" s="16">
        <v>0</v>
      </c>
      <c r="X322" s="16"/>
      <c r="Y322" s="13">
        <v>6</v>
      </c>
      <c r="Z322" s="16">
        <v>13800</v>
      </c>
      <c r="AA322" s="16">
        <v>3450</v>
      </c>
      <c r="AB322" s="16">
        <v>10350</v>
      </c>
      <c r="AC322" s="16">
        <v>13800</v>
      </c>
      <c r="AD322" s="16"/>
      <c r="AE322" s="65"/>
      <c r="AF322" s="14"/>
    </row>
    <row r="323" spans="1:32" s="11" customFormat="1" x14ac:dyDescent="0.3">
      <c r="A323" s="64">
        <v>5407</v>
      </c>
      <c r="B323" s="12" t="s">
        <v>287</v>
      </c>
      <c r="C323" s="12" t="s">
        <v>1274</v>
      </c>
      <c r="D323" s="90">
        <v>0</v>
      </c>
      <c r="E323" s="90">
        <v>280</v>
      </c>
      <c r="F323" s="91">
        <v>261800</v>
      </c>
      <c r="G323" s="122">
        <v>64515</v>
      </c>
      <c r="H323" s="98">
        <v>65450</v>
      </c>
      <c r="I323" s="99">
        <v>935</v>
      </c>
      <c r="J323" s="16">
        <v>196350</v>
      </c>
      <c r="K323" s="16"/>
      <c r="L323" s="71"/>
      <c r="M323" s="16"/>
      <c r="N323" s="16"/>
      <c r="O323" s="122">
        <v>261800</v>
      </c>
      <c r="P323" s="16"/>
      <c r="Q323" s="90">
        <v>0</v>
      </c>
      <c r="R323" s="91">
        <v>0</v>
      </c>
      <c r="S323" s="126">
        <v>0</v>
      </c>
      <c r="T323" s="16">
        <v>0</v>
      </c>
      <c r="U323" s="16">
        <v>0</v>
      </c>
      <c r="V323" s="16">
        <v>0</v>
      </c>
      <c r="W323" s="16">
        <v>0</v>
      </c>
      <c r="X323" s="16"/>
      <c r="Y323" s="13">
        <v>4</v>
      </c>
      <c r="Z323" s="16">
        <v>9200</v>
      </c>
      <c r="AA323" s="16">
        <v>2300</v>
      </c>
      <c r="AB323" s="16">
        <v>6900</v>
      </c>
      <c r="AC323" s="16">
        <v>9200</v>
      </c>
      <c r="AD323" s="16"/>
      <c r="AE323" s="65"/>
      <c r="AF323" s="14"/>
    </row>
    <row r="324" spans="1:32" s="11" customFormat="1" x14ac:dyDescent="0.3">
      <c r="A324" s="64">
        <v>5410</v>
      </c>
      <c r="B324" s="12" t="s">
        <v>288</v>
      </c>
      <c r="C324" s="12" t="s">
        <v>1274</v>
      </c>
      <c r="D324" s="90">
        <v>0</v>
      </c>
      <c r="E324" s="90">
        <v>179</v>
      </c>
      <c r="F324" s="91">
        <v>167365</v>
      </c>
      <c r="G324" s="122">
        <v>45114</v>
      </c>
      <c r="H324" s="98">
        <v>41841.25</v>
      </c>
      <c r="I324" s="99">
        <v>-3272.75</v>
      </c>
      <c r="J324" s="16">
        <v>125523.75</v>
      </c>
      <c r="K324" s="16"/>
      <c r="L324" s="71"/>
      <c r="M324" s="16"/>
      <c r="N324" s="16"/>
      <c r="O324" s="122">
        <v>167365</v>
      </c>
      <c r="P324" s="16"/>
      <c r="Q324" s="90">
        <v>2</v>
      </c>
      <c r="R324" s="91">
        <v>600</v>
      </c>
      <c r="S324" s="126">
        <v>375</v>
      </c>
      <c r="T324" s="16">
        <v>150</v>
      </c>
      <c r="U324" s="16">
        <v>-225</v>
      </c>
      <c r="V324" s="16">
        <v>450</v>
      </c>
      <c r="W324" s="16">
        <v>600</v>
      </c>
      <c r="X324" s="16"/>
      <c r="Y324" s="13">
        <v>0</v>
      </c>
      <c r="Z324" s="16">
        <v>0</v>
      </c>
      <c r="AA324" s="16">
        <v>0</v>
      </c>
      <c r="AB324" s="16">
        <v>0</v>
      </c>
      <c r="AC324" s="16">
        <v>0</v>
      </c>
      <c r="AD324" s="16"/>
      <c r="AE324" s="65"/>
      <c r="AF324" s="14"/>
    </row>
    <row r="325" spans="1:32" s="11" customFormat="1" x14ac:dyDescent="0.3">
      <c r="A325" s="64">
        <v>5412</v>
      </c>
      <c r="B325" s="12" t="s">
        <v>289</v>
      </c>
      <c r="C325" s="12" t="s">
        <v>1274</v>
      </c>
      <c r="D325" s="90">
        <v>0</v>
      </c>
      <c r="E325" s="90">
        <v>35</v>
      </c>
      <c r="F325" s="91">
        <v>32725</v>
      </c>
      <c r="G325" s="122">
        <v>8883</v>
      </c>
      <c r="H325" s="98">
        <v>8181.25</v>
      </c>
      <c r="I325" s="99">
        <v>-701.75</v>
      </c>
      <c r="J325" s="16">
        <v>24543.75</v>
      </c>
      <c r="K325" s="16"/>
      <c r="L325" s="71"/>
      <c r="M325" s="16"/>
      <c r="N325" s="16"/>
      <c r="O325" s="122">
        <v>32725</v>
      </c>
      <c r="P325" s="16"/>
      <c r="Q325" s="90">
        <v>10</v>
      </c>
      <c r="R325" s="91">
        <v>3000</v>
      </c>
      <c r="S325" s="126">
        <v>675</v>
      </c>
      <c r="T325" s="16">
        <v>750</v>
      </c>
      <c r="U325" s="16">
        <v>75</v>
      </c>
      <c r="V325" s="16">
        <v>2250</v>
      </c>
      <c r="W325" s="16">
        <v>3000</v>
      </c>
      <c r="X325" s="16"/>
      <c r="Y325" s="13">
        <v>0</v>
      </c>
      <c r="Z325" s="16">
        <v>0</v>
      </c>
      <c r="AA325" s="16">
        <v>0</v>
      </c>
      <c r="AB325" s="16">
        <v>0</v>
      </c>
      <c r="AC325" s="16">
        <v>0</v>
      </c>
      <c r="AD325" s="16"/>
      <c r="AE325" s="65"/>
      <c r="AF325" s="14"/>
    </row>
    <row r="326" spans="1:32" s="11" customFormat="1" x14ac:dyDescent="0.3">
      <c r="A326" s="64">
        <v>5425</v>
      </c>
      <c r="B326" s="12" t="s">
        <v>290</v>
      </c>
      <c r="C326" s="12" t="s">
        <v>1274</v>
      </c>
      <c r="D326" s="90">
        <v>0</v>
      </c>
      <c r="E326" s="90">
        <v>201</v>
      </c>
      <c r="F326" s="91">
        <v>187935</v>
      </c>
      <c r="G326" s="122">
        <v>44179</v>
      </c>
      <c r="H326" s="98">
        <v>46983.75</v>
      </c>
      <c r="I326" s="99">
        <v>2804.75</v>
      </c>
      <c r="J326" s="16">
        <v>140951.25</v>
      </c>
      <c r="K326" s="16"/>
      <c r="L326" s="71"/>
      <c r="M326" s="16"/>
      <c r="N326" s="16"/>
      <c r="O326" s="122">
        <v>187935</v>
      </c>
      <c r="P326" s="16"/>
      <c r="Q326" s="90">
        <v>9</v>
      </c>
      <c r="R326" s="91">
        <v>2700</v>
      </c>
      <c r="S326" s="126">
        <v>825</v>
      </c>
      <c r="T326" s="16">
        <v>675</v>
      </c>
      <c r="U326" s="16">
        <v>-150</v>
      </c>
      <c r="V326" s="16">
        <v>2025</v>
      </c>
      <c r="W326" s="16">
        <v>2700</v>
      </c>
      <c r="X326" s="16"/>
      <c r="Y326" s="13">
        <v>2</v>
      </c>
      <c r="Z326" s="16">
        <v>4600</v>
      </c>
      <c r="AA326" s="16">
        <v>1150</v>
      </c>
      <c r="AB326" s="16">
        <v>3450</v>
      </c>
      <c r="AC326" s="16">
        <v>4600</v>
      </c>
      <c r="AD326" s="16"/>
      <c r="AE326" s="65"/>
      <c r="AF326" s="14"/>
    </row>
    <row r="327" spans="1:32" s="11" customFormat="1" x14ac:dyDescent="0.3">
      <c r="A327" s="64">
        <v>5426</v>
      </c>
      <c r="B327" s="12" t="s">
        <v>291</v>
      </c>
      <c r="C327" s="12" t="s">
        <v>1274</v>
      </c>
      <c r="D327" s="90">
        <v>0</v>
      </c>
      <c r="E327" s="90">
        <v>183</v>
      </c>
      <c r="F327" s="91">
        <v>171105</v>
      </c>
      <c r="G327" s="122">
        <v>39738</v>
      </c>
      <c r="H327" s="98">
        <v>42776.25</v>
      </c>
      <c r="I327" s="99">
        <v>3038.25</v>
      </c>
      <c r="J327" s="16">
        <v>128328.75</v>
      </c>
      <c r="K327" s="16"/>
      <c r="L327" s="71"/>
      <c r="M327" s="16"/>
      <c r="N327" s="16"/>
      <c r="O327" s="122">
        <v>171105</v>
      </c>
      <c r="P327" s="16"/>
      <c r="Q327" s="90">
        <v>7</v>
      </c>
      <c r="R327" s="91">
        <v>2100</v>
      </c>
      <c r="S327" s="126">
        <v>525</v>
      </c>
      <c r="T327" s="16">
        <v>525</v>
      </c>
      <c r="U327" s="16">
        <v>0</v>
      </c>
      <c r="V327" s="16">
        <v>1575</v>
      </c>
      <c r="W327" s="16">
        <v>2100</v>
      </c>
      <c r="X327" s="16"/>
      <c r="Y327" s="13">
        <v>0</v>
      </c>
      <c r="Z327" s="16">
        <v>0</v>
      </c>
      <c r="AA327" s="16">
        <v>0</v>
      </c>
      <c r="AB327" s="16">
        <v>0</v>
      </c>
      <c r="AC327" s="16">
        <v>0</v>
      </c>
      <c r="AD327" s="16"/>
      <c r="AE327" s="65"/>
      <c r="AF327" s="14"/>
    </row>
    <row r="328" spans="1:32" s="11" customFormat="1" x14ac:dyDescent="0.3">
      <c r="A328" s="64">
        <v>5431</v>
      </c>
      <c r="B328" s="12" t="s">
        <v>292</v>
      </c>
      <c r="C328" s="12" t="s">
        <v>1274</v>
      </c>
      <c r="D328" s="90">
        <v>0</v>
      </c>
      <c r="E328" s="90">
        <v>252</v>
      </c>
      <c r="F328" s="91">
        <v>235620</v>
      </c>
      <c r="G328" s="122">
        <v>57035</v>
      </c>
      <c r="H328" s="98">
        <v>58905</v>
      </c>
      <c r="I328" s="99">
        <v>1870</v>
      </c>
      <c r="J328" s="16">
        <v>176715</v>
      </c>
      <c r="K328" s="16"/>
      <c r="L328" s="71"/>
      <c r="M328" s="16"/>
      <c r="N328" s="16"/>
      <c r="O328" s="122">
        <v>235620</v>
      </c>
      <c r="P328" s="16"/>
      <c r="Q328" s="90">
        <v>0</v>
      </c>
      <c r="R328" s="91">
        <v>0</v>
      </c>
      <c r="S328" s="126">
        <v>0</v>
      </c>
      <c r="T328" s="16">
        <v>0</v>
      </c>
      <c r="U328" s="16">
        <v>0</v>
      </c>
      <c r="V328" s="16">
        <v>0</v>
      </c>
      <c r="W328" s="16">
        <v>0</v>
      </c>
      <c r="X328" s="16"/>
      <c r="Y328" s="13">
        <v>0</v>
      </c>
      <c r="Z328" s="16">
        <v>0</v>
      </c>
      <c r="AA328" s="16">
        <v>0</v>
      </c>
      <c r="AB328" s="16">
        <v>0</v>
      </c>
      <c r="AC328" s="16">
        <v>0</v>
      </c>
      <c r="AD328" s="16"/>
      <c r="AE328" s="65"/>
      <c r="AF328" s="14"/>
    </row>
    <row r="329" spans="1:32" s="11" customFormat="1" x14ac:dyDescent="0.3">
      <c r="A329" s="64">
        <v>5447</v>
      </c>
      <c r="B329" s="12" t="s">
        <v>293</v>
      </c>
      <c r="C329" s="12" t="s">
        <v>1274</v>
      </c>
      <c r="D329" s="90">
        <v>14</v>
      </c>
      <c r="E329" s="90">
        <v>297</v>
      </c>
      <c r="F329" s="91">
        <v>296175</v>
      </c>
      <c r="G329" s="122">
        <v>78293</v>
      </c>
      <c r="H329" s="98">
        <v>74043.75</v>
      </c>
      <c r="I329" s="99">
        <v>-4249.25</v>
      </c>
      <c r="J329" s="16">
        <v>222131.25</v>
      </c>
      <c r="K329" s="16"/>
      <c r="L329" s="71"/>
      <c r="M329" s="16"/>
      <c r="N329" s="16"/>
      <c r="O329" s="122">
        <v>296175</v>
      </c>
      <c r="P329" s="16"/>
      <c r="Q329" s="90">
        <v>9</v>
      </c>
      <c r="R329" s="91">
        <v>2700</v>
      </c>
      <c r="S329" s="126">
        <v>450</v>
      </c>
      <c r="T329" s="16">
        <v>675</v>
      </c>
      <c r="U329" s="16">
        <v>225</v>
      </c>
      <c r="V329" s="16">
        <v>2025</v>
      </c>
      <c r="W329" s="16">
        <v>2700</v>
      </c>
      <c r="X329" s="16"/>
      <c r="Y329" s="13">
        <v>13</v>
      </c>
      <c r="Z329" s="16">
        <v>29900</v>
      </c>
      <c r="AA329" s="16">
        <v>7475</v>
      </c>
      <c r="AB329" s="16">
        <v>22425</v>
      </c>
      <c r="AC329" s="16">
        <v>29900</v>
      </c>
      <c r="AD329" s="16"/>
      <c r="AE329" s="65"/>
      <c r="AF329" s="14"/>
    </row>
    <row r="330" spans="1:32" s="11" customFormat="1" x14ac:dyDescent="0.3">
      <c r="A330" s="64">
        <v>5456</v>
      </c>
      <c r="B330" s="12" t="s">
        <v>294</v>
      </c>
      <c r="C330" s="12" t="s">
        <v>1274</v>
      </c>
      <c r="D330" s="90">
        <v>0</v>
      </c>
      <c r="E330" s="90">
        <v>268</v>
      </c>
      <c r="F330" s="91">
        <v>250580</v>
      </c>
      <c r="G330" s="122">
        <v>62178</v>
      </c>
      <c r="H330" s="98">
        <v>62645</v>
      </c>
      <c r="I330" s="99">
        <v>467</v>
      </c>
      <c r="J330" s="16">
        <v>187935</v>
      </c>
      <c r="K330" s="16"/>
      <c r="L330" s="71"/>
      <c r="M330" s="16"/>
      <c r="N330" s="16"/>
      <c r="O330" s="122">
        <v>250580</v>
      </c>
      <c r="P330" s="16"/>
      <c r="Q330" s="90">
        <v>1</v>
      </c>
      <c r="R330" s="91">
        <v>300</v>
      </c>
      <c r="S330" s="126">
        <v>150</v>
      </c>
      <c r="T330" s="16">
        <v>75</v>
      </c>
      <c r="U330" s="16">
        <v>-75</v>
      </c>
      <c r="V330" s="16">
        <v>225</v>
      </c>
      <c r="W330" s="16">
        <v>300</v>
      </c>
      <c r="X330" s="16"/>
      <c r="Y330" s="13">
        <v>1</v>
      </c>
      <c r="Z330" s="16">
        <v>2300</v>
      </c>
      <c r="AA330" s="16">
        <v>575</v>
      </c>
      <c r="AB330" s="16">
        <v>1725</v>
      </c>
      <c r="AC330" s="16">
        <v>2300</v>
      </c>
      <c r="AD330" s="16"/>
      <c r="AE330" s="65"/>
      <c r="AF330" s="14"/>
    </row>
    <row r="331" spans="1:32" s="11" customFormat="1" x14ac:dyDescent="0.3">
      <c r="A331" s="64">
        <v>5459</v>
      </c>
      <c r="B331" s="12" t="s">
        <v>295</v>
      </c>
      <c r="C331" s="12" t="s">
        <v>1274</v>
      </c>
      <c r="D331" s="90">
        <v>0</v>
      </c>
      <c r="E331" s="90">
        <v>113</v>
      </c>
      <c r="F331" s="91">
        <v>105655</v>
      </c>
      <c r="G331" s="122">
        <v>20570</v>
      </c>
      <c r="H331" s="98">
        <v>26413.75</v>
      </c>
      <c r="I331" s="99">
        <v>5843.75</v>
      </c>
      <c r="J331" s="16">
        <v>79241.25</v>
      </c>
      <c r="K331" s="16"/>
      <c r="L331" s="71"/>
      <c r="M331" s="16"/>
      <c r="N331" s="16"/>
      <c r="O331" s="122">
        <v>105655</v>
      </c>
      <c r="P331" s="16"/>
      <c r="Q331" s="90">
        <v>23</v>
      </c>
      <c r="R331" s="91">
        <v>6900</v>
      </c>
      <c r="S331" s="126">
        <v>1425</v>
      </c>
      <c r="T331" s="16">
        <v>1725</v>
      </c>
      <c r="U331" s="16">
        <v>300</v>
      </c>
      <c r="V331" s="16">
        <v>5175</v>
      </c>
      <c r="W331" s="16">
        <v>6900</v>
      </c>
      <c r="X331" s="16"/>
      <c r="Y331" s="13">
        <v>0</v>
      </c>
      <c r="Z331" s="16">
        <v>0</v>
      </c>
      <c r="AA331" s="16">
        <v>0</v>
      </c>
      <c r="AB331" s="16">
        <v>0</v>
      </c>
      <c r="AC331" s="16">
        <v>0</v>
      </c>
      <c r="AD331" s="16"/>
      <c r="AE331" s="65"/>
      <c r="AF331" s="14"/>
    </row>
    <row r="332" spans="1:32" s="11" customFormat="1" x14ac:dyDescent="0.3">
      <c r="A332" s="64">
        <v>5461</v>
      </c>
      <c r="B332" s="12" t="s">
        <v>296</v>
      </c>
      <c r="C332" s="12" t="s">
        <v>1276</v>
      </c>
      <c r="D332" s="90">
        <v>0</v>
      </c>
      <c r="E332" s="90">
        <v>280</v>
      </c>
      <c r="F332" s="91">
        <v>261800</v>
      </c>
      <c r="G332" s="122">
        <v>61944</v>
      </c>
      <c r="H332" s="98">
        <v>65450</v>
      </c>
      <c r="I332" s="99">
        <v>3506</v>
      </c>
      <c r="J332" s="16">
        <v>196350</v>
      </c>
      <c r="K332" s="16"/>
      <c r="L332" s="71"/>
      <c r="M332" s="16"/>
      <c r="N332" s="16"/>
      <c r="O332" s="122">
        <v>261800</v>
      </c>
      <c r="P332" s="16"/>
      <c r="Q332" s="90">
        <v>0</v>
      </c>
      <c r="R332" s="91">
        <v>0</v>
      </c>
      <c r="S332" s="126">
        <v>0</v>
      </c>
      <c r="T332" s="16">
        <v>0</v>
      </c>
      <c r="U332" s="16">
        <v>0</v>
      </c>
      <c r="V332" s="16">
        <v>0</v>
      </c>
      <c r="W332" s="16">
        <v>0</v>
      </c>
      <c r="X332" s="16"/>
      <c r="Y332" s="13">
        <v>2</v>
      </c>
      <c r="Z332" s="16">
        <v>4600</v>
      </c>
      <c r="AA332" s="16">
        <v>1150</v>
      </c>
      <c r="AB332" s="16">
        <v>3450</v>
      </c>
      <c r="AC332" s="16">
        <v>4600</v>
      </c>
      <c r="AD332" s="16"/>
      <c r="AE332" s="65"/>
      <c r="AF332" s="14"/>
    </row>
    <row r="333" spans="1:32" s="11" customFormat="1" x14ac:dyDescent="0.3">
      <c r="A333" s="64">
        <v>5468</v>
      </c>
      <c r="B333" s="12" t="s">
        <v>330</v>
      </c>
      <c r="C333" s="12" t="s">
        <v>1274</v>
      </c>
      <c r="D333" s="90">
        <v>0</v>
      </c>
      <c r="E333" s="90">
        <v>433</v>
      </c>
      <c r="F333" s="91">
        <v>404855</v>
      </c>
      <c r="G333" s="122">
        <v>103084</v>
      </c>
      <c r="H333" s="98">
        <v>101213.75</v>
      </c>
      <c r="I333" s="99">
        <v>-1870.25</v>
      </c>
      <c r="J333" s="16">
        <v>303641.25</v>
      </c>
      <c r="K333" s="16"/>
      <c r="L333" s="71"/>
      <c r="M333" s="16"/>
      <c r="N333" s="16"/>
      <c r="O333" s="122">
        <v>404855</v>
      </c>
      <c r="P333" s="16"/>
      <c r="Q333" s="90">
        <v>1</v>
      </c>
      <c r="R333" s="91">
        <v>300</v>
      </c>
      <c r="S333" s="126">
        <v>150</v>
      </c>
      <c r="T333" s="16">
        <v>75</v>
      </c>
      <c r="U333" s="16">
        <v>-75</v>
      </c>
      <c r="V333" s="16">
        <v>225</v>
      </c>
      <c r="W333" s="16">
        <v>300</v>
      </c>
      <c r="X333" s="16"/>
      <c r="Y333" s="13">
        <v>0</v>
      </c>
      <c r="Z333" s="16">
        <v>0</v>
      </c>
      <c r="AA333" s="16">
        <v>0</v>
      </c>
      <c r="AB333" s="16">
        <v>0</v>
      </c>
      <c r="AC333" s="16">
        <v>0</v>
      </c>
      <c r="AD333" s="16"/>
      <c r="AE333" s="65"/>
      <c r="AF333" s="14"/>
    </row>
    <row r="334" spans="1:32" s="11" customFormat="1" x14ac:dyDescent="0.3">
      <c r="A334" s="64">
        <v>7002</v>
      </c>
      <c r="B334" s="12" t="s">
        <v>297</v>
      </c>
      <c r="C334" s="12" t="s">
        <v>1277</v>
      </c>
      <c r="D334" s="90">
        <v>0</v>
      </c>
      <c r="E334" s="90">
        <v>48</v>
      </c>
      <c r="F334" s="91">
        <v>44880</v>
      </c>
      <c r="G334" s="122">
        <v>11688</v>
      </c>
      <c r="H334" s="98">
        <v>11220</v>
      </c>
      <c r="I334" s="99">
        <v>-468</v>
      </c>
      <c r="J334" s="16">
        <v>33660</v>
      </c>
      <c r="K334" s="16"/>
      <c r="L334" s="71"/>
      <c r="M334" s="16"/>
      <c r="N334" s="16"/>
      <c r="O334" s="122">
        <v>44880</v>
      </c>
      <c r="P334" s="16"/>
      <c r="Q334" s="90">
        <v>1</v>
      </c>
      <c r="R334" s="91">
        <v>300</v>
      </c>
      <c r="S334" s="126">
        <v>0</v>
      </c>
      <c r="T334" s="16">
        <v>75</v>
      </c>
      <c r="U334" s="16">
        <v>75</v>
      </c>
      <c r="V334" s="16">
        <v>225</v>
      </c>
      <c r="W334" s="16">
        <v>300</v>
      </c>
      <c r="X334" s="16"/>
      <c r="Y334" s="13">
        <v>1</v>
      </c>
      <c r="Z334" s="16">
        <v>2300</v>
      </c>
      <c r="AA334" s="16">
        <v>575</v>
      </c>
      <c r="AB334" s="16">
        <v>1725</v>
      </c>
      <c r="AC334" s="16">
        <v>2300</v>
      </c>
      <c r="AD334" s="16"/>
      <c r="AE334" s="65"/>
      <c r="AF334" s="14"/>
    </row>
    <row r="335" spans="1:32" s="11" customFormat="1" x14ac:dyDescent="0.3">
      <c r="A335" s="64">
        <v>7021</v>
      </c>
      <c r="B335" s="12" t="s">
        <v>298</v>
      </c>
      <c r="C335" s="12" t="s">
        <v>1277</v>
      </c>
      <c r="D335" s="90">
        <v>5</v>
      </c>
      <c r="E335" s="90">
        <v>17</v>
      </c>
      <c r="F335" s="91">
        <v>22495</v>
      </c>
      <c r="G335" s="122">
        <v>4826</v>
      </c>
      <c r="H335" s="98">
        <v>5623.75</v>
      </c>
      <c r="I335" s="99">
        <v>797.75</v>
      </c>
      <c r="J335" s="16">
        <v>16871.25</v>
      </c>
      <c r="K335" s="16"/>
      <c r="L335" s="71"/>
      <c r="M335" s="16"/>
      <c r="N335" s="16"/>
      <c r="O335" s="122">
        <v>22495</v>
      </c>
      <c r="P335" s="16"/>
      <c r="Q335" s="90">
        <v>0</v>
      </c>
      <c r="R335" s="91">
        <v>0</v>
      </c>
      <c r="S335" s="126">
        <v>0</v>
      </c>
      <c r="T335" s="16">
        <v>0</v>
      </c>
      <c r="U335" s="16">
        <v>0</v>
      </c>
      <c r="V335" s="16">
        <v>0</v>
      </c>
      <c r="W335" s="16">
        <v>0</v>
      </c>
      <c r="X335" s="16"/>
      <c r="Y335" s="13">
        <v>1</v>
      </c>
      <c r="Z335" s="16">
        <v>2300</v>
      </c>
      <c r="AA335" s="16">
        <v>575</v>
      </c>
      <c r="AB335" s="16">
        <v>1725</v>
      </c>
      <c r="AC335" s="16">
        <v>2300</v>
      </c>
      <c r="AD335" s="16"/>
      <c r="AE335" s="65"/>
      <c r="AF335" s="14"/>
    </row>
    <row r="336" spans="1:32" s="11" customFormat="1" x14ac:dyDescent="0.3">
      <c r="A336" s="64">
        <v>7032</v>
      </c>
      <c r="B336" s="12" t="s">
        <v>299</v>
      </c>
      <c r="C336" s="12" t="s">
        <v>1277</v>
      </c>
      <c r="D336" s="90">
        <v>40</v>
      </c>
      <c r="E336" s="90">
        <v>64</v>
      </c>
      <c r="F336" s="91">
        <v>112640</v>
      </c>
      <c r="G336" s="122">
        <v>28531</v>
      </c>
      <c r="H336" s="98">
        <v>28160</v>
      </c>
      <c r="I336" s="99">
        <v>-371</v>
      </c>
      <c r="J336" s="16">
        <v>84480</v>
      </c>
      <c r="K336" s="16"/>
      <c r="L336" s="71"/>
      <c r="M336" s="16"/>
      <c r="N336" s="16"/>
      <c r="O336" s="122">
        <v>112640</v>
      </c>
      <c r="P336" s="16"/>
      <c r="Q336" s="90">
        <v>0</v>
      </c>
      <c r="R336" s="91">
        <v>0</v>
      </c>
      <c r="S336" s="126">
        <v>0</v>
      </c>
      <c r="T336" s="16">
        <v>0</v>
      </c>
      <c r="U336" s="16">
        <v>0</v>
      </c>
      <c r="V336" s="16">
        <v>0</v>
      </c>
      <c r="W336" s="16">
        <v>0</v>
      </c>
      <c r="X336" s="16"/>
      <c r="Y336" s="13">
        <v>9</v>
      </c>
      <c r="Z336" s="16">
        <v>20700</v>
      </c>
      <c r="AA336" s="16">
        <v>5175</v>
      </c>
      <c r="AB336" s="16">
        <v>15525</v>
      </c>
      <c r="AC336" s="16">
        <v>20700</v>
      </c>
      <c r="AD336" s="16"/>
      <c r="AE336" s="65"/>
      <c r="AF336" s="14"/>
    </row>
    <row r="337" spans="1:32" s="11" customFormat="1" x14ac:dyDescent="0.3">
      <c r="A337" s="64">
        <v>7033</v>
      </c>
      <c r="B337" s="12" t="s">
        <v>300</v>
      </c>
      <c r="C337" s="12" t="s">
        <v>1277</v>
      </c>
      <c r="D337" s="90">
        <v>27</v>
      </c>
      <c r="E337" s="90">
        <v>46</v>
      </c>
      <c r="F337" s="91">
        <v>78650</v>
      </c>
      <c r="G337" s="122">
        <v>19195</v>
      </c>
      <c r="H337" s="98">
        <v>19662.5</v>
      </c>
      <c r="I337" s="99">
        <v>467.5</v>
      </c>
      <c r="J337" s="16">
        <v>58987.5</v>
      </c>
      <c r="K337" s="16"/>
      <c r="L337" s="71"/>
      <c r="M337" s="16"/>
      <c r="N337" s="16"/>
      <c r="O337" s="122">
        <v>78650</v>
      </c>
      <c r="P337" s="16"/>
      <c r="Q337" s="90">
        <v>0</v>
      </c>
      <c r="R337" s="91">
        <v>0</v>
      </c>
      <c r="S337" s="126">
        <v>0</v>
      </c>
      <c r="T337" s="16">
        <v>0</v>
      </c>
      <c r="U337" s="16">
        <v>0</v>
      </c>
      <c r="V337" s="16">
        <v>0</v>
      </c>
      <c r="W337" s="16">
        <v>0</v>
      </c>
      <c r="X337" s="16"/>
      <c r="Y337" s="13">
        <v>0</v>
      </c>
      <c r="Z337" s="16">
        <v>0</v>
      </c>
      <c r="AA337" s="16">
        <v>0</v>
      </c>
      <c r="AB337" s="16">
        <v>0</v>
      </c>
      <c r="AC337" s="16">
        <v>0</v>
      </c>
      <c r="AD337" s="16"/>
      <c r="AE337" s="65"/>
      <c r="AF337" s="14"/>
    </row>
    <row r="338" spans="1:32" s="11" customFormat="1" x14ac:dyDescent="0.3">
      <c r="A338" s="64">
        <v>7039</v>
      </c>
      <c r="B338" s="12" t="s">
        <v>301</v>
      </c>
      <c r="C338" s="12" t="s">
        <v>1277</v>
      </c>
      <c r="D338" s="90">
        <v>34</v>
      </c>
      <c r="E338" s="90">
        <v>34</v>
      </c>
      <c r="F338" s="91">
        <v>76670</v>
      </c>
      <c r="G338" s="122">
        <v>18315</v>
      </c>
      <c r="H338" s="98">
        <v>19167.5</v>
      </c>
      <c r="I338" s="99">
        <v>852.5</v>
      </c>
      <c r="J338" s="16">
        <v>57502.5</v>
      </c>
      <c r="K338" s="16"/>
      <c r="L338" s="71"/>
      <c r="M338" s="16"/>
      <c r="N338" s="16"/>
      <c r="O338" s="122">
        <v>76670</v>
      </c>
      <c r="P338" s="16"/>
      <c r="Q338" s="90">
        <v>0</v>
      </c>
      <c r="R338" s="91">
        <v>0</v>
      </c>
      <c r="S338" s="126">
        <v>75</v>
      </c>
      <c r="T338" s="16">
        <v>0</v>
      </c>
      <c r="U338" s="16">
        <v>-75</v>
      </c>
      <c r="V338" s="16">
        <v>0</v>
      </c>
      <c r="W338" s="16">
        <v>0</v>
      </c>
      <c r="X338" s="16"/>
      <c r="Y338" s="13">
        <v>2</v>
      </c>
      <c r="Z338" s="16">
        <v>4600</v>
      </c>
      <c r="AA338" s="16">
        <v>1150</v>
      </c>
      <c r="AB338" s="16">
        <v>3450</v>
      </c>
      <c r="AC338" s="16">
        <v>4600</v>
      </c>
      <c r="AD338" s="16"/>
      <c r="AE338" s="65"/>
      <c r="AF338" s="14"/>
    </row>
    <row r="339" spans="1:32" s="11" customFormat="1" x14ac:dyDescent="0.3">
      <c r="A339" s="64">
        <v>7040</v>
      </c>
      <c r="B339" s="12" t="s">
        <v>386</v>
      </c>
      <c r="C339" s="12" t="s">
        <v>1277</v>
      </c>
      <c r="D339" s="90">
        <v>42</v>
      </c>
      <c r="E339" s="90">
        <v>29</v>
      </c>
      <c r="F339" s="91">
        <v>82555</v>
      </c>
      <c r="G339" s="122">
        <v>19126</v>
      </c>
      <c r="H339" s="98">
        <v>20638.75</v>
      </c>
      <c r="I339" s="99">
        <v>1512.75</v>
      </c>
      <c r="J339" s="16">
        <v>61916.25</v>
      </c>
      <c r="K339" s="16"/>
      <c r="L339" s="71"/>
      <c r="M339" s="16"/>
      <c r="N339" s="16"/>
      <c r="O339" s="122">
        <v>82555</v>
      </c>
      <c r="P339" s="16"/>
      <c r="Q339" s="90">
        <v>0</v>
      </c>
      <c r="R339" s="91">
        <v>0</v>
      </c>
      <c r="S339" s="126">
        <v>0</v>
      </c>
      <c r="T339" s="16">
        <v>0</v>
      </c>
      <c r="U339" s="16">
        <v>0</v>
      </c>
      <c r="V339" s="16">
        <v>0</v>
      </c>
      <c r="W339" s="16">
        <v>0</v>
      </c>
      <c r="X339" s="16"/>
      <c r="Y339" s="13">
        <v>3</v>
      </c>
      <c r="Z339" s="16">
        <v>6900</v>
      </c>
      <c r="AA339" s="16">
        <v>1725</v>
      </c>
      <c r="AB339" s="16">
        <v>5175</v>
      </c>
      <c r="AC339" s="16">
        <v>6900</v>
      </c>
      <c r="AD339" s="16"/>
      <c r="AE339" s="65"/>
      <c r="AF339" s="14"/>
    </row>
    <row r="340" spans="1:32" s="11" customFormat="1" x14ac:dyDescent="0.3">
      <c r="A340" s="64">
        <v>7041</v>
      </c>
      <c r="B340" s="12" t="s">
        <v>302</v>
      </c>
      <c r="C340" s="12" t="s">
        <v>1277</v>
      </c>
      <c r="D340" s="90">
        <v>0</v>
      </c>
      <c r="E340" s="90">
        <v>71</v>
      </c>
      <c r="F340" s="91">
        <v>66385</v>
      </c>
      <c r="G340" s="122">
        <v>15194</v>
      </c>
      <c r="H340" s="98">
        <v>16596.25</v>
      </c>
      <c r="I340" s="99">
        <v>1402.25</v>
      </c>
      <c r="J340" s="16">
        <v>49788.75</v>
      </c>
      <c r="K340" s="16"/>
      <c r="L340" s="71"/>
      <c r="M340" s="16"/>
      <c r="N340" s="16"/>
      <c r="O340" s="122">
        <v>66385</v>
      </c>
      <c r="P340" s="16"/>
      <c r="Q340" s="90">
        <v>1</v>
      </c>
      <c r="R340" s="91">
        <v>300</v>
      </c>
      <c r="S340" s="126">
        <v>0</v>
      </c>
      <c r="T340" s="16">
        <v>75</v>
      </c>
      <c r="U340" s="16">
        <v>75</v>
      </c>
      <c r="V340" s="16">
        <v>225</v>
      </c>
      <c r="W340" s="16">
        <v>300</v>
      </c>
      <c r="X340" s="16"/>
      <c r="Y340" s="13">
        <v>5</v>
      </c>
      <c r="Z340" s="16">
        <v>11500</v>
      </c>
      <c r="AA340" s="16">
        <v>2875</v>
      </c>
      <c r="AB340" s="16">
        <v>8625</v>
      </c>
      <c r="AC340" s="16">
        <v>11500</v>
      </c>
      <c r="AD340" s="16"/>
      <c r="AE340" s="65"/>
      <c r="AF340" s="14"/>
    </row>
    <row r="341" spans="1:32" s="11" customFormat="1" x14ac:dyDescent="0.3">
      <c r="A341" s="64">
        <v>7043</v>
      </c>
      <c r="B341" s="12" t="s">
        <v>387</v>
      </c>
      <c r="C341" s="12" t="s">
        <v>1278</v>
      </c>
      <c r="D341" s="90">
        <v>59</v>
      </c>
      <c r="E341" s="90">
        <v>60</v>
      </c>
      <c r="F341" s="91">
        <v>133980</v>
      </c>
      <c r="G341" s="122">
        <v>30291</v>
      </c>
      <c r="H341" s="98">
        <v>33495</v>
      </c>
      <c r="I341" s="99">
        <v>3204</v>
      </c>
      <c r="J341" s="16">
        <v>100485</v>
      </c>
      <c r="K341" s="16"/>
      <c r="L341" s="71"/>
      <c r="M341" s="16"/>
      <c r="N341" s="16"/>
      <c r="O341" s="122">
        <v>133980</v>
      </c>
      <c r="P341" s="16"/>
      <c r="Q341" s="90">
        <v>5</v>
      </c>
      <c r="R341" s="91">
        <v>1500</v>
      </c>
      <c r="S341" s="126">
        <v>375</v>
      </c>
      <c r="T341" s="16">
        <v>375</v>
      </c>
      <c r="U341" s="16">
        <v>0</v>
      </c>
      <c r="V341" s="16">
        <v>1125</v>
      </c>
      <c r="W341" s="16">
        <v>1500</v>
      </c>
      <c r="X341" s="16"/>
      <c r="Y341" s="13">
        <v>9</v>
      </c>
      <c r="Z341" s="16">
        <v>20700</v>
      </c>
      <c r="AA341" s="16">
        <v>5175</v>
      </c>
      <c r="AB341" s="16">
        <v>15525</v>
      </c>
      <c r="AC341" s="16">
        <v>20700</v>
      </c>
      <c r="AD341" s="16"/>
      <c r="AE341" s="65"/>
      <c r="AF341" s="14"/>
    </row>
    <row r="342" spans="1:32" s="11" customFormat="1" x14ac:dyDescent="0.3">
      <c r="A342" s="64">
        <v>7044</v>
      </c>
      <c r="B342" s="12" t="s">
        <v>303</v>
      </c>
      <c r="C342" s="12" t="s">
        <v>1277</v>
      </c>
      <c r="D342" s="90">
        <v>22</v>
      </c>
      <c r="E342" s="90">
        <v>48</v>
      </c>
      <c r="F342" s="91">
        <v>73920</v>
      </c>
      <c r="G342" s="122">
        <v>16926</v>
      </c>
      <c r="H342" s="98">
        <v>18480</v>
      </c>
      <c r="I342" s="99">
        <v>1554</v>
      </c>
      <c r="J342" s="16">
        <v>55440</v>
      </c>
      <c r="K342" s="16"/>
      <c r="L342" s="71"/>
      <c r="M342" s="16"/>
      <c r="N342" s="16"/>
      <c r="O342" s="122">
        <v>73920</v>
      </c>
      <c r="P342" s="16"/>
      <c r="Q342" s="90">
        <v>1</v>
      </c>
      <c r="R342" s="91">
        <v>300</v>
      </c>
      <c r="S342" s="126">
        <v>75</v>
      </c>
      <c r="T342" s="16">
        <v>75</v>
      </c>
      <c r="U342" s="16">
        <v>0</v>
      </c>
      <c r="V342" s="16">
        <v>225</v>
      </c>
      <c r="W342" s="16">
        <v>300</v>
      </c>
      <c r="X342" s="16"/>
      <c r="Y342" s="13">
        <v>1</v>
      </c>
      <c r="Z342" s="16">
        <v>2300</v>
      </c>
      <c r="AA342" s="16">
        <v>575</v>
      </c>
      <c r="AB342" s="16">
        <v>1725</v>
      </c>
      <c r="AC342" s="16">
        <v>2300</v>
      </c>
      <c r="AD342" s="16"/>
      <c r="AE342" s="65"/>
      <c r="AF342" s="14"/>
    </row>
    <row r="343" spans="1:32" s="11" customFormat="1" x14ac:dyDescent="0.3">
      <c r="A343" s="64">
        <v>7045</v>
      </c>
      <c r="B343" s="12" t="s">
        <v>388</v>
      </c>
      <c r="C343" s="12" t="s">
        <v>1277</v>
      </c>
      <c r="D343" s="90">
        <v>34</v>
      </c>
      <c r="E343" s="90">
        <v>52</v>
      </c>
      <c r="F343" s="91">
        <v>93500</v>
      </c>
      <c r="G343" s="122">
        <v>18865</v>
      </c>
      <c r="H343" s="98">
        <v>23375</v>
      </c>
      <c r="I343" s="99">
        <v>4510</v>
      </c>
      <c r="J343" s="16">
        <v>70125</v>
      </c>
      <c r="K343" s="16"/>
      <c r="L343" s="71"/>
      <c r="M343" s="16"/>
      <c r="N343" s="16"/>
      <c r="O343" s="122">
        <v>93500</v>
      </c>
      <c r="P343" s="16"/>
      <c r="Q343" s="90">
        <v>1</v>
      </c>
      <c r="R343" s="91">
        <v>300</v>
      </c>
      <c r="S343" s="126">
        <v>75</v>
      </c>
      <c r="T343" s="16">
        <v>75</v>
      </c>
      <c r="U343" s="16">
        <v>0</v>
      </c>
      <c r="V343" s="16">
        <v>225</v>
      </c>
      <c r="W343" s="16">
        <v>300</v>
      </c>
      <c r="X343" s="16"/>
      <c r="Y343" s="13">
        <v>1</v>
      </c>
      <c r="Z343" s="16">
        <v>2300</v>
      </c>
      <c r="AA343" s="16">
        <v>575</v>
      </c>
      <c r="AB343" s="16">
        <v>1725</v>
      </c>
      <c r="AC343" s="16">
        <v>2300</v>
      </c>
      <c r="AD343" s="16"/>
      <c r="AE343" s="65"/>
      <c r="AF343" s="14"/>
    </row>
    <row r="344" spans="1:32" s="11" customFormat="1" x14ac:dyDescent="0.3">
      <c r="A344" s="64">
        <v>7051</v>
      </c>
      <c r="B344" s="12" t="s">
        <v>1279</v>
      </c>
      <c r="C344" s="12" t="s">
        <v>1277</v>
      </c>
      <c r="D344" s="90">
        <v>15</v>
      </c>
      <c r="E344" s="90">
        <v>16</v>
      </c>
      <c r="F344" s="91">
        <v>34760</v>
      </c>
      <c r="G344" s="122">
        <v>6903</v>
      </c>
      <c r="H344" s="98">
        <v>8690</v>
      </c>
      <c r="I344" s="99">
        <v>1787</v>
      </c>
      <c r="J344" s="16">
        <v>26070</v>
      </c>
      <c r="K344" s="16"/>
      <c r="L344" s="71"/>
      <c r="M344" s="16"/>
      <c r="N344" s="16"/>
      <c r="O344" s="122">
        <v>34760</v>
      </c>
      <c r="P344" s="16"/>
      <c r="Q344" s="90">
        <v>0</v>
      </c>
      <c r="R344" s="91">
        <v>0</v>
      </c>
      <c r="S344" s="126">
        <v>0</v>
      </c>
      <c r="T344" s="16">
        <v>0</v>
      </c>
      <c r="U344" s="16">
        <v>0</v>
      </c>
      <c r="V344" s="16">
        <v>0</v>
      </c>
      <c r="W344" s="16">
        <v>0</v>
      </c>
      <c r="X344" s="16"/>
      <c r="Y344" s="13">
        <v>0</v>
      </c>
      <c r="Z344" s="16">
        <v>0</v>
      </c>
      <c r="AA344" s="16">
        <v>0</v>
      </c>
      <c r="AB344" s="16">
        <v>0</v>
      </c>
      <c r="AC344" s="16">
        <v>0</v>
      </c>
      <c r="AD344" s="16"/>
      <c r="AE344" s="65"/>
      <c r="AF344" s="14"/>
    </row>
    <row r="345" spans="1:32" s="11" customFormat="1" x14ac:dyDescent="0.3">
      <c r="A345" s="64">
        <v>7052</v>
      </c>
      <c r="B345" s="12" t="s">
        <v>304</v>
      </c>
      <c r="C345" s="12" t="s">
        <v>1278</v>
      </c>
      <c r="D345" s="90">
        <v>0</v>
      </c>
      <c r="E345" s="90">
        <v>26</v>
      </c>
      <c r="F345" s="91">
        <v>24310</v>
      </c>
      <c r="G345" s="122">
        <v>3740</v>
      </c>
      <c r="H345" s="98">
        <v>6077.5</v>
      </c>
      <c r="I345" s="99">
        <v>2337.5</v>
      </c>
      <c r="J345" s="16">
        <v>18232.5</v>
      </c>
      <c r="K345" s="16"/>
      <c r="L345" s="71"/>
      <c r="M345" s="16"/>
      <c r="N345" s="16"/>
      <c r="O345" s="122">
        <v>24310</v>
      </c>
      <c r="P345" s="16"/>
      <c r="Q345" s="90">
        <v>0</v>
      </c>
      <c r="R345" s="91">
        <v>0</v>
      </c>
      <c r="S345" s="126">
        <v>0</v>
      </c>
      <c r="T345" s="16">
        <v>0</v>
      </c>
      <c r="U345" s="16">
        <v>0</v>
      </c>
      <c r="V345" s="16">
        <v>0</v>
      </c>
      <c r="W345" s="16">
        <v>0</v>
      </c>
      <c r="X345" s="16"/>
      <c r="Y345" s="13">
        <v>1</v>
      </c>
      <c r="Z345" s="16">
        <v>2300</v>
      </c>
      <c r="AA345" s="16">
        <v>575</v>
      </c>
      <c r="AB345" s="16">
        <v>1725</v>
      </c>
      <c r="AC345" s="16">
        <v>2300</v>
      </c>
      <c r="AD345" s="16"/>
      <c r="AE345" s="65"/>
      <c r="AF345" s="14"/>
    </row>
    <row r="346" spans="1:32" s="11" customFormat="1" x14ac:dyDescent="0.3">
      <c r="A346" s="64">
        <v>7056</v>
      </c>
      <c r="B346" s="12" t="s">
        <v>305</v>
      </c>
      <c r="C346" s="12" t="s">
        <v>1277</v>
      </c>
      <c r="D346" s="90">
        <v>53</v>
      </c>
      <c r="E346" s="90">
        <v>46</v>
      </c>
      <c r="F346" s="91">
        <v>112970</v>
      </c>
      <c r="G346" s="122">
        <v>24668</v>
      </c>
      <c r="H346" s="98">
        <v>28242.5</v>
      </c>
      <c r="I346" s="99">
        <v>3574.5</v>
      </c>
      <c r="J346" s="16">
        <v>84727.5</v>
      </c>
      <c r="K346" s="16"/>
      <c r="L346" s="71"/>
      <c r="M346" s="16"/>
      <c r="N346" s="16"/>
      <c r="O346" s="122">
        <v>112970</v>
      </c>
      <c r="P346" s="16"/>
      <c r="Q346" s="90">
        <v>3</v>
      </c>
      <c r="R346" s="91">
        <v>900</v>
      </c>
      <c r="S346" s="126">
        <v>150</v>
      </c>
      <c r="T346" s="16">
        <v>225</v>
      </c>
      <c r="U346" s="16">
        <v>75</v>
      </c>
      <c r="V346" s="16">
        <v>675</v>
      </c>
      <c r="W346" s="16">
        <v>900</v>
      </c>
      <c r="X346" s="16"/>
      <c r="Y346" s="13">
        <v>2</v>
      </c>
      <c r="Z346" s="16">
        <v>4600</v>
      </c>
      <c r="AA346" s="16">
        <v>1150</v>
      </c>
      <c r="AB346" s="16">
        <v>3450</v>
      </c>
      <c r="AC346" s="16">
        <v>4600</v>
      </c>
      <c r="AD346" s="16"/>
      <c r="AE346" s="65"/>
      <c r="AF346" s="14"/>
    </row>
    <row r="347" spans="1:32" s="11" customFormat="1" x14ac:dyDescent="0.3">
      <c r="A347" s="64">
        <v>7058</v>
      </c>
      <c r="B347" s="12" t="s">
        <v>306</v>
      </c>
      <c r="C347" s="12" t="s">
        <v>1278</v>
      </c>
      <c r="D347" s="90">
        <v>4</v>
      </c>
      <c r="E347" s="90">
        <v>12</v>
      </c>
      <c r="F347" s="91">
        <v>16500</v>
      </c>
      <c r="G347" s="122">
        <v>1870</v>
      </c>
      <c r="H347" s="98">
        <v>4125</v>
      </c>
      <c r="I347" s="99">
        <v>2255</v>
      </c>
      <c r="J347" s="16">
        <v>12375</v>
      </c>
      <c r="K347" s="16"/>
      <c r="L347" s="71"/>
      <c r="M347" s="16"/>
      <c r="N347" s="16"/>
      <c r="O347" s="122">
        <v>16500</v>
      </c>
      <c r="P347" s="16"/>
      <c r="Q347" s="90">
        <v>0</v>
      </c>
      <c r="R347" s="91">
        <v>0</v>
      </c>
      <c r="S347" s="126">
        <v>0</v>
      </c>
      <c r="T347" s="16">
        <v>0</v>
      </c>
      <c r="U347" s="16">
        <v>0</v>
      </c>
      <c r="V347" s="16">
        <v>0</v>
      </c>
      <c r="W347" s="16">
        <v>0</v>
      </c>
      <c r="X347" s="16"/>
      <c r="Y347" s="13">
        <v>0</v>
      </c>
      <c r="Z347" s="16">
        <v>0</v>
      </c>
      <c r="AA347" s="16">
        <v>0</v>
      </c>
      <c r="AB347" s="16">
        <v>0</v>
      </c>
      <c r="AC347" s="16">
        <v>0</v>
      </c>
      <c r="AD347" s="16"/>
      <c r="AE347" s="65"/>
      <c r="AF347" s="14"/>
    </row>
    <row r="348" spans="1:32" s="11" customFormat="1" x14ac:dyDescent="0.3">
      <c r="A348" s="64">
        <v>7062</v>
      </c>
      <c r="B348" s="12" t="s">
        <v>307</v>
      </c>
      <c r="C348" s="12" t="s">
        <v>1277</v>
      </c>
      <c r="D348" s="90">
        <v>16</v>
      </c>
      <c r="E348" s="90">
        <v>39</v>
      </c>
      <c r="F348" s="91">
        <v>57585</v>
      </c>
      <c r="G348" s="122">
        <v>14960</v>
      </c>
      <c r="H348" s="98">
        <v>14396.25</v>
      </c>
      <c r="I348" s="99">
        <v>-563.75</v>
      </c>
      <c r="J348" s="16">
        <v>43188.75</v>
      </c>
      <c r="K348" s="16"/>
      <c r="L348" s="71"/>
      <c r="M348" s="16"/>
      <c r="N348" s="16"/>
      <c r="O348" s="122">
        <v>57585</v>
      </c>
      <c r="P348" s="16"/>
      <c r="Q348" s="90">
        <v>1</v>
      </c>
      <c r="R348" s="91">
        <v>300</v>
      </c>
      <c r="S348" s="126">
        <v>0</v>
      </c>
      <c r="T348" s="16">
        <v>75</v>
      </c>
      <c r="U348" s="16">
        <v>75</v>
      </c>
      <c r="V348" s="16">
        <v>225</v>
      </c>
      <c r="W348" s="16">
        <v>300</v>
      </c>
      <c r="X348" s="16"/>
      <c r="Y348" s="13">
        <v>0</v>
      </c>
      <c r="Z348" s="16">
        <v>0</v>
      </c>
      <c r="AA348" s="16">
        <v>0</v>
      </c>
      <c r="AB348" s="16">
        <v>0</v>
      </c>
      <c r="AC348" s="16">
        <v>0</v>
      </c>
      <c r="AD348" s="16"/>
      <c r="AE348" s="65"/>
      <c r="AF348" s="14"/>
    </row>
    <row r="349" spans="1:32" s="11" customFormat="1" x14ac:dyDescent="0.3">
      <c r="A349" s="64">
        <v>7063</v>
      </c>
      <c r="B349" s="12" t="s">
        <v>308</v>
      </c>
      <c r="C349" s="12" t="s">
        <v>1278</v>
      </c>
      <c r="D349" s="90">
        <v>37</v>
      </c>
      <c r="E349" s="90">
        <v>43</v>
      </c>
      <c r="F349" s="91">
        <v>89045</v>
      </c>
      <c r="G349" s="122">
        <v>20529</v>
      </c>
      <c r="H349" s="98">
        <v>22261.25</v>
      </c>
      <c r="I349" s="99">
        <v>1732.25</v>
      </c>
      <c r="J349" s="16">
        <v>66783.75</v>
      </c>
      <c r="K349" s="16"/>
      <c r="L349" s="71"/>
      <c r="M349" s="16"/>
      <c r="N349" s="16"/>
      <c r="O349" s="122">
        <v>89045</v>
      </c>
      <c r="P349" s="16"/>
      <c r="Q349" s="90">
        <v>1</v>
      </c>
      <c r="R349" s="91">
        <v>300</v>
      </c>
      <c r="S349" s="126">
        <v>0</v>
      </c>
      <c r="T349" s="16">
        <v>75</v>
      </c>
      <c r="U349" s="16">
        <v>75</v>
      </c>
      <c r="V349" s="16">
        <v>225</v>
      </c>
      <c r="W349" s="16">
        <v>300</v>
      </c>
      <c r="X349" s="16"/>
      <c r="Y349" s="13">
        <v>5</v>
      </c>
      <c r="Z349" s="16">
        <v>11500</v>
      </c>
      <c r="AA349" s="16">
        <v>2875</v>
      </c>
      <c r="AB349" s="16">
        <v>8625</v>
      </c>
      <c r="AC349" s="16">
        <v>11500</v>
      </c>
      <c r="AD349" s="16"/>
      <c r="AE349" s="65"/>
      <c r="AF349" s="14"/>
    </row>
    <row r="350" spans="1:32" s="11" customFormat="1" x14ac:dyDescent="0.3">
      <c r="A350" s="64">
        <v>7067</v>
      </c>
      <c r="B350" s="12" t="s">
        <v>309</v>
      </c>
      <c r="C350" s="12" t="s">
        <v>1278</v>
      </c>
      <c r="D350" s="90">
        <v>0</v>
      </c>
      <c r="E350" s="90">
        <v>26</v>
      </c>
      <c r="F350" s="91">
        <v>24310</v>
      </c>
      <c r="G350" s="122">
        <v>5610</v>
      </c>
      <c r="H350" s="98">
        <v>6077.5</v>
      </c>
      <c r="I350" s="99">
        <v>467.5</v>
      </c>
      <c r="J350" s="16">
        <v>18232.5</v>
      </c>
      <c r="K350" s="16"/>
      <c r="L350" s="71"/>
      <c r="M350" s="16"/>
      <c r="N350" s="16"/>
      <c r="O350" s="122">
        <v>24310</v>
      </c>
      <c r="P350" s="16"/>
      <c r="Q350" s="90">
        <v>1</v>
      </c>
      <c r="R350" s="91">
        <v>300</v>
      </c>
      <c r="S350" s="126">
        <v>75</v>
      </c>
      <c r="T350" s="16">
        <v>75</v>
      </c>
      <c r="U350" s="16">
        <v>0</v>
      </c>
      <c r="V350" s="16">
        <v>225</v>
      </c>
      <c r="W350" s="16">
        <v>300</v>
      </c>
      <c r="X350" s="16"/>
      <c r="Y350" s="13">
        <v>0</v>
      </c>
      <c r="Z350" s="16">
        <v>0</v>
      </c>
      <c r="AA350" s="16">
        <v>0</v>
      </c>
      <c r="AB350" s="16">
        <v>0</v>
      </c>
      <c r="AC350" s="16">
        <v>0</v>
      </c>
      <c r="AD350" s="16"/>
      <c r="AE350" s="65"/>
      <c r="AF350" s="14"/>
    </row>
    <row r="351" spans="1:32" s="11" customFormat="1" x14ac:dyDescent="0.3">
      <c r="A351" s="64">
        <v>7069</v>
      </c>
      <c r="B351" s="12" t="s">
        <v>310</v>
      </c>
      <c r="C351" s="12" t="s">
        <v>1277</v>
      </c>
      <c r="D351" s="90">
        <v>34</v>
      </c>
      <c r="E351" s="90">
        <v>28</v>
      </c>
      <c r="F351" s="91">
        <v>71060</v>
      </c>
      <c r="G351" s="122">
        <v>14809</v>
      </c>
      <c r="H351" s="98">
        <v>17765</v>
      </c>
      <c r="I351" s="99">
        <v>2956</v>
      </c>
      <c r="J351" s="16">
        <v>53295</v>
      </c>
      <c r="K351" s="16"/>
      <c r="L351" s="71"/>
      <c r="M351" s="16"/>
      <c r="N351" s="16"/>
      <c r="O351" s="122">
        <v>71060</v>
      </c>
      <c r="P351" s="16"/>
      <c r="Q351" s="90">
        <v>2</v>
      </c>
      <c r="R351" s="91">
        <v>600</v>
      </c>
      <c r="S351" s="126">
        <v>75</v>
      </c>
      <c r="T351" s="16">
        <v>150</v>
      </c>
      <c r="U351" s="16">
        <v>75</v>
      </c>
      <c r="V351" s="16">
        <v>450</v>
      </c>
      <c r="W351" s="16">
        <v>600</v>
      </c>
      <c r="X351" s="16"/>
      <c r="Y351" s="13">
        <v>0</v>
      </c>
      <c r="Z351" s="16">
        <v>0</v>
      </c>
      <c r="AA351" s="16">
        <v>0</v>
      </c>
      <c r="AB351" s="16">
        <v>0</v>
      </c>
      <c r="AC351" s="16">
        <v>0</v>
      </c>
      <c r="AD351" s="16"/>
      <c r="AE351" s="65"/>
      <c r="AF351" s="14"/>
    </row>
    <row r="352" spans="1:32" s="11" customFormat="1" x14ac:dyDescent="0.3">
      <c r="A352" s="64">
        <v>7070</v>
      </c>
      <c r="B352" s="12" t="s">
        <v>311</v>
      </c>
      <c r="C352" s="12" t="s">
        <v>1278</v>
      </c>
      <c r="D352" s="90">
        <v>23</v>
      </c>
      <c r="E352" s="90">
        <v>29</v>
      </c>
      <c r="F352" s="91">
        <v>57475</v>
      </c>
      <c r="G352" s="122">
        <v>13654</v>
      </c>
      <c r="H352" s="98">
        <v>14368.75</v>
      </c>
      <c r="I352" s="99">
        <v>714.75</v>
      </c>
      <c r="J352" s="16">
        <v>43106.25</v>
      </c>
      <c r="K352" s="16"/>
      <c r="L352" s="71"/>
      <c r="M352" s="16"/>
      <c r="N352" s="16"/>
      <c r="O352" s="122">
        <v>57475</v>
      </c>
      <c r="P352" s="16"/>
      <c r="Q352" s="90">
        <v>0</v>
      </c>
      <c r="R352" s="91">
        <v>0</v>
      </c>
      <c r="S352" s="126">
        <v>0</v>
      </c>
      <c r="T352" s="16">
        <v>0</v>
      </c>
      <c r="U352" s="16">
        <v>0</v>
      </c>
      <c r="V352" s="16">
        <v>0</v>
      </c>
      <c r="W352" s="16">
        <v>0</v>
      </c>
      <c r="X352" s="16"/>
      <c r="Y352" s="13">
        <v>2</v>
      </c>
      <c r="Z352" s="16">
        <v>4600</v>
      </c>
      <c r="AA352" s="16">
        <v>1150</v>
      </c>
      <c r="AB352" s="16">
        <v>3450</v>
      </c>
      <c r="AC352" s="16">
        <v>4600</v>
      </c>
      <c r="AD352" s="16"/>
      <c r="AE352" s="65"/>
      <c r="AF352" s="14"/>
    </row>
    <row r="353" spans="1:32" s="11" customFormat="1" x14ac:dyDescent="0.3">
      <c r="A353" s="64">
        <v>7072</v>
      </c>
      <c r="B353" s="12" t="s">
        <v>312</v>
      </c>
      <c r="C353" s="12" t="s">
        <v>1277</v>
      </c>
      <c r="D353" s="90">
        <v>44</v>
      </c>
      <c r="E353" s="90">
        <v>31</v>
      </c>
      <c r="F353" s="91">
        <v>87065</v>
      </c>
      <c r="G353" s="122">
        <v>21794</v>
      </c>
      <c r="H353" s="98">
        <v>21766.25</v>
      </c>
      <c r="I353" s="99">
        <v>-27.75</v>
      </c>
      <c r="J353" s="16">
        <v>65298.75</v>
      </c>
      <c r="K353" s="16"/>
      <c r="L353" s="71"/>
      <c r="M353" s="16"/>
      <c r="N353" s="16"/>
      <c r="O353" s="122">
        <v>87065</v>
      </c>
      <c r="P353" s="16"/>
      <c r="Q353" s="90">
        <v>1</v>
      </c>
      <c r="R353" s="91">
        <v>300</v>
      </c>
      <c r="S353" s="126">
        <v>75</v>
      </c>
      <c r="T353" s="16">
        <v>75</v>
      </c>
      <c r="U353" s="16">
        <v>0</v>
      </c>
      <c r="V353" s="16">
        <v>225</v>
      </c>
      <c r="W353" s="16">
        <v>300</v>
      </c>
      <c r="X353" s="16"/>
      <c r="Y353" s="13">
        <v>6</v>
      </c>
      <c r="Z353" s="16">
        <v>13800</v>
      </c>
      <c r="AA353" s="16">
        <v>3450</v>
      </c>
      <c r="AB353" s="16">
        <v>10350</v>
      </c>
      <c r="AC353" s="16">
        <v>13800</v>
      </c>
      <c r="AD353" s="16"/>
      <c r="AE353" s="65"/>
      <c r="AF353" s="14"/>
    </row>
    <row r="354" spans="1:32" s="11" customFormat="1" x14ac:dyDescent="0.3">
      <c r="A354" s="64">
        <v>7073</v>
      </c>
      <c r="B354" s="12" t="s">
        <v>313</v>
      </c>
      <c r="C354" s="12" t="s">
        <v>1277</v>
      </c>
      <c r="D354" s="90">
        <v>14</v>
      </c>
      <c r="E354" s="90">
        <v>53</v>
      </c>
      <c r="F354" s="91">
        <v>68035</v>
      </c>
      <c r="G354" s="122">
        <v>16486</v>
      </c>
      <c r="H354" s="98">
        <v>17008.75</v>
      </c>
      <c r="I354" s="99">
        <v>522.75</v>
      </c>
      <c r="J354" s="16">
        <v>51026.25</v>
      </c>
      <c r="K354" s="16"/>
      <c r="L354" s="71"/>
      <c r="M354" s="16"/>
      <c r="N354" s="16"/>
      <c r="O354" s="122">
        <v>68035</v>
      </c>
      <c r="P354" s="16"/>
      <c r="Q354" s="90">
        <v>0</v>
      </c>
      <c r="R354" s="91">
        <v>0</v>
      </c>
      <c r="S354" s="126">
        <v>0</v>
      </c>
      <c r="T354" s="16">
        <v>0</v>
      </c>
      <c r="U354" s="16">
        <v>0</v>
      </c>
      <c r="V354" s="16">
        <v>0</v>
      </c>
      <c r="W354" s="16">
        <v>0</v>
      </c>
      <c r="X354" s="16"/>
      <c r="Y354" s="13">
        <v>1</v>
      </c>
      <c r="Z354" s="16">
        <v>2300</v>
      </c>
      <c r="AA354" s="16">
        <v>575</v>
      </c>
      <c r="AB354" s="16">
        <v>1725</v>
      </c>
      <c r="AC354" s="16">
        <v>2300</v>
      </c>
      <c r="AD354" s="16"/>
      <c r="AE354" s="65"/>
      <c r="AF354" s="14"/>
    </row>
    <row r="355" spans="1:32" s="11" customFormat="1" x14ac:dyDescent="0.3">
      <c r="A355" s="64"/>
      <c r="B355" s="12"/>
      <c r="C355" s="12"/>
      <c r="D355" s="13"/>
      <c r="E355" s="13"/>
      <c r="F355" s="16"/>
      <c r="G355" s="16"/>
      <c r="H355" s="16"/>
      <c r="I355" s="96"/>
      <c r="J355" s="16"/>
      <c r="K355" s="16"/>
      <c r="L355" s="71"/>
      <c r="M355" s="16"/>
      <c r="N355" s="16"/>
      <c r="O355" s="16"/>
      <c r="P355" s="16"/>
      <c r="Q355" s="13"/>
      <c r="R355" s="16"/>
      <c r="S355" s="96"/>
      <c r="T355" s="16"/>
      <c r="U355" s="16"/>
      <c r="V355" s="16"/>
      <c r="W355" s="16"/>
      <c r="X355" s="16"/>
      <c r="Y355" s="13"/>
      <c r="Z355" s="16"/>
      <c r="AA355" s="16"/>
      <c r="AB355" s="16"/>
      <c r="AC355" s="16"/>
      <c r="AD355" s="16"/>
      <c r="AE355" s="65"/>
      <c r="AF355" s="14"/>
    </row>
    <row r="356" spans="1:32" s="11" customFormat="1" x14ac:dyDescent="0.3">
      <c r="A356" s="64"/>
      <c r="B356" s="12"/>
      <c r="C356" s="12"/>
      <c r="D356" s="119">
        <v>14224</v>
      </c>
      <c r="E356" s="119">
        <v>4750</v>
      </c>
      <c r="F356" s="120">
        <v>23060620</v>
      </c>
      <c r="G356" s="120">
        <v>5921802</v>
      </c>
      <c r="H356" s="120">
        <v>5804232.5</v>
      </c>
      <c r="I356" s="120">
        <v>-117569.5</v>
      </c>
      <c r="J356" s="120">
        <v>17256387.5</v>
      </c>
      <c r="K356" s="120">
        <v>0</v>
      </c>
      <c r="L356" s="120">
        <v>0</v>
      </c>
      <c r="M356" s="120">
        <v>0</v>
      </c>
      <c r="N356" s="120">
        <v>0</v>
      </c>
      <c r="O356" s="120">
        <v>23060620</v>
      </c>
      <c r="P356" s="120">
        <v>0</v>
      </c>
      <c r="Q356" s="120">
        <v>798</v>
      </c>
      <c r="R356" s="120">
        <v>239050</v>
      </c>
      <c r="S356" s="120">
        <v>65175</v>
      </c>
      <c r="T356" s="120">
        <v>59762.5</v>
      </c>
      <c r="U356" s="120">
        <v>-5412.5</v>
      </c>
      <c r="V356" s="120">
        <v>179287.5</v>
      </c>
      <c r="W356" s="120">
        <v>239050</v>
      </c>
      <c r="X356" s="120">
        <v>0</v>
      </c>
      <c r="Y356" s="120">
        <v>715</v>
      </c>
      <c r="Z356" s="120">
        <v>1643158.3333333335</v>
      </c>
      <c r="AA356" s="120">
        <v>410789.58333333337</v>
      </c>
      <c r="AB356" s="120">
        <v>1232368.75</v>
      </c>
      <c r="AC356" s="120">
        <v>1643158.3333333335</v>
      </c>
      <c r="AD356" s="120"/>
      <c r="AE356" s="65"/>
      <c r="AF356" s="14"/>
    </row>
    <row r="357" spans="1:32" x14ac:dyDescent="0.3">
      <c r="G357" s="121">
        <v>5921802</v>
      </c>
      <c r="S357" s="121">
        <v>65175</v>
      </c>
      <c r="AC357" s="6">
        <v>1643158.3333333335</v>
      </c>
    </row>
    <row r="358" spans="1:32" x14ac:dyDescent="0.3">
      <c r="S358" s="121">
        <v>0</v>
      </c>
      <c r="Z358" s="121"/>
      <c r="AC358" s="6">
        <v>0</v>
      </c>
    </row>
    <row r="359" spans="1:32" x14ac:dyDescent="0.3">
      <c r="G359" s="121">
        <v>0</v>
      </c>
    </row>
  </sheetData>
  <sheetProtection algorithmName="SHA-512" hashValue="u7McioTT0nJy3fQIQq0fls+8iuqzT5LIeJSZy+ccetStasmz2xZMeoW1+kTVdIKtAN1vXIMhbgERL/hQjBFplw==" saltValue="mumBnypaH4DeOwDhhyLo4A==" spinCount="100000" sheet="1" autoFilter="0"/>
  <autoFilter ref="A3:AG356"/>
  <mergeCells count="3">
    <mergeCell ref="D2:F2"/>
    <mergeCell ref="Q2:R2"/>
    <mergeCell ref="Y2:Z2"/>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511"/>
  <sheetViews>
    <sheetView workbookViewId="0"/>
  </sheetViews>
  <sheetFormatPr defaultRowHeight="14.4" x14ac:dyDescent="0.3"/>
  <cols>
    <col min="3" max="3" width="80.5546875" bestFit="1" customWidth="1"/>
    <col min="8" max="8" width="30.109375" bestFit="1" customWidth="1"/>
    <col min="10" max="12" width="10.109375" bestFit="1" customWidth="1"/>
    <col min="22" max="22" width="16.109375" customWidth="1"/>
  </cols>
  <sheetData>
    <row r="1" spans="1:22" ht="15.6" x14ac:dyDescent="0.3">
      <c r="A1" s="92" t="s">
        <v>1221</v>
      </c>
      <c r="B1" s="92" t="s">
        <v>1222</v>
      </c>
      <c r="C1" s="92" t="s">
        <v>338</v>
      </c>
      <c r="D1" s="92" t="s">
        <v>1223</v>
      </c>
      <c r="E1" s="92" t="s">
        <v>1224</v>
      </c>
      <c r="F1" s="92" t="s">
        <v>1225</v>
      </c>
      <c r="G1" s="92" t="s">
        <v>1226</v>
      </c>
      <c r="H1" s="92" t="s">
        <v>1227</v>
      </c>
      <c r="I1" s="92" t="s">
        <v>1228</v>
      </c>
      <c r="J1" s="92" t="s">
        <v>1229</v>
      </c>
      <c r="K1" s="92" t="s">
        <v>1230</v>
      </c>
      <c r="L1" s="92" t="s">
        <v>1231</v>
      </c>
      <c r="M1" s="92" t="s">
        <v>1232</v>
      </c>
      <c r="N1" s="92" t="s">
        <v>1233</v>
      </c>
      <c r="O1" s="92" t="s">
        <v>1234</v>
      </c>
      <c r="P1" s="92" t="s">
        <v>1235</v>
      </c>
      <c r="Q1" s="92" t="s">
        <v>1236</v>
      </c>
      <c r="R1" s="92" t="s">
        <v>1237</v>
      </c>
      <c r="S1" s="92" t="s">
        <v>1238</v>
      </c>
      <c r="T1" s="92" t="s">
        <v>1239</v>
      </c>
      <c r="U1" s="92" t="s">
        <v>1240</v>
      </c>
      <c r="V1" s="92" t="s">
        <v>0</v>
      </c>
    </row>
    <row r="2" spans="1:22" x14ac:dyDescent="0.3">
      <c r="A2" t="s">
        <v>1265</v>
      </c>
      <c r="B2" t="s">
        <v>1250</v>
      </c>
      <c r="C2" t="s">
        <v>1266</v>
      </c>
      <c r="D2" t="s">
        <v>406</v>
      </c>
      <c r="E2" t="s">
        <v>1255</v>
      </c>
      <c r="F2" t="s">
        <v>1267</v>
      </c>
      <c r="G2" t="s">
        <v>1268</v>
      </c>
      <c r="H2" t="s">
        <v>1269</v>
      </c>
      <c r="I2" t="s">
        <v>1270</v>
      </c>
      <c r="J2">
        <v>0</v>
      </c>
      <c r="K2">
        <v>0</v>
      </c>
      <c r="L2">
        <v>8800</v>
      </c>
      <c r="M2">
        <v>0</v>
      </c>
      <c r="N2">
        <v>0</v>
      </c>
      <c r="O2">
        <v>0</v>
      </c>
      <c r="P2">
        <v>0</v>
      </c>
      <c r="Q2">
        <v>0</v>
      </c>
      <c r="R2">
        <v>0</v>
      </c>
      <c r="S2">
        <v>0</v>
      </c>
      <c r="T2">
        <v>0</v>
      </c>
      <c r="U2">
        <v>0</v>
      </c>
      <c r="V2">
        <v>8800</v>
      </c>
    </row>
    <row r="3" spans="1:22" x14ac:dyDescent="0.3">
      <c r="A3">
        <v>1116</v>
      </c>
      <c r="B3" t="s">
        <v>1250</v>
      </c>
      <c r="C3" t="s">
        <v>1251</v>
      </c>
      <c r="D3" t="s">
        <v>390</v>
      </c>
      <c r="E3" t="s">
        <v>391</v>
      </c>
      <c r="F3" t="s">
        <v>392</v>
      </c>
      <c r="G3" t="s">
        <v>1256</v>
      </c>
      <c r="H3" t="s">
        <v>1257</v>
      </c>
      <c r="I3" t="s">
        <v>1280</v>
      </c>
      <c r="J3">
        <v>1558.33</v>
      </c>
      <c r="K3">
        <v>1558.33</v>
      </c>
      <c r="L3">
        <v>1558.3400000000001</v>
      </c>
      <c r="M3">
        <v>0</v>
      </c>
      <c r="N3">
        <v>0</v>
      </c>
      <c r="O3">
        <v>0</v>
      </c>
      <c r="P3">
        <v>0</v>
      </c>
      <c r="Q3">
        <v>0</v>
      </c>
      <c r="R3">
        <v>0</v>
      </c>
      <c r="S3">
        <v>0</v>
      </c>
      <c r="T3">
        <v>0</v>
      </c>
      <c r="U3">
        <v>0</v>
      </c>
      <c r="V3">
        <v>4675</v>
      </c>
    </row>
    <row r="4" spans="1:22" x14ac:dyDescent="0.3">
      <c r="A4">
        <v>1124</v>
      </c>
      <c r="B4" t="s">
        <v>1250</v>
      </c>
      <c r="C4" t="s">
        <v>1252</v>
      </c>
      <c r="D4" t="s">
        <v>400</v>
      </c>
      <c r="E4" t="s">
        <v>391</v>
      </c>
      <c r="F4" t="s">
        <v>392</v>
      </c>
      <c r="G4" t="s">
        <v>1256</v>
      </c>
      <c r="H4" t="s">
        <v>1257</v>
      </c>
      <c r="I4" t="s">
        <v>1281</v>
      </c>
      <c r="J4">
        <v>156</v>
      </c>
      <c r="K4">
        <v>156</v>
      </c>
      <c r="L4">
        <v>156</v>
      </c>
      <c r="M4">
        <v>0</v>
      </c>
      <c r="N4">
        <v>0</v>
      </c>
      <c r="O4">
        <v>0</v>
      </c>
      <c r="P4">
        <v>0</v>
      </c>
      <c r="Q4">
        <v>0</v>
      </c>
      <c r="R4">
        <v>0</v>
      </c>
      <c r="S4">
        <v>0</v>
      </c>
      <c r="T4">
        <v>0</v>
      </c>
      <c r="U4">
        <v>0</v>
      </c>
      <c r="V4">
        <v>468</v>
      </c>
    </row>
    <row r="5" spans="1:22" x14ac:dyDescent="0.3">
      <c r="A5">
        <v>1127</v>
      </c>
      <c r="B5" t="s">
        <v>1250</v>
      </c>
      <c r="C5" t="s">
        <v>1253</v>
      </c>
      <c r="D5" t="s">
        <v>400</v>
      </c>
      <c r="E5" t="s">
        <v>391</v>
      </c>
      <c r="F5" t="s">
        <v>392</v>
      </c>
      <c r="G5" t="s">
        <v>1256</v>
      </c>
      <c r="H5" t="s">
        <v>1257</v>
      </c>
      <c r="I5" t="s">
        <v>1282</v>
      </c>
      <c r="J5">
        <v>467.66</v>
      </c>
      <c r="K5">
        <v>467.66</v>
      </c>
      <c r="L5">
        <v>467.68</v>
      </c>
      <c r="M5">
        <v>0</v>
      </c>
      <c r="N5">
        <v>0</v>
      </c>
      <c r="O5">
        <v>0</v>
      </c>
      <c r="P5">
        <v>0</v>
      </c>
      <c r="Q5">
        <v>0</v>
      </c>
      <c r="R5">
        <v>0</v>
      </c>
      <c r="S5">
        <v>0</v>
      </c>
      <c r="T5">
        <v>0</v>
      </c>
      <c r="U5">
        <v>0</v>
      </c>
      <c r="V5">
        <v>1403</v>
      </c>
    </row>
    <row r="6" spans="1:22" x14ac:dyDescent="0.3">
      <c r="A6">
        <v>1128</v>
      </c>
      <c r="B6" t="s">
        <v>1250</v>
      </c>
      <c r="C6" t="s">
        <v>1254</v>
      </c>
      <c r="D6" t="s">
        <v>390</v>
      </c>
      <c r="E6" t="s">
        <v>391</v>
      </c>
      <c r="F6" t="s">
        <v>392</v>
      </c>
      <c r="G6" t="s">
        <v>1256</v>
      </c>
      <c r="H6" t="s">
        <v>1257</v>
      </c>
      <c r="I6" t="s">
        <v>1283</v>
      </c>
      <c r="J6">
        <v>311.66000000000003</v>
      </c>
      <c r="K6">
        <v>311.66000000000003</v>
      </c>
      <c r="L6">
        <v>311.68</v>
      </c>
      <c r="M6">
        <v>0</v>
      </c>
      <c r="N6">
        <v>0</v>
      </c>
      <c r="O6">
        <v>0</v>
      </c>
      <c r="P6">
        <v>0</v>
      </c>
      <c r="Q6">
        <v>0</v>
      </c>
      <c r="R6">
        <v>0</v>
      </c>
      <c r="S6">
        <v>0</v>
      </c>
      <c r="T6">
        <v>0</v>
      </c>
      <c r="U6">
        <v>0</v>
      </c>
      <c r="V6">
        <v>935</v>
      </c>
    </row>
    <row r="7" spans="1:22" x14ac:dyDescent="0.3">
      <c r="A7">
        <v>1128</v>
      </c>
      <c r="B7" t="s">
        <v>1250</v>
      </c>
      <c r="C7" t="s">
        <v>1254</v>
      </c>
      <c r="D7" t="s">
        <v>390</v>
      </c>
      <c r="E7" t="s">
        <v>391</v>
      </c>
      <c r="F7" t="s">
        <v>392</v>
      </c>
      <c r="G7" t="s">
        <v>396</v>
      </c>
      <c r="H7" t="s">
        <v>397</v>
      </c>
      <c r="I7" t="s">
        <v>1284</v>
      </c>
      <c r="J7">
        <v>25</v>
      </c>
      <c r="K7">
        <v>25</v>
      </c>
      <c r="L7">
        <v>25</v>
      </c>
      <c r="M7">
        <v>0</v>
      </c>
      <c r="N7">
        <v>0</v>
      </c>
      <c r="O7">
        <v>0</v>
      </c>
      <c r="P7">
        <v>0</v>
      </c>
      <c r="Q7">
        <v>0</v>
      </c>
      <c r="R7">
        <v>0</v>
      </c>
      <c r="S7">
        <v>0</v>
      </c>
      <c r="T7">
        <v>0</v>
      </c>
      <c r="U7">
        <v>0</v>
      </c>
      <c r="V7">
        <v>75</v>
      </c>
    </row>
    <row r="8" spans="1:22" x14ac:dyDescent="0.3">
      <c r="A8">
        <v>2000</v>
      </c>
      <c r="B8" t="s">
        <v>1250</v>
      </c>
      <c r="C8" t="s">
        <v>389</v>
      </c>
      <c r="D8" t="s">
        <v>390</v>
      </c>
      <c r="E8" t="s">
        <v>391</v>
      </c>
      <c r="F8" t="s">
        <v>392</v>
      </c>
      <c r="G8" t="s">
        <v>393</v>
      </c>
      <c r="H8" t="s">
        <v>394</v>
      </c>
      <c r="I8" t="s">
        <v>395</v>
      </c>
      <c r="J8">
        <v>16500</v>
      </c>
      <c r="K8">
        <v>16500</v>
      </c>
      <c r="L8">
        <v>16500</v>
      </c>
      <c r="M8">
        <v>0</v>
      </c>
      <c r="N8">
        <v>0</v>
      </c>
      <c r="O8">
        <v>0</v>
      </c>
      <c r="P8">
        <v>0</v>
      </c>
      <c r="Q8">
        <v>0</v>
      </c>
      <c r="R8">
        <v>0</v>
      </c>
      <c r="S8">
        <v>0</v>
      </c>
      <c r="T8">
        <v>0</v>
      </c>
      <c r="U8">
        <v>0</v>
      </c>
      <c r="V8">
        <v>49500</v>
      </c>
    </row>
    <row r="9" spans="1:22" x14ac:dyDescent="0.3">
      <c r="A9">
        <v>2000</v>
      </c>
      <c r="B9" t="s">
        <v>1250</v>
      </c>
      <c r="C9" t="s">
        <v>389</v>
      </c>
      <c r="D9" t="s">
        <v>390</v>
      </c>
      <c r="E9" t="s">
        <v>391</v>
      </c>
      <c r="F9" t="s">
        <v>392</v>
      </c>
      <c r="G9" t="s">
        <v>396</v>
      </c>
      <c r="H9" t="s">
        <v>397</v>
      </c>
      <c r="I9" t="s">
        <v>398</v>
      </c>
      <c r="J9">
        <v>50</v>
      </c>
      <c r="K9">
        <v>50</v>
      </c>
      <c r="L9">
        <v>50</v>
      </c>
      <c r="M9">
        <v>0</v>
      </c>
      <c r="N9">
        <v>0</v>
      </c>
      <c r="O9">
        <v>0</v>
      </c>
      <c r="P9">
        <v>0</v>
      </c>
      <c r="Q9">
        <v>0</v>
      </c>
      <c r="R9">
        <v>0</v>
      </c>
      <c r="S9">
        <v>0</v>
      </c>
      <c r="T9">
        <v>0</v>
      </c>
      <c r="U9">
        <v>0</v>
      </c>
      <c r="V9">
        <v>150</v>
      </c>
    </row>
    <row r="10" spans="1:22" x14ac:dyDescent="0.3">
      <c r="A10">
        <v>2002</v>
      </c>
      <c r="B10" t="s">
        <v>1250</v>
      </c>
      <c r="C10" t="s">
        <v>399</v>
      </c>
      <c r="D10" t="s">
        <v>400</v>
      </c>
      <c r="E10" t="s">
        <v>391</v>
      </c>
      <c r="F10" t="s">
        <v>392</v>
      </c>
      <c r="G10" t="s">
        <v>393</v>
      </c>
      <c r="H10" t="s">
        <v>394</v>
      </c>
      <c r="I10" t="s">
        <v>401</v>
      </c>
      <c r="J10">
        <v>6160</v>
      </c>
      <c r="K10">
        <v>6160</v>
      </c>
      <c r="L10">
        <v>6160</v>
      </c>
      <c r="M10">
        <v>0</v>
      </c>
      <c r="N10">
        <v>0</v>
      </c>
      <c r="O10">
        <v>0</v>
      </c>
      <c r="P10">
        <v>0</v>
      </c>
      <c r="Q10">
        <v>0</v>
      </c>
      <c r="R10">
        <v>0</v>
      </c>
      <c r="S10">
        <v>0</v>
      </c>
      <c r="T10">
        <v>0</v>
      </c>
      <c r="U10">
        <v>0</v>
      </c>
      <c r="V10">
        <v>18480</v>
      </c>
    </row>
    <row r="11" spans="1:22" x14ac:dyDescent="0.3">
      <c r="A11">
        <v>2002</v>
      </c>
      <c r="B11" t="s">
        <v>1250</v>
      </c>
      <c r="C11" t="s">
        <v>399</v>
      </c>
      <c r="D11" t="s">
        <v>400</v>
      </c>
      <c r="E11" t="s">
        <v>391</v>
      </c>
      <c r="F11" t="s">
        <v>392</v>
      </c>
      <c r="G11" t="s">
        <v>396</v>
      </c>
      <c r="H11" t="s">
        <v>397</v>
      </c>
      <c r="I11" t="s">
        <v>402</v>
      </c>
      <c r="J11">
        <v>400</v>
      </c>
      <c r="K11">
        <v>400</v>
      </c>
      <c r="L11">
        <v>400</v>
      </c>
      <c r="M11">
        <v>0</v>
      </c>
      <c r="N11">
        <v>0</v>
      </c>
      <c r="O11">
        <v>0</v>
      </c>
      <c r="P11">
        <v>0</v>
      </c>
      <c r="Q11">
        <v>0</v>
      </c>
      <c r="R11">
        <v>0</v>
      </c>
      <c r="S11">
        <v>0</v>
      </c>
      <c r="T11">
        <v>0</v>
      </c>
      <c r="U11">
        <v>0</v>
      </c>
      <c r="V11">
        <v>1200</v>
      </c>
    </row>
    <row r="12" spans="1:22" x14ac:dyDescent="0.3">
      <c r="A12">
        <v>2044</v>
      </c>
      <c r="B12" t="s">
        <v>1250</v>
      </c>
      <c r="C12" t="s">
        <v>403</v>
      </c>
      <c r="D12" t="s">
        <v>400</v>
      </c>
      <c r="E12" t="s">
        <v>391</v>
      </c>
      <c r="F12" t="s">
        <v>392</v>
      </c>
      <c r="G12" t="s">
        <v>393</v>
      </c>
      <c r="H12" t="s">
        <v>394</v>
      </c>
      <c r="I12" t="s">
        <v>404</v>
      </c>
      <c r="J12">
        <v>6930</v>
      </c>
      <c r="K12">
        <v>6930</v>
      </c>
      <c r="L12">
        <v>6930</v>
      </c>
      <c r="M12">
        <v>0</v>
      </c>
      <c r="N12">
        <v>0</v>
      </c>
      <c r="O12">
        <v>0</v>
      </c>
      <c r="P12">
        <v>0</v>
      </c>
      <c r="Q12">
        <v>0</v>
      </c>
      <c r="R12">
        <v>0</v>
      </c>
      <c r="S12">
        <v>0</v>
      </c>
      <c r="T12">
        <v>0</v>
      </c>
      <c r="U12">
        <v>0</v>
      </c>
      <c r="V12">
        <v>20790</v>
      </c>
    </row>
    <row r="13" spans="1:22" x14ac:dyDescent="0.3">
      <c r="A13">
        <v>2062</v>
      </c>
      <c r="B13" t="s">
        <v>1250</v>
      </c>
      <c r="C13" t="s">
        <v>405</v>
      </c>
      <c r="D13" t="s">
        <v>406</v>
      </c>
      <c r="E13" t="s">
        <v>391</v>
      </c>
      <c r="F13" t="s">
        <v>392</v>
      </c>
      <c r="G13" t="s">
        <v>393</v>
      </c>
      <c r="H13" t="s">
        <v>394</v>
      </c>
      <c r="I13" t="s">
        <v>407</v>
      </c>
      <c r="J13">
        <v>5940</v>
      </c>
      <c r="K13">
        <v>5940</v>
      </c>
      <c r="L13">
        <v>5940</v>
      </c>
      <c r="M13">
        <v>0</v>
      </c>
      <c r="N13">
        <v>0</v>
      </c>
      <c r="O13">
        <v>0</v>
      </c>
      <c r="P13">
        <v>0</v>
      </c>
      <c r="Q13">
        <v>0</v>
      </c>
      <c r="R13">
        <v>0</v>
      </c>
      <c r="S13">
        <v>0</v>
      </c>
      <c r="T13">
        <v>0</v>
      </c>
      <c r="U13">
        <v>0</v>
      </c>
      <c r="V13">
        <v>17820</v>
      </c>
    </row>
    <row r="14" spans="1:22" x14ac:dyDescent="0.3">
      <c r="A14">
        <v>2065</v>
      </c>
      <c r="B14" t="s">
        <v>1250</v>
      </c>
      <c r="C14" t="s">
        <v>408</v>
      </c>
      <c r="D14" t="s">
        <v>406</v>
      </c>
      <c r="E14" t="s">
        <v>391</v>
      </c>
      <c r="F14" t="s">
        <v>392</v>
      </c>
      <c r="G14" t="s">
        <v>393</v>
      </c>
      <c r="H14" t="s">
        <v>394</v>
      </c>
      <c r="I14" t="s">
        <v>409</v>
      </c>
      <c r="J14">
        <v>3080</v>
      </c>
      <c r="K14">
        <v>3080</v>
      </c>
      <c r="L14">
        <v>3080</v>
      </c>
      <c r="M14">
        <v>0</v>
      </c>
      <c r="N14">
        <v>0</v>
      </c>
      <c r="O14">
        <v>0</v>
      </c>
      <c r="P14">
        <v>0</v>
      </c>
      <c r="Q14">
        <v>0</v>
      </c>
      <c r="R14">
        <v>0</v>
      </c>
      <c r="S14">
        <v>0</v>
      </c>
      <c r="T14">
        <v>0</v>
      </c>
      <c r="U14">
        <v>0</v>
      </c>
      <c r="V14">
        <v>9240</v>
      </c>
    </row>
    <row r="15" spans="1:22" x14ac:dyDescent="0.3">
      <c r="A15">
        <v>2066</v>
      </c>
      <c r="B15" t="s">
        <v>1250</v>
      </c>
      <c r="C15" t="s">
        <v>410</v>
      </c>
      <c r="D15" t="s">
        <v>406</v>
      </c>
      <c r="E15" t="s">
        <v>391</v>
      </c>
      <c r="F15" t="s">
        <v>392</v>
      </c>
      <c r="G15" t="s">
        <v>393</v>
      </c>
      <c r="H15" t="s">
        <v>394</v>
      </c>
      <c r="I15" t="s">
        <v>411</v>
      </c>
      <c r="J15">
        <v>5940</v>
      </c>
      <c r="K15">
        <v>5940</v>
      </c>
      <c r="L15">
        <v>5940</v>
      </c>
      <c r="M15">
        <v>0</v>
      </c>
      <c r="N15">
        <v>0</v>
      </c>
      <c r="O15">
        <v>0</v>
      </c>
      <c r="P15">
        <v>0</v>
      </c>
      <c r="Q15">
        <v>0</v>
      </c>
      <c r="R15">
        <v>0</v>
      </c>
      <c r="S15">
        <v>0</v>
      </c>
      <c r="T15">
        <v>0</v>
      </c>
      <c r="U15">
        <v>0</v>
      </c>
      <c r="V15">
        <v>17820</v>
      </c>
    </row>
    <row r="16" spans="1:22" x14ac:dyDescent="0.3">
      <c r="A16">
        <v>2074</v>
      </c>
      <c r="B16" t="s">
        <v>1250</v>
      </c>
      <c r="C16" t="s">
        <v>412</v>
      </c>
      <c r="D16" t="s">
        <v>390</v>
      </c>
      <c r="E16" t="s">
        <v>391</v>
      </c>
      <c r="F16" t="s">
        <v>392</v>
      </c>
      <c r="G16" t="s">
        <v>393</v>
      </c>
      <c r="H16" t="s">
        <v>394</v>
      </c>
      <c r="I16" t="s">
        <v>413</v>
      </c>
      <c r="J16">
        <v>14960</v>
      </c>
      <c r="K16">
        <v>14960</v>
      </c>
      <c r="L16">
        <v>14960</v>
      </c>
      <c r="M16">
        <v>0</v>
      </c>
      <c r="N16">
        <v>0</v>
      </c>
      <c r="O16">
        <v>0</v>
      </c>
      <c r="P16">
        <v>0</v>
      </c>
      <c r="Q16">
        <v>0</v>
      </c>
      <c r="R16">
        <v>0</v>
      </c>
      <c r="S16">
        <v>0</v>
      </c>
      <c r="T16">
        <v>0</v>
      </c>
      <c r="U16">
        <v>0</v>
      </c>
      <c r="V16">
        <v>44880</v>
      </c>
    </row>
    <row r="17" spans="1:22" x14ac:dyDescent="0.3">
      <c r="A17">
        <v>2074</v>
      </c>
      <c r="B17" t="s">
        <v>1250</v>
      </c>
      <c r="C17" t="s">
        <v>412</v>
      </c>
      <c r="D17" t="s">
        <v>390</v>
      </c>
      <c r="E17" t="s">
        <v>391</v>
      </c>
      <c r="F17" t="s">
        <v>392</v>
      </c>
      <c r="G17" t="s">
        <v>396</v>
      </c>
      <c r="H17" t="s">
        <v>397</v>
      </c>
      <c r="I17" t="s">
        <v>414</v>
      </c>
      <c r="J17">
        <v>25</v>
      </c>
      <c r="K17">
        <v>25</v>
      </c>
      <c r="L17">
        <v>25</v>
      </c>
      <c r="M17">
        <v>0</v>
      </c>
      <c r="N17">
        <v>0</v>
      </c>
      <c r="O17">
        <v>0</v>
      </c>
      <c r="P17">
        <v>0</v>
      </c>
      <c r="Q17">
        <v>0</v>
      </c>
      <c r="R17">
        <v>0</v>
      </c>
      <c r="S17">
        <v>0</v>
      </c>
      <c r="T17">
        <v>0</v>
      </c>
      <c r="U17">
        <v>0</v>
      </c>
      <c r="V17">
        <v>75</v>
      </c>
    </row>
    <row r="18" spans="1:22" x14ac:dyDescent="0.3">
      <c r="A18">
        <v>2079</v>
      </c>
      <c r="B18" t="s">
        <v>1250</v>
      </c>
      <c r="C18" t="s">
        <v>415</v>
      </c>
      <c r="D18" t="s">
        <v>406</v>
      </c>
      <c r="E18" t="s">
        <v>391</v>
      </c>
      <c r="F18" t="s">
        <v>392</v>
      </c>
      <c r="G18" t="s">
        <v>393</v>
      </c>
      <c r="H18" t="s">
        <v>394</v>
      </c>
      <c r="I18" t="s">
        <v>416</v>
      </c>
      <c r="J18">
        <v>8030</v>
      </c>
      <c r="K18">
        <v>8030</v>
      </c>
      <c r="L18">
        <v>8030</v>
      </c>
      <c r="M18">
        <v>0</v>
      </c>
      <c r="N18">
        <v>0</v>
      </c>
      <c r="O18">
        <v>0</v>
      </c>
      <c r="P18">
        <v>0</v>
      </c>
      <c r="Q18">
        <v>0</v>
      </c>
      <c r="R18">
        <v>0</v>
      </c>
      <c r="S18">
        <v>0</v>
      </c>
      <c r="T18">
        <v>0</v>
      </c>
      <c r="U18">
        <v>0</v>
      </c>
      <c r="V18">
        <v>24090</v>
      </c>
    </row>
    <row r="19" spans="1:22" x14ac:dyDescent="0.3">
      <c r="A19">
        <v>2079</v>
      </c>
      <c r="B19" t="s">
        <v>1250</v>
      </c>
      <c r="C19" t="s">
        <v>415</v>
      </c>
      <c r="D19" t="s">
        <v>406</v>
      </c>
      <c r="E19" t="s">
        <v>391</v>
      </c>
      <c r="F19" t="s">
        <v>392</v>
      </c>
      <c r="G19" t="s">
        <v>396</v>
      </c>
      <c r="H19" t="s">
        <v>397</v>
      </c>
      <c r="I19" t="s">
        <v>417</v>
      </c>
      <c r="J19">
        <v>50</v>
      </c>
      <c r="K19">
        <v>50</v>
      </c>
      <c r="L19">
        <v>50</v>
      </c>
      <c r="M19">
        <v>0</v>
      </c>
      <c r="N19">
        <v>0</v>
      </c>
      <c r="O19">
        <v>0</v>
      </c>
      <c r="P19">
        <v>0</v>
      </c>
      <c r="Q19">
        <v>0</v>
      </c>
      <c r="R19">
        <v>0</v>
      </c>
      <c r="S19">
        <v>0</v>
      </c>
      <c r="T19">
        <v>0</v>
      </c>
      <c r="U19">
        <v>0</v>
      </c>
      <c r="V19">
        <v>150</v>
      </c>
    </row>
    <row r="20" spans="1:22" x14ac:dyDescent="0.3">
      <c r="A20">
        <v>2088</v>
      </c>
      <c r="B20" t="s">
        <v>1250</v>
      </c>
      <c r="C20" t="s">
        <v>418</v>
      </c>
      <c r="D20" t="s">
        <v>406</v>
      </c>
      <c r="E20" t="s">
        <v>391</v>
      </c>
      <c r="F20" t="s">
        <v>392</v>
      </c>
      <c r="G20" t="s">
        <v>393</v>
      </c>
      <c r="H20" t="s">
        <v>394</v>
      </c>
      <c r="I20" t="s">
        <v>419</v>
      </c>
      <c r="J20">
        <v>3740</v>
      </c>
      <c r="K20">
        <v>3740</v>
      </c>
      <c r="L20">
        <v>3740</v>
      </c>
      <c r="M20">
        <v>0</v>
      </c>
      <c r="N20">
        <v>0</v>
      </c>
      <c r="O20">
        <v>0</v>
      </c>
      <c r="P20">
        <v>0</v>
      </c>
      <c r="Q20">
        <v>0</v>
      </c>
      <c r="R20">
        <v>0</v>
      </c>
      <c r="S20">
        <v>0</v>
      </c>
      <c r="T20">
        <v>0</v>
      </c>
      <c r="U20">
        <v>0</v>
      </c>
      <c r="V20">
        <v>11220</v>
      </c>
    </row>
    <row r="21" spans="1:22" x14ac:dyDescent="0.3">
      <c r="A21">
        <v>2088</v>
      </c>
      <c r="B21" t="s">
        <v>1250</v>
      </c>
      <c r="C21" t="s">
        <v>418</v>
      </c>
      <c r="D21" t="s">
        <v>406</v>
      </c>
      <c r="E21" t="s">
        <v>391</v>
      </c>
      <c r="F21" t="s">
        <v>392</v>
      </c>
      <c r="G21" t="s">
        <v>396</v>
      </c>
      <c r="H21" t="s">
        <v>397</v>
      </c>
      <c r="I21" t="s">
        <v>420</v>
      </c>
      <c r="J21">
        <v>25</v>
      </c>
      <c r="K21">
        <v>25</v>
      </c>
      <c r="L21">
        <v>25</v>
      </c>
      <c r="M21">
        <v>0</v>
      </c>
      <c r="N21">
        <v>0</v>
      </c>
      <c r="O21">
        <v>0</v>
      </c>
      <c r="P21">
        <v>0</v>
      </c>
      <c r="Q21">
        <v>0</v>
      </c>
      <c r="R21">
        <v>0</v>
      </c>
      <c r="S21">
        <v>0</v>
      </c>
      <c r="T21">
        <v>0</v>
      </c>
      <c r="U21">
        <v>0</v>
      </c>
      <c r="V21">
        <v>75</v>
      </c>
    </row>
    <row r="22" spans="1:22" x14ac:dyDescent="0.3">
      <c r="A22">
        <v>2089</v>
      </c>
      <c r="B22" t="s">
        <v>1250</v>
      </c>
      <c r="C22" t="s">
        <v>421</v>
      </c>
      <c r="D22" t="s">
        <v>406</v>
      </c>
      <c r="E22" t="s">
        <v>391</v>
      </c>
      <c r="F22" t="s">
        <v>392</v>
      </c>
      <c r="G22" t="s">
        <v>393</v>
      </c>
      <c r="H22" t="s">
        <v>394</v>
      </c>
      <c r="I22" t="s">
        <v>422</v>
      </c>
      <c r="J22">
        <v>2530</v>
      </c>
      <c r="K22">
        <v>2530</v>
      </c>
      <c r="L22">
        <v>2530</v>
      </c>
      <c r="M22">
        <v>0</v>
      </c>
      <c r="N22">
        <v>0</v>
      </c>
      <c r="O22">
        <v>0</v>
      </c>
      <c r="P22">
        <v>0</v>
      </c>
      <c r="Q22">
        <v>0</v>
      </c>
      <c r="R22">
        <v>0</v>
      </c>
      <c r="S22">
        <v>0</v>
      </c>
      <c r="T22">
        <v>0</v>
      </c>
      <c r="U22">
        <v>0</v>
      </c>
      <c r="V22">
        <v>7590</v>
      </c>
    </row>
    <row r="23" spans="1:22" x14ac:dyDescent="0.3">
      <c r="A23">
        <v>2094</v>
      </c>
      <c r="B23" t="s">
        <v>1250</v>
      </c>
      <c r="C23" t="s">
        <v>423</v>
      </c>
      <c r="D23" t="s">
        <v>406</v>
      </c>
      <c r="E23" t="s">
        <v>391</v>
      </c>
      <c r="F23" t="s">
        <v>392</v>
      </c>
      <c r="G23" t="s">
        <v>393</v>
      </c>
      <c r="H23" t="s">
        <v>394</v>
      </c>
      <c r="I23" t="s">
        <v>424</v>
      </c>
      <c r="J23">
        <v>990</v>
      </c>
      <c r="K23">
        <v>990</v>
      </c>
      <c r="L23">
        <v>990</v>
      </c>
      <c r="M23">
        <v>0</v>
      </c>
      <c r="N23">
        <v>0</v>
      </c>
      <c r="O23">
        <v>0</v>
      </c>
      <c r="P23">
        <v>0</v>
      </c>
      <c r="Q23">
        <v>0</v>
      </c>
      <c r="R23">
        <v>0</v>
      </c>
      <c r="S23">
        <v>0</v>
      </c>
      <c r="T23">
        <v>0</v>
      </c>
      <c r="U23">
        <v>0</v>
      </c>
      <c r="V23">
        <v>2970</v>
      </c>
    </row>
    <row r="24" spans="1:22" x14ac:dyDescent="0.3">
      <c r="A24">
        <v>2095</v>
      </c>
      <c r="B24" t="s">
        <v>1250</v>
      </c>
      <c r="C24" t="s">
        <v>425</v>
      </c>
      <c r="D24" t="s">
        <v>406</v>
      </c>
      <c r="E24" t="s">
        <v>391</v>
      </c>
      <c r="F24" t="s">
        <v>392</v>
      </c>
      <c r="G24" t="s">
        <v>393</v>
      </c>
      <c r="H24" t="s">
        <v>394</v>
      </c>
      <c r="I24" t="s">
        <v>426</v>
      </c>
      <c r="J24">
        <v>4950</v>
      </c>
      <c r="K24">
        <v>4950</v>
      </c>
      <c r="L24">
        <v>4950</v>
      </c>
      <c r="M24">
        <v>0</v>
      </c>
      <c r="N24">
        <v>0</v>
      </c>
      <c r="O24">
        <v>0</v>
      </c>
      <c r="P24">
        <v>0</v>
      </c>
      <c r="Q24">
        <v>0</v>
      </c>
      <c r="R24">
        <v>0</v>
      </c>
      <c r="S24">
        <v>0</v>
      </c>
      <c r="T24">
        <v>0</v>
      </c>
      <c r="U24">
        <v>0</v>
      </c>
      <c r="V24">
        <v>14850</v>
      </c>
    </row>
    <row r="25" spans="1:22" x14ac:dyDescent="0.3">
      <c r="A25">
        <v>2109</v>
      </c>
      <c r="B25" t="s">
        <v>1250</v>
      </c>
      <c r="C25" t="s">
        <v>427</v>
      </c>
      <c r="D25" t="s">
        <v>406</v>
      </c>
      <c r="E25" t="s">
        <v>391</v>
      </c>
      <c r="F25" t="s">
        <v>392</v>
      </c>
      <c r="G25" t="s">
        <v>393</v>
      </c>
      <c r="H25" t="s">
        <v>394</v>
      </c>
      <c r="I25" t="s">
        <v>428</v>
      </c>
      <c r="J25">
        <v>2200</v>
      </c>
      <c r="K25">
        <v>2200</v>
      </c>
      <c r="L25">
        <v>2200</v>
      </c>
      <c r="M25">
        <v>0</v>
      </c>
      <c r="N25">
        <v>0</v>
      </c>
      <c r="O25">
        <v>0</v>
      </c>
      <c r="P25">
        <v>0</v>
      </c>
      <c r="Q25">
        <v>0</v>
      </c>
      <c r="R25">
        <v>0</v>
      </c>
      <c r="S25">
        <v>0</v>
      </c>
      <c r="T25">
        <v>0</v>
      </c>
      <c r="U25">
        <v>0</v>
      </c>
      <c r="V25">
        <v>6600</v>
      </c>
    </row>
    <row r="26" spans="1:22" x14ac:dyDescent="0.3">
      <c r="A26">
        <v>2109</v>
      </c>
      <c r="B26" t="s">
        <v>1250</v>
      </c>
      <c r="C26" t="s">
        <v>427</v>
      </c>
      <c r="D26" t="s">
        <v>406</v>
      </c>
      <c r="E26" t="s">
        <v>391</v>
      </c>
      <c r="F26" t="s">
        <v>392</v>
      </c>
      <c r="G26" t="s">
        <v>396</v>
      </c>
      <c r="H26" t="s">
        <v>397</v>
      </c>
      <c r="I26" t="s">
        <v>429</v>
      </c>
      <c r="J26">
        <v>25</v>
      </c>
      <c r="K26">
        <v>25</v>
      </c>
      <c r="L26">
        <v>25</v>
      </c>
      <c r="M26">
        <v>0</v>
      </c>
      <c r="N26">
        <v>0</v>
      </c>
      <c r="O26">
        <v>0</v>
      </c>
      <c r="P26">
        <v>0</v>
      </c>
      <c r="Q26">
        <v>0</v>
      </c>
      <c r="R26">
        <v>0</v>
      </c>
      <c r="S26">
        <v>0</v>
      </c>
      <c r="T26">
        <v>0</v>
      </c>
      <c r="U26">
        <v>0</v>
      </c>
      <c r="V26">
        <v>75</v>
      </c>
    </row>
    <row r="27" spans="1:22" x14ac:dyDescent="0.3">
      <c r="A27">
        <v>2116</v>
      </c>
      <c r="B27" t="s">
        <v>1250</v>
      </c>
      <c r="C27" t="s">
        <v>430</v>
      </c>
      <c r="D27" t="s">
        <v>406</v>
      </c>
      <c r="E27" t="s">
        <v>391</v>
      </c>
      <c r="F27" t="s">
        <v>392</v>
      </c>
      <c r="G27" t="s">
        <v>393</v>
      </c>
      <c r="H27" t="s">
        <v>394</v>
      </c>
      <c r="I27" t="s">
        <v>431</v>
      </c>
      <c r="J27">
        <v>13530</v>
      </c>
      <c r="K27">
        <v>13530</v>
      </c>
      <c r="L27">
        <v>13530</v>
      </c>
      <c r="M27">
        <v>0</v>
      </c>
      <c r="N27">
        <v>0</v>
      </c>
      <c r="O27">
        <v>0</v>
      </c>
      <c r="P27">
        <v>0</v>
      </c>
      <c r="Q27">
        <v>0</v>
      </c>
      <c r="R27">
        <v>0</v>
      </c>
      <c r="S27">
        <v>0</v>
      </c>
      <c r="T27">
        <v>0</v>
      </c>
      <c r="U27">
        <v>0</v>
      </c>
      <c r="V27">
        <v>40590</v>
      </c>
    </row>
    <row r="28" spans="1:22" x14ac:dyDescent="0.3">
      <c r="A28">
        <v>2116</v>
      </c>
      <c r="B28" t="s">
        <v>1250</v>
      </c>
      <c r="C28" t="s">
        <v>430</v>
      </c>
      <c r="D28" t="s">
        <v>406</v>
      </c>
      <c r="E28" t="s">
        <v>391</v>
      </c>
      <c r="F28" t="s">
        <v>392</v>
      </c>
      <c r="G28" t="s">
        <v>396</v>
      </c>
      <c r="H28" t="s">
        <v>397</v>
      </c>
      <c r="I28" t="s">
        <v>1285</v>
      </c>
      <c r="J28">
        <v>25</v>
      </c>
      <c r="K28">
        <v>25</v>
      </c>
      <c r="L28">
        <v>25</v>
      </c>
      <c r="M28">
        <v>0</v>
      </c>
      <c r="N28">
        <v>0</v>
      </c>
      <c r="O28">
        <v>0</v>
      </c>
      <c r="P28">
        <v>0</v>
      </c>
      <c r="Q28">
        <v>0</v>
      </c>
      <c r="R28">
        <v>0</v>
      </c>
      <c r="S28">
        <v>0</v>
      </c>
      <c r="T28">
        <v>0</v>
      </c>
      <c r="U28">
        <v>0</v>
      </c>
      <c r="V28">
        <v>75</v>
      </c>
    </row>
    <row r="29" spans="1:22" x14ac:dyDescent="0.3">
      <c r="A29">
        <v>2119</v>
      </c>
      <c r="B29" t="s">
        <v>1250</v>
      </c>
      <c r="C29" t="s">
        <v>432</v>
      </c>
      <c r="D29" t="s">
        <v>406</v>
      </c>
      <c r="E29" t="s">
        <v>391</v>
      </c>
      <c r="F29" t="s">
        <v>392</v>
      </c>
      <c r="G29" t="s">
        <v>393</v>
      </c>
      <c r="H29" t="s">
        <v>394</v>
      </c>
      <c r="I29" t="s">
        <v>433</v>
      </c>
      <c r="J29">
        <v>4840</v>
      </c>
      <c r="K29">
        <v>4840</v>
      </c>
      <c r="L29">
        <v>4840</v>
      </c>
      <c r="M29">
        <v>0</v>
      </c>
      <c r="N29">
        <v>0</v>
      </c>
      <c r="O29">
        <v>0</v>
      </c>
      <c r="P29">
        <v>0</v>
      </c>
      <c r="Q29">
        <v>0</v>
      </c>
      <c r="R29">
        <v>0</v>
      </c>
      <c r="S29">
        <v>0</v>
      </c>
      <c r="T29">
        <v>0</v>
      </c>
      <c r="U29">
        <v>0</v>
      </c>
      <c r="V29">
        <v>14520</v>
      </c>
    </row>
    <row r="30" spans="1:22" x14ac:dyDescent="0.3">
      <c r="A30">
        <v>2120</v>
      </c>
      <c r="B30" t="s">
        <v>1250</v>
      </c>
      <c r="C30" t="s">
        <v>434</v>
      </c>
      <c r="D30" t="s">
        <v>406</v>
      </c>
      <c r="E30" t="s">
        <v>391</v>
      </c>
      <c r="F30" t="s">
        <v>392</v>
      </c>
      <c r="G30" t="s">
        <v>393</v>
      </c>
      <c r="H30" t="s">
        <v>394</v>
      </c>
      <c r="I30" t="s">
        <v>435</v>
      </c>
      <c r="J30">
        <v>4070</v>
      </c>
      <c r="K30">
        <v>4070</v>
      </c>
      <c r="L30">
        <v>4070</v>
      </c>
      <c r="M30">
        <v>0</v>
      </c>
      <c r="N30">
        <v>0</v>
      </c>
      <c r="O30">
        <v>0</v>
      </c>
      <c r="P30">
        <v>0</v>
      </c>
      <c r="Q30">
        <v>0</v>
      </c>
      <c r="R30">
        <v>0</v>
      </c>
      <c r="S30">
        <v>0</v>
      </c>
      <c r="T30">
        <v>0</v>
      </c>
      <c r="U30">
        <v>0</v>
      </c>
      <c r="V30">
        <v>12210</v>
      </c>
    </row>
    <row r="31" spans="1:22" x14ac:dyDescent="0.3">
      <c r="A31">
        <v>2120</v>
      </c>
      <c r="B31" t="s">
        <v>1250</v>
      </c>
      <c r="C31" t="s">
        <v>434</v>
      </c>
      <c r="D31" t="s">
        <v>406</v>
      </c>
      <c r="E31" t="s">
        <v>391</v>
      </c>
      <c r="F31" t="s">
        <v>392</v>
      </c>
      <c r="G31" t="s">
        <v>396</v>
      </c>
      <c r="H31" t="s">
        <v>397</v>
      </c>
      <c r="I31" t="s">
        <v>436</v>
      </c>
      <c r="J31">
        <v>50</v>
      </c>
      <c r="K31">
        <v>50</v>
      </c>
      <c r="L31">
        <v>50</v>
      </c>
      <c r="M31">
        <v>0</v>
      </c>
      <c r="N31">
        <v>0</v>
      </c>
      <c r="O31">
        <v>0</v>
      </c>
      <c r="P31">
        <v>0</v>
      </c>
      <c r="Q31">
        <v>0</v>
      </c>
      <c r="R31">
        <v>0</v>
      </c>
      <c r="S31">
        <v>0</v>
      </c>
      <c r="T31">
        <v>0</v>
      </c>
      <c r="U31">
        <v>0</v>
      </c>
      <c r="V31">
        <v>150</v>
      </c>
    </row>
    <row r="32" spans="1:22" x14ac:dyDescent="0.3">
      <c r="A32">
        <v>2127</v>
      </c>
      <c r="B32" t="s">
        <v>1250</v>
      </c>
      <c r="C32" t="s">
        <v>437</v>
      </c>
      <c r="D32" t="s">
        <v>406</v>
      </c>
      <c r="E32" t="s">
        <v>391</v>
      </c>
      <c r="F32" t="s">
        <v>392</v>
      </c>
      <c r="G32" t="s">
        <v>393</v>
      </c>
      <c r="H32" t="s">
        <v>394</v>
      </c>
      <c r="I32" t="s">
        <v>438</v>
      </c>
      <c r="J32">
        <v>11330</v>
      </c>
      <c r="K32">
        <v>11330</v>
      </c>
      <c r="L32">
        <v>11330</v>
      </c>
      <c r="M32">
        <v>0</v>
      </c>
      <c r="N32">
        <v>0</v>
      </c>
      <c r="O32">
        <v>0</v>
      </c>
      <c r="P32">
        <v>0</v>
      </c>
      <c r="Q32">
        <v>0</v>
      </c>
      <c r="R32">
        <v>0</v>
      </c>
      <c r="S32">
        <v>0</v>
      </c>
      <c r="T32">
        <v>0</v>
      </c>
      <c r="U32">
        <v>0</v>
      </c>
      <c r="V32">
        <v>33990</v>
      </c>
    </row>
    <row r="33" spans="1:22" x14ac:dyDescent="0.3">
      <c r="A33">
        <v>2127</v>
      </c>
      <c r="B33" t="s">
        <v>1250</v>
      </c>
      <c r="C33" t="s">
        <v>437</v>
      </c>
      <c r="D33" t="s">
        <v>406</v>
      </c>
      <c r="E33" t="s">
        <v>391</v>
      </c>
      <c r="F33" t="s">
        <v>392</v>
      </c>
      <c r="G33" t="s">
        <v>396</v>
      </c>
      <c r="H33" t="s">
        <v>397</v>
      </c>
      <c r="I33" t="s">
        <v>439</v>
      </c>
      <c r="J33">
        <v>50</v>
      </c>
      <c r="K33">
        <v>50</v>
      </c>
      <c r="L33">
        <v>50</v>
      </c>
      <c r="M33">
        <v>0</v>
      </c>
      <c r="N33">
        <v>0</v>
      </c>
      <c r="O33">
        <v>0</v>
      </c>
      <c r="P33">
        <v>0</v>
      </c>
      <c r="Q33">
        <v>0</v>
      </c>
      <c r="R33">
        <v>0</v>
      </c>
      <c r="S33">
        <v>0</v>
      </c>
      <c r="T33">
        <v>0</v>
      </c>
      <c r="U33">
        <v>0</v>
      </c>
      <c r="V33">
        <v>150</v>
      </c>
    </row>
    <row r="34" spans="1:22" x14ac:dyDescent="0.3">
      <c r="A34">
        <v>2128</v>
      </c>
      <c r="B34" t="s">
        <v>1250</v>
      </c>
      <c r="C34" t="s">
        <v>440</v>
      </c>
      <c r="D34" t="s">
        <v>406</v>
      </c>
      <c r="E34" t="s">
        <v>391</v>
      </c>
      <c r="F34" t="s">
        <v>392</v>
      </c>
      <c r="G34" t="s">
        <v>393</v>
      </c>
      <c r="H34" t="s">
        <v>394</v>
      </c>
      <c r="I34" t="s">
        <v>441</v>
      </c>
      <c r="J34">
        <v>2420</v>
      </c>
      <c r="K34">
        <v>2420</v>
      </c>
      <c r="L34">
        <v>2420</v>
      </c>
      <c r="M34">
        <v>0</v>
      </c>
      <c r="N34">
        <v>0</v>
      </c>
      <c r="O34">
        <v>0</v>
      </c>
      <c r="P34">
        <v>0</v>
      </c>
      <c r="Q34">
        <v>0</v>
      </c>
      <c r="R34">
        <v>0</v>
      </c>
      <c r="S34">
        <v>0</v>
      </c>
      <c r="T34">
        <v>0</v>
      </c>
      <c r="U34">
        <v>0</v>
      </c>
      <c r="V34">
        <v>7260</v>
      </c>
    </row>
    <row r="35" spans="1:22" x14ac:dyDescent="0.3">
      <c r="A35">
        <v>2130</v>
      </c>
      <c r="B35" t="s">
        <v>1250</v>
      </c>
      <c r="C35" t="s">
        <v>442</v>
      </c>
      <c r="D35" t="s">
        <v>406</v>
      </c>
      <c r="E35" t="s">
        <v>391</v>
      </c>
      <c r="F35" t="s">
        <v>392</v>
      </c>
      <c r="G35" t="s">
        <v>393</v>
      </c>
      <c r="H35" t="s">
        <v>394</v>
      </c>
      <c r="I35" t="s">
        <v>443</v>
      </c>
      <c r="J35">
        <v>4400</v>
      </c>
      <c r="K35">
        <v>4400</v>
      </c>
      <c r="L35">
        <v>4400</v>
      </c>
      <c r="M35">
        <v>0</v>
      </c>
      <c r="N35">
        <v>0</v>
      </c>
      <c r="O35">
        <v>0</v>
      </c>
      <c r="P35">
        <v>0</v>
      </c>
      <c r="Q35">
        <v>0</v>
      </c>
      <c r="R35">
        <v>0</v>
      </c>
      <c r="S35">
        <v>0</v>
      </c>
      <c r="T35">
        <v>0</v>
      </c>
      <c r="U35">
        <v>0</v>
      </c>
      <c r="V35">
        <v>13200</v>
      </c>
    </row>
    <row r="36" spans="1:22" x14ac:dyDescent="0.3">
      <c r="A36">
        <v>2132</v>
      </c>
      <c r="B36" t="s">
        <v>1250</v>
      </c>
      <c r="C36" t="s">
        <v>444</v>
      </c>
      <c r="D36" t="s">
        <v>406</v>
      </c>
      <c r="E36" t="s">
        <v>391</v>
      </c>
      <c r="F36" t="s">
        <v>392</v>
      </c>
      <c r="G36" t="s">
        <v>393</v>
      </c>
      <c r="H36" t="s">
        <v>394</v>
      </c>
      <c r="I36" t="s">
        <v>445</v>
      </c>
      <c r="J36">
        <v>5610</v>
      </c>
      <c r="K36">
        <v>5610</v>
      </c>
      <c r="L36">
        <v>5610</v>
      </c>
      <c r="M36">
        <v>0</v>
      </c>
      <c r="N36">
        <v>0</v>
      </c>
      <c r="O36">
        <v>0</v>
      </c>
      <c r="P36">
        <v>0</v>
      </c>
      <c r="Q36">
        <v>0</v>
      </c>
      <c r="R36">
        <v>0</v>
      </c>
      <c r="S36">
        <v>0</v>
      </c>
      <c r="T36">
        <v>0</v>
      </c>
      <c r="U36">
        <v>0</v>
      </c>
      <c r="V36">
        <v>16830</v>
      </c>
    </row>
    <row r="37" spans="1:22" x14ac:dyDescent="0.3">
      <c r="A37">
        <v>2133</v>
      </c>
      <c r="B37" t="s">
        <v>1250</v>
      </c>
      <c r="C37" t="s">
        <v>446</v>
      </c>
      <c r="D37" t="s">
        <v>406</v>
      </c>
      <c r="E37" t="s">
        <v>391</v>
      </c>
      <c r="F37" t="s">
        <v>392</v>
      </c>
      <c r="G37" t="s">
        <v>393</v>
      </c>
      <c r="H37" t="s">
        <v>394</v>
      </c>
      <c r="I37" t="s">
        <v>447</v>
      </c>
      <c r="J37">
        <v>2860</v>
      </c>
      <c r="K37">
        <v>2860</v>
      </c>
      <c r="L37">
        <v>2860</v>
      </c>
      <c r="M37">
        <v>0</v>
      </c>
      <c r="N37">
        <v>0</v>
      </c>
      <c r="O37">
        <v>0</v>
      </c>
      <c r="P37">
        <v>0</v>
      </c>
      <c r="Q37">
        <v>0</v>
      </c>
      <c r="R37">
        <v>0</v>
      </c>
      <c r="S37">
        <v>0</v>
      </c>
      <c r="T37">
        <v>0</v>
      </c>
      <c r="U37">
        <v>0</v>
      </c>
      <c r="V37">
        <v>8580</v>
      </c>
    </row>
    <row r="38" spans="1:22" x14ac:dyDescent="0.3">
      <c r="A38">
        <v>2133</v>
      </c>
      <c r="B38" t="s">
        <v>1250</v>
      </c>
      <c r="C38" t="s">
        <v>446</v>
      </c>
      <c r="D38" t="s">
        <v>406</v>
      </c>
      <c r="E38" t="s">
        <v>391</v>
      </c>
      <c r="F38" t="s">
        <v>392</v>
      </c>
      <c r="G38" t="s">
        <v>396</v>
      </c>
      <c r="H38" t="s">
        <v>397</v>
      </c>
      <c r="I38" t="s">
        <v>448</v>
      </c>
      <c r="J38">
        <v>25</v>
      </c>
      <c r="K38">
        <v>25</v>
      </c>
      <c r="L38">
        <v>25</v>
      </c>
      <c r="M38">
        <v>0</v>
      </c>
      <c r="N38">
        <v>0</v>
      </c>
      <c r="O38">
        <v>0</v>
      </c>
      <c r="P38">
        <v>0</v>
      </c>
      <c r="Q38">
        <v>0</v>
      </c>
      <c r="R38">
        <v>0</v>
      </c>
      <c r="S38">
        <v>0</v>
      </c>
      <c r="T38">
        <v>0</v>
      </c>
      <c r="U38">
        <v>0</v>
      </c>
      <c r="V38">
        <v>75</v>
      </c>
    </row>
    <row r="39" spans="1:22" x14ac:dyDescent="0.3">
      <c r="A39">
        <v>2134</v>
      </c>
      <c r="B39" t="s">
        <v>1250</v>
      </c>
      <c r="C39" t="s">
        <v>449</v>
      </c>
      <c r="D39" t="s">
        <v>406</v>
      </c>
      <c r="E39" t="s">
        <v>391</v>
      </c>
      <c r="F39" t="s">
        <v>392</v>
      </c>
      <c r="G39" t="s">
        <v>393</v>
      </c>
      <c r="H39" t="s">
        <v>394</v>
      </c>
      <c r="I39" t="s">
        <v>450</v>
      </c>
      <c r="J39">
        <v>1540</v>
      </c>
      <c r="K39">
        <v>1540</v>
      </c>
      <c r="L39">
        <v>1540</v>
      </c>
      <c r="M39">
        <v>0</v>
      </c>
      <c r="N39">
        <v>0</v>
      </c>
      <c r="O39">
        <v>0</v>
      </c>
      <c r="P39">
        <v>0</v>
      </c>
      <c r="Q39">
        <v>0</v>
      </c>
      <c r="R39">
        <v>0</v>
      </c>
      <c r="S39">
        <v>0</v>
      </c>
      <c r="T39">
        <v>0</v>
      </c>
      <c r="U39">
        <v>0</v>
      </c>
      <c r="V39">
        <v>4620</v>
      </c>
    </row>
    <row r="40" spans="1:22" x14ac:dyDescent="0.3">
      <c r="A40">
        <v>2135</v>
      </c>
      <c r="B40" t="s">
        <v>1250</v>
      </c>
      <c r="C40" t="s">
        <v>451</v>
      </c>
      <c r="D40" t="s">
        <v>406</v>
      </c>
      <c r="E40" t="s">
        <v>391</v>
      </c>
      <c r="F40" t="s">
        <v>392</v>
      </c>
      <c r="G40" t="s">
        <v>393</v>
      </c>
      <c r="H40" t="s">
        <v>394</v>
      </c>
      <c r="I40" t="s">
        <v>452</v>
      </c>
      <c r="J40">
        <v>2310</v>
      </c>
      <c r="K40">
        <v>2310</v>
      </c>
      <c r="L40">
        <v>2310</v>
      </c>
      <c r="M40">
        <v>0</v>
      </c>
      <c r="N40">
        <v>0</v>
      </c>
      <c r="O40">
        <v>0</v>
      </c>
      <c r="P40">
        <v>0</v>
      </c>
      <c r="Q40">
        <v>0</v>
      </c>
      <c r="R40">
        <v>0</v>
      </c>
      <c r="S40">
        <v>0</v>
      </c>
      <c r="T40">
        <v>0</v>
      </c>
      <c r="U40">
        <v>0</v>
      </c>
      <c r="V40">
        <v>6930</v>
      </c>
    </row>
    <row r="41" spans="1:22" x14ac:dyDescent="0.3">
      <c r="A41">
        <v>2136</v>
      </c>
      <c r="B41" t="s">
        <v>1250</v>
      </c>
      <c r="C41" t="s">
        <v>453</v>
      </c>
      <c r="D41" t="s">
        <v>406</v>
      </c>
      <c r="E41" t="s">
        <v>391</v>
      </c>
      <c r="F41" t="s">
        <v>392</v>
      </c>
      <c r="G41" t="s">
        <v>393</v>
      </c>
      <c r="H41" t="s">
        <v>394</v>
      </c>
      <c r="I41" t="s">
        <v>454</v>
      </c>
      <c r="J41">
        <v>1980</v>
      </c>
      <c r="K41">
        <v>1980</v>
      </c>
      <c r="L41">
        <v>1980</v>
      </c>
      <c r="M41">
        <v>0</v>
      </c>
      <c r="N41">
        <v>0</v>
      </c>
      <c r="O41">
        <v>0</v>
      </c>
      <c r="P41">
        <v>0</v>
      </c>
      <c r="Q41">
        <v>0</v>
      </c>
      <c r="R41">
        <v>0</v>
      </c>
      <c r="S41">
        <v>0</v>
      </c>
      <c r="T41">
        <v>0</v>
      </c>
      <c r="U41">
        <v>0</v>
      </c>
      <c r="V41">
        <v>5940</v>
      </c>
    </row>
    <row r="42" spans="1:22" x14ac:dyDescent="0.3">
      <c r="A42">
        <v>2137</v>
      </c>
      <c r="B42" t="s">
        <v>1250</v>
      </c>
      <c r="C42" t="s">
        <v>455</v>
      </c>
      <c r="D42" t="s">
        <v>406</v>
      </c>
      <c r="E42" t="s">
        <v>391</v>
      </c>
      <c r="F42" t="s">
        <v>392</v>
      </c>
      <c r="G42" t="s">
        <v>393</v>
      </c>
      <c r="H42" t="s">
        <v>394</v>
      </c>
      <c r="I42" t="s">
        <v>456</v>
      </c>
      <c r="J42">
        <v>1540</v>
      </c>
      <c r="K42">
        <v>1540</v>
      </c>
      <c r="L42">
        <v>1540</v>
      </c>
      <c r="M42">
        <v>0</v>
      </c>
      <c r="N42">
        <v>0</v>
      </c>
      <c r="O42">
        <v>0</v>
      </c>
      <c r="P42">
        <v>0</v>
      </c>
      <c r="Q42">
        <v>0</v>
      </c>
      <c r="R42">
        <v>0</v>
      </c>
      <c r="S42">
        <v>0</v>
      </c>
      <c r="T42">
        <v>0</v>
      </c>
      <c r="U42">
        <v>0</v>
      </c>
      <c r="V42">
        <v>4620</v>
      </c>
    </row>
    <row r="43" spans="1:22" x14ac:dyDescent="0.3">
      <c r="A43">
        <v>2137</v>
      </c>
      <c r="B43" t="s">
        <v>1250</v>
      </c>
      <c r="C43" t="s">
        <v>455</v>
      </c>
      <c r="D43" t="s">
        <v>406</v>
      </c>
      <c r="E43" t="s">
        <v>391</v>
      </c>
      <c r="F43" t="s">
        <v>392</v>
      </c>
      <c r="G43" t="s">
        <v>396</v>
      </c>
      <c r="H43" t="s">
        <v>397</v>
      </c>
      <c r="I43" t="s">
        <v>457</v>
      </c>
      <c r="J43">
        <v>50</v>
      </c>
      <c r="K43">
        <v>50</v>
      </c>
      <c r="L43">
        <v>50</v>
      </c>
      <c r="M43">
        <v>0</v>
      </c>
      <c r="N43">
        <v>0</v>
      </c>
      <c r="O43">
        <v>0</v>
      </c>
      <c r="P43">
        <v>0</v>
      </c>
      <c r="Q43">
        <v>0</v>
      </c>
      <c r="R43">
        <v>0</v>
      </c>
      <c r="S43">
        <v>0</v>
      </c>
      <c r="T43">
        <v>0</v>
      </c>
      <c r="U43">
        <v>0</v>
      </c>
      <c r="V43">
        <v>150</v>
      </c>
    </row>
    <row r="44" spans="1:22" x14ac:dyDescent="0.3">
      <c r="A44">
        <v>2138</v>
      </c>
      <c r="B44" t="s">
        <v>1250</v>
      </c>
      <c r="C44" t="s">
        <v>458</v>
      </c>
      <c r="D44" t="s">
        <v>406</v>
      </c>
      <c r="E44" t="s">
        <v>391</v>
      </c>
      <c r="F44" t="s">
        <v>392</v>
      </c>
      <c r="G44" t="s">
        <v>393</v>
      </c>
      <c r="H44" t="s">
        <v>394</v>
      </c>
      <c r="I44" t="s">
        <v>459</v>
      </c>
      <c r="J44">
        <v>3740</v>
      </c>
      <c r="K44">
        <v>3740</v>
      </c>
      <c r="L44">
        <v>3740</v>
      </c>
      <c r="M44">
        <v>0</v>
      </c>
      <c r="N44">
        <v>0</v>
      </c>
      <c r="O44">
        <v>0</v>
      </c>
      <c r="P44">
        <v>0</v>
      </c>
      <c r="Q44">
        <v>0</v>
      </c>
      <c r="R44">
        <v>0</v>
      </c>
      <c r="S44">
        <v>0</v>
      </c>
      <c r="T44">
        <v>0</v>
      </c>
      <c r="U44">
        <v>0</v>
      </c>
      <c r="V44">
        <v>11220</v>
      </c>
    </row>
    <row r="45" spans="1:22" x14ac:dyDescent="0.3">
      <c r="A45">
        <v>2138</v>
      </c>
      <c r="B45" t="s">
        <v>1250</v>
      </c>
      <c r="C45" t="s">
        <v>458</v>
      </c>
      <c r="D45" t="s">
        <v>406</v>
      </c>
      <c r="E45" t="s">
        <v>391</v>
      </c>
      <c r="F45" t="s">
        <v>392</v>
      </c>
      <c r="G45" t="s">
        <v>396</v>
      </c>
      <c r="H45" t="s">
        <v>397</v>
      </c>
      <c r="I45" t="s">
        <v>460</v>
      </c>
      <c r="J45">
        <v>25</v>
      </c>
      <c r="K45">
        <v>25</v>
      </c>
      <c r="L45">
        <v>25</v>
      </c>
      <c r="M45">
        <v>0</v>
      </c>
      <c r="N45">
        <v>0</v>
      </c>
      <c r="O45">
        <v>0</v>
      </c>
      <c r="P45">
        <v>0</v>
      </c>
      <c r="Q45">
        <v>0</v>
      </c>
      <c r="R45">
        <v>0</v>
      </c>
      <c r="S45">
        <v>0</v>
      </c>
      <c r="T45">
        <v>0</v>
      </c>
      <c r="U45">
        <v>0</v>
      </c>
      <c r="V45">
        <v>75</v>
      </c>
    </row>
    <row r="46" spans="1:22" x14ac:dyDescent="0.3">
      <c r="A46">
        <v>2139</v>
      </c>
      <c r="B46" t="s">
        <v>1250</v>
      </c>
      <c r="C46" t="s">
        <v>461</v>
      </c>
      <c r="D46" t="s">
        <v>406</v>
      </c>
      <c r="E46" t="s">
        <v>391</v>
      </c>
      <c r="F46" t="s">
        <v>392</v>
      </c>
      <c r="G46" t="s">
        <v>393</v>
      </c>
      <c r="H46" t="s">
        <v>394</v>
      </c>
      <c r="I46" t="s">
        <v>462</v>
      </c>
      <c r="J46">
        <v>3740</v>
      </c>
      <c r="K46">
        <v>3740</v>
      </c>
      <c r="L46">
        <v>3740</v>
      </c>
      <c r="M46">
        <v>0</v>
      </c>
      <c r="N46">
        <v>0</v>
      </c>
      <c r="O46">
        <v>0</v>
      </c>
      <c r="P46">
        <v>0</v>
      </c>
      <c r="Q46">
        <v>0</v>
      </c>
      <c r="R46">
        <v>0</v>
      </c>
      <c r="S46">
        <v>0</v>
      </c>
      <c r="T46">
        <v>0</v>
      </c>
      <c r="U46">
        <v>0</v>
      </c>
      <c r="V46">
        <v>11220</v>
      </c>
    </row>
    <row r="47" spans="1:22" x14ac:dyDescent="0.3">
      <c r="A47">
        <v>2142</v>
      </c>
      <c r="B47" t="s">
        <v>1250</v>
      </c>
      <c r="C47" t="s">
        <v>463</v>
      </c>
      <c r="D47" t="s">
        <v>406</v>
      </c>
      <c r="E47" t="s">
        <v>391</v>
      </c>
      <c r="F47" t="s">
        <v>392</v>
      </c>
      <c r="G47" t="s">
        <v>393</v>
      </c>
      <c r="H47" t="s">
        <v>394</v>
      </c>
      <c r="I47" t="s">
        <v>464</v>
      </c>
      <c r="J47">
        <v>2310</v>
      </c>
      <c r="K47">
        <v>2310</v>
      </c>
      <c r="L47">
        <v>2310</v>
      </c>
      <c r="M47">
        <v>0</v>
      </c>
      <c r="N47">
        <v>0</v>
      </c>
      <c r="O47">
        <v>0</v>
      </c>
      <c r="P47">
        <v>0</v>
      </c>
      <c r="Q47">
        <v>0</v>
      </c>
      <c r="R47">
        <v>0</v>
      </c>
      <c r="S47">
        <v>0</v>
      </c>
      <c r="T47">
        <v>0</v>
      </c>
      <c r="U47">
        <v>0</v>
      </c>
      <c r="V47">
        <v>6930</v>
      </c>
    </row>
    <row r="48" spans="1:22" x14ac:dyDescent="0.3">
      <c r="A48">
        <v>2142</v>
      </c>
      <c r="B48" t="s">
        <v>1250</v>
      </c>
      <c r="C48" t="s">
        <v>463</v>
      </c>
      <c r="D48" t="s">
        <v>406</v>
      </c>
      <c r="E48" t="s">
        <v>391</v>
      </c>
      <c r="F48" t="s">
        <v>392</v>
      </c>
      <c r="G48" t="s">
        <v>396</v>
      </c>
      <c r="H48" t="s">
        <v>397</v>
      </c>
      <c r="I48" t="s">
        <v>465</v>
      </c>
      <c r="J48">
        <v>50</v>
      </c>
      <c r="K48">
        <v>50</v>
      </c>
      <c r="L48">
        <v>50</v>
      </c>
      <c r="M48">
        <v>0</v>
      </c>
      <c r="N48">
        <v>0</v>
      </c>
      <c r="O48">
        <v>0</v>
      </c>
      <c r="P48">
        <v>0</v>
      </c>
      <c r="Q48">
        <v>0</v>
      </c>
      <c r="R48">
        <v>0</v>
      </c>
      <c r="S48">
        <v>0</v>
      </c>
      <c r="T48">
        <v>0</v>
      </c>
      <c r="U48">
        <v>0</v>
      </c>
      <c r="V48">
        <v>150</v>
      </c>
    </row>
    <row r="49" spans="1:22" x14ac:dyDescent="0.3">
      <c r="A49">
        <v>2147</v>
      </c>
      <c r="B49" t="s">
        <v>1250</v>
      </c>
      <c r="C49" t="s">
        <v>466</v>
      </c>
      <c r="D49" t="s">
        <v>406</v>
      </c>
      <c r="E49" t="s">
        <v>391</v>
      </c>
      <c r="F49" t="s">
        <v>392</v>
      </c>
      <c r="G49" t="s">
        <v>393</v>
      </c>
      <c r="H49" t="s">
        <v>394</v>
      </c>
      <c r="I49" t="s">
        <v>467</v>
      </c>
      <c r="J49">
        <v>770</v>
      </c>
      <c r="K49">
        <v>770</v>
      </c>
      <c r="L49">
        <v>770</v>
      </c>
      <c r="M49">
        <v>0</v>
      </c>
      <c r="N49">
        <v>0</v>
      </c>
      <c r="O49">
        <v>0</v>
      </c>
      <c r="P49">
        <v>0</v>
      </c>
      <c r="Q49">
        <v>0</v>
      </c>
      <c r="R49">
        <v>0</v>
      </c>
      <c r="S49">
        <v>0</v>
      </c>
      <c r="T49">
        <v>0</v>
      </c>
      <c r="U49">
        <v>0</v>
      </c>
      <c r="V49">
        <v>2310</v>
      </c>
    </row>
    <row r="50" spans="1:22" x14ac:dyDescent="0.3">
      <c r="A50">
        <v>2148</v>
      </c>
      <c r="B50" t="s">
        <v>1250</v>
      </c>
      <c r="C50" t="s">
        <v>468</v>
      </c>
      <c r="D50" t="s">
        <v>406</v>
      </c>
      <c r="E50" t="s">
        <v>391</v>
      </c>
      <c r="F50" t="s">
        <v>392</v>
      </c>
      <c r="G50" t="s">
        <v>393</v>
      </c>
      <c r="H50" t="s">
        <v>394</v>
      </c>
      <c r="I50" t="s">
        <v>469</v>
      </c>
      <c r="J50">
        <v>2310</v>
      </c>
      <c r="K50">
        <v>2310</v>
      </c>
      <c r="L50">
        <v>2310</v>
      </c>
      <c r="M50">
        <v>0</v>
      </c>
      <c r="N50">
        <v>0</v>
      </c>
      <c r="O50">
        <v>0</v>
      </c>
      <c r="P50">
        <v>0</v>
      </c>
      <c r="Q50">
        <v>0</v>
      </c>
      <c r="R50">
        <v>0</v>
      </c>
      <c r="S50">
        <v>0</v>
      </c>
      <c r="T50">
        <v>0</v>
      </c>
      <c r="U50">
        <v>0</v>
      </c>
      <c r="V50">
        <v>6930</v>
      </c>
    </row>
    <row r="51" spans="1:22" x14ac:dyDescent="0.3">
      <c r="A51">
        <v>2155</v>
      </c>
      <c r="B51" t="s">
        <v>1250</v>
      </c>
      <c r="C51" t="s">
        <v>470</v>
      </c>
      <c r="D51" t="s">
        <v>406</v>
      </c>
      <c r="E51" t="s">
        <v>391</v>
      </c>
      <c r="F51" t="s">
        <v>392</v>
      </c>
      <c r="G51" t="s">
        <v>393</v>
      </c>
      <c r="H51" t="s">
        <v>394</v>
      </c>
      <c r="I51" t="s">
        <v>471</v>
      </c>
      <c r="J51">
        <v>3740</v>
      </c>
      <c r="K51">
        <v>3740</v>
      </c>
      <c r="L51">
        <v>3740</v>
      </c>
      <c r="M51">
        <v>0</v>
      </c>
      <c r="N51">
        <v>0</v>
      </c>
      <c r="O51">
        <v>0</v>
      </c>
      <c r="P51">
        <v>0</v>
      </c>
      <c r="Q51">
        <v>0</v>
      </c>
      <c r="R51">
        <v>0</v>
      </c>
      <c r="S51">
        <v>0</v>
      </c>
      <c r="T51">
        <v>0</v>
      </c>
      <c r="U51">
        <v>0</v>
      </c>
      <c r="V51">
        <v>11220</v>
      </c>
    </row>
    <row r="52" spans="1:22" x14ac:dyDescent="0.3">
      <c r="A52">
        <v>2156</v>
      </c>
      <c r="B52" t="s">
        <v>1250</v>
      </c>
      <c r="C52" t="s">
        <v>472</v>
      </c>
      <c r="D52" t="s">
        <v>406</v>
      </c>
      <c r="E52" t="s">
        <v>391</v>
      </c>
      <c r="F52" t="s">
        <v>392</v>
      </c>
      <c r="G52" t="s">
        <v>393</v>
      </c>
      <c r="H52" t="s">
        <v>394</v>
      </c>
      <c r="I52" t="s">
        <v>473</v>
      </c>
      <c r="J52">
        <v>6160</v>
      </c>
      <c r="K52">
        <v>6160</v>
      </c>
      <c r="L52">
        <v>6160</v>
      </c>
      <c r="M52">
        <v>0</v>
      </c>
      <c r="N52">
        <v>0</v>
      </c>
      <c r="O52">
        <v>0</v>
      </c>
      <c r="P52">
        <v>0</v>
      </c>
      <c r="Q52">
        <v>0</v>
      </c>
      <c r="R52">
        <v>0</v>
      </c>
      <c r="S52">
        <v>0</v>
      </c>
      <c r="T52">
        <v>0</v>
      </c>
      <c r="U52">
        <v>0</v>
      </c>
      <c r="V52">
        <v>18480</v>
      </c>
    </row>
    <row r="53" spans="1:22" x14ac:dyDescent="0.3">
      <c r="A53">
        <v>2156</v>
      </c>
      <c r="B53" t="s">
        <v>1250</v>
      </c>
      <c r="C53" t="s">
        <v>472</v>
      </c>
      <c r="D53" t="s">
        <v>406</v>
      </c>
      <c r="E53" t="s">
        <v>391</v>
      </c>
      <c r="F53" t="s">
        <v>392</v>
      </c>
      <c r="G53" t="s">
        <v>396</v>
      </c>
      <c r="H53" t="s">
        <v>397</v>
      </c>
      <c r="I53" t="s">
        <v>474</v>
      </c>
      <c r="J53">
        <v>50</v>
      </c>
      <c r="K53">
        <v>50</v>
      </c>
      <c r="L53">
        <v>50</v>
      </c>
      <c r="M53">
        <v>0</v>
      </c>
      <c r="N53">
        <v>0</v>
      </c>
      <c r="O53">
        <v>0</v>
      </c>
      <c r="P53">
        <v>0</v>
      </c>
      <c r="Q53">
        <v>0</v>
      </c>
      <c r="R53">
        <v>0</v>
      </c>
      <c r="S53">
        <v>0</v>
      </c>
      <c r="T53">
        <v>0</v>
      </c>
      <c r="U53">
        <v>0</v>
      </c>
      <c r="V53">
        <v>150</v>
      </c>
    </row>
    <row r="54" spans="1:22" x14ac:dyDescent="0.3">
      <c r="A54">
        <v>2161</v>
      </c>
      <c r="B54" t="s">
        <v>1250</v>
      </c>
      <c r="C54" t="s">
        <v>475</v>
      </c>
      <c r="D54" t="s">
        <v>400</v>
      </c>
      <c r="E54" t="s">
        <v>391</v>
      </c>
      <c r="F54" t="s">
        <v>392</v>
      </c>
      <c r="G54" t="s">
        <v>393</v>
      </c>
      <c r="H54" t="s">
        <v>394</v>
      </c>
      <c r="I54" t="s">
        <v>476</v>
      </c>
      <c r="J54">
        <v>1650</v>
      </c>
      <c r="K54">
        <v>1650</v>
      </c>
      <c r="L54">
        <v>1650</v>
      </c>
      <c r="M54">
        <v>0</v>
      </c>
      <c r="N54">
        <v>0</v>
      </c>
      <c r="O54">
        <v>0</v>
      </c>
      <c r="P54">
        <v>0</v>
      </c>
      <c r="Q54">
        <v>0</v>
      </c>
      <c r="R54">
        <v>0</v>
      </c>
      <c r="S54">
        <v>0</v>
      </c>
      <c r="T54">
        <v>0</v>
      </c>
      <c r="U54">
        <v>0</v>
      </c>
      <c r="V54">
        <v>4950</v>
      </c>
    </row>
    <row r="55" spans="1:22" x14ac:dyDescent="0.3">
      <c r="A55">
        <v>2163</v>
      </c>
      <c r="B55" t="s">
        <v>1250</v>
      </c>
      <c r="C55" t="s">
        <v>477</v>
      </c>
      <c r="D55" t="s">
        <v>400</v>
      </c>
      <c r="E55" t="s">
        <v>391</v>
      </c>
      <c r="F55" t="s">
        <v>392</v>
      </c>
      <c r="G55" t="s">
        <v>393</v>
      </c>
      <c r="H55" t="s">
        <v>394</v>
      </c>
      <c r="I55" t="s">
        <v>478</v>
      </c>
      <c r="J55">
        <v>1650</v>
      </c>
      <c r="K55">
        <v>1650</v>
      </c>
      <c r="L55">
        <v>1650</v>
      </c>
      <c r="M55">
        <v>0</v>
      </c>
      <c r="N55">
        <v>0</v>
      </c>
      <c r="O55">
        <v>0</v>
      </c>
      <c r="P55">
        <v>0</v>
      </c>
      <c r="Q55">
        <v>0</v>
      </c>
      <c r="R55">
        <v>0</v>
      </c>
      <c r="S55">
        <v>0</v>
      </c>
      <c r="T55">
        <v>0</v>
      </c>
      <c r="U55">
        <v>0</v>
      </c>
      <c r="V55">
        <v>4950</v>
      </c>
    </row>
    <row r="56" spans="1:22" x14ac:dyDescent="0.3">
      <c r="A56">
        <v>2164</v>
      </c>
      <c r="B56" t="s">
        <v>1250</v>
      </c>
      <c r="C56" t="s">
        <v>479</v>
      </c>
      <c r="D56" t="s">
        <v>406</v>
      </c>
      <c r="E56" t="s">
        <v>391</v>
      </c>
      <c r="F56" t="s">
        <v>392</v>
      </c>
      <c r="G56" t="s">
        <v>393</v>
      </c>
      <c r="H56" t="s">
        <v>394</v>
      </c>
      <c r="I56" t="s">
        <v>480</v>
      </c>
      <c r="J56">
        <v>1980</v>
      </c>
      <c r="K56">
        <v>1980</v>
      </c>
      <c r="L56">
        <v>1980</v>
      </c>
      <c r="M56">
        <v>0</v>
      </c>
      <c r="N56">
        <v>0</v>
      </c>
      <c r="O56">
        <v>0</v>
      </c>
      <c r="P56">
        <v>0</v>
      </c>
      <c r="Q56">
        <v>0</v>
      </c>
      <c r="R56">
        <v>0</v>
      </c>
      <c r="S56">
        <v>0</v>
      </c>
      <c r="T56">
        <v>0</v>
      </c>
      <c r="U56">
        <v>0</v>
      </c>
      <c r="V56">
        <v>5940</v>
      </c>
    </row>
    <row r="57" spans="1:22" x14ac:dyDescent="0.3">
      <c r="A57">
        <v>2165</v>
      </c>
      <c r="B57" t="s">
        <v>1250</v>
      </c>
      <c r="C57" t="s">
        <v>481</v>
      </c>
      <c r="D57" t="s">
        <v>400</v>
      </c>
      <c r="E57" t="s">
        <v>391</v>
      </c>
      <c r="F57" t="s">
        <v>392</v>
      </c>
      <c r="G57" t="s">
        <v>393</v>
      </c>
      <c r="H57" t="s">
        <v>394</v>
      </c>
      <c r="I57" t="s">
        <v>482</v>
      </c>
      <c r="J57">
        <v>2970</v>
      </c>
      <c r="K57">
        <v>2970</v>
      </c>
      <c r="L57">
        <v>2970</v>
      </c>
      <c r="M57">
        <v>0</v>
      </c>
      <c r="N57">
        <v>0</v>
      </c>
      <c r="O57">
        <v>0</v>
      </c>
      <c r="P57">
        <v>0</v>
      </c>
      <c r="Q57">
        <v>0</v>
      </c>
      <c r="R57">
        <v>0</v>
      </c>
      <c r="S57">
        <v>0</v>
      </c>
      <c r="T57">
        <v>0</v>
      </c>
      <c r="U57">
        <v>0</v>
      </c>
      <c r="V57">
        <v>8910</v>
      </c>
    </row>
    <row r="58" spans="1:22" x14ac:dyDescent="0.3">
      <c r="A58">
        <v>2165</v>
      </c>
      <c r="B58" t="s">
        <v>1250</v>
      </c>
      <c r="C58" t="s">
        <v>481</v>
      </c>
      <c r="D58" t="s">
        <v>400</v>
      </c>
      <c r="E58" t="s">
        <v>391</v>
      </c>
      <c r="F58" t="s">
        <v>392</v>
      </c>
      <c r="G58" t="s">
        <v>396</v>
      </c>
      <c r="H58" t="s">
        <v>397</v>
      </c>
      <c r="I58" t="s">
        <v>483</v>
      </c>
      <c r="J58">
        <v>25</v>
      </c>
      <c r="K58">
        <v>25</v>
      </c>
      <c r="L58">
        <v>25</v>
      </c>
      <c r="M58">
        <v>0</v>
      </c>
      <c r="N58">
        <v>0</v>
      </c>
      <c r="O58">
        <v>0</v>
      </c>
      <c r="P58">
        <v>0</v>
      </c>
      <c r="Q58">
        <v>0</v>
      </c>
      <c r="R58">
        <v>0</v>
      </c>
      <c r="S58">
        <v>0</v>
      </c>
      <c r="T58">
        <v>0</v>
      </c>
      <c r="U58">
        <v>0</v>
      </c>
      <c r="V58">
        <v>75</v>
      </c>
    </row>
    <row r="59" spans="1:22" x14ac:dyDescent="0.3">
      <c r="A59">
        <v>2166</v>
      </c>
      <c r="B59" t="s">
        <v>1250</v>
      </c>
      <c r="C59" t="s">
        <v>484</v>
      </c>
      <c r="D59" t="s">
        <v>400</v>
      </c>
      <c r="E59" t="s">
        <v>391</v>
      </c>
      <c r="F59" t="s">
        <v>392</v>
      </c>
      <c r="G59" t="s">
        <v>393</v>
      </c>
      <c r="H59" t="s">
        <v>394</v>
      </c>
      <c r="I59" t="s">
        <v>485</v>
      </c>
      <c r="J59">
        <v>880</v>
      </c>
      <c r="K59">
        <v>880</v>
      </c>
      <c r="L59">
        <v>880</v>
      </c>
      <c r="M59">
        <v>0</v>
      </c>
      <c r="N59">
        <v>0</v>
      </c>
      <c r="O59">
        <v>0</v>
      </c>
      <c r="P59">
        <v>0</v>
      </c>
      <c r="Q59">
        <v>0</v>
      </c>
      <c r="R59">
        <v>0</v>
      </c>
      <c r="S59">
        <v>0</v>
      </c>
      <c r="T59">
        <v>0</v>
      </c>
      <c r="U59">
        <v>0</v>
      </c>
      <c r="V59">
        <v>2640</v>
      </c>
    </row>
    <row r="60" spans="1:22" x14ac:dyDescent="0.3">
      <c r="A60">
        <v>2167</v>
      </c>
      <c r="B60" t="s">
        <v>1250</v>
      </c>
      <c r="C60" t="s">
        <v>486</v>
      </c>
      <c r="D60" t="s">
        <v>406</v>
      </c>
      <c r="E60" t="s">
        <v>391</v>
      </c>
      <c r="F60" t="s">
        <v>392</v>
      </c>
      <c r="G60" t="s">
        <v>393</v>
      </c>
      <c r="H60" t="s">
        <v>394</v>
      </c>
      <c r="I60" t="s">
        <v>487</v>
      </c>
      <c r="J60">
        <v>550</v>
      </c>
      <c r="K60">
        <v>550</v>
      </c>
      <c r="L60">
        <v>550</v>
      </c>
      <c r="M60">
        <v>0</v>
      </c>
      <c r="N60">
        <v>0</v>
      </c>
      <c r="O60">
        <v>0</v>
      </c>
      <c r="P60">
        <v>0</v>
      </c>
      <c r="Q60">
        <v>0</v>
      </c>
      <c r="R60">
        <v>0</v>
      </c>
      <c r="S60">
        <v>0</v>
      </c>
      <c r="T60">
        <v>0</v>
      </c>
      <c r="U60">
        <v>0</v>
      </c>
      <c r="V60">
        <v>1650</v>
      </c>
    </row>
    <row r="61" spans="1:22" x14ac:dyDescent="0.3">
      <c r="A61">
        <v>2168</v>
      </c>
      <c r="B61" t="s">
        <v>1250</v>
      </c>
      <c r="C61" t="s">
        <v>488</v>
      </c>
      <c r="D61" t="s">
        <v>400</v>
      </c>
      <c r="E61" t="s">
        <v>391</v>
      </c>
      <c r="F61" t="s">
        <v>392</v>
      </c>
      <c r="G61" t="s">
        <v>393</v>
      </c>
      <c r="H61" t="s">
        <v>394</v>
      </c>
      <c r="I61" t="s">
        <v>489</v>
      </c>
      <c r="J61">
        <v>4070</v>
      </c>
      <c r="K61">
        <v>4070</v>
      </c>
      <c r="L61">
        <v>4070</v>
      </c>
      <c r="M61">
        <v>0</v>
      </c>
      <c r="N61">
        <v>0</v>
      </c>
      <c r="O61">
        <v>0</v>
      </c>
      <c r="P61">
        <v>0</v>
      </c>
      <c r="Q61">
        <v>0</v>
      </c>
      <c r="R61">
        <v>0</v>
      </c>
      <c r="S61">
        <v>0</v>
      </c>
      <c r="T61">
        <v>0</v>
      </c>
      <c r="U61">
        <v>0</v>
      </c>
      <c r="V61">
        <v>12210</v>
      </c>
    </row>
    <row r="62" spans="1:22" x14ac:dyDescent="0.3">
      <c r="A62">
        <v>2169</v>
      </c>
      <c r="B62" t="s">
        <v>1250</v>
      </c>
      <c r="C62" t="s">
        <v>490</v>
      </c>
      <c r="D62" t="s">
        <v>400</v>
      </c>
      <c r="E62" t="s">
        <v>391</v>
      </c>
      <c r="F62" t="s">
        <v>392</v>
      </c>
      <c r="G62" t="s">
        <v>393</v>
      </c>
      <c r="H62" t="s">
        <v>394</v>
      </c>
      <c r="I62" t="s">
        <v>491</v>
      </c>
      <c r="J62">
        <v>2310</v>
      </c>
      <c r="K62">
        <v>2310</v>
      </c>
      <c r="L62">
        <v>2310</v>
      </c>
      <c r="M62">
        <v>0</v>
      </c>
      <c r="N62">
        <v>0</v>
      </c>
      <c r="O62">
        <v>0</v>
      </c>
      <c r="P62">
        <v>0</v>
      </c>
      <c r="Q62">
        <v>0</v>
      </c>
      <c r="R62">
        <v>0</v>
      </c>
      <c r="S62">
        <v>0</v>
      </c>
      <c r="T62">
        <v>0</v>
      </c>
      <c r="U62">
        <v>0</v>
      </c>
      <c r="V62">
        <v>6930</v>
      </c>
    </row>
    <row r="63" spans="1:22" x14ac:dyDescent="0.3">
      <c r="A63">
        <v>2169</v>
      </c>
      <c r="B63" t="s">
        <v>1250</v>
      </c>
      <c r="C63" t="s">
        <v>490</v>
      </c>
      <c r="D63" t="s">
        <v>400</v>
      </c>
      <c r="E63" t="s">
        <v>391</v>
      </c>
      <c r="F63" t="s">
        <v>392</v>
      </c>
      <c r="G63" t="s">
        <v>396</v>
      </c>
      <c r="H63" t="s">
        <v>397</v>
      </c>
      <c r="I63" t="s">
        <v>492</v>
      </c>
      <c r="J63">
        <v>50</v>
      </c>
      <c r="K63">
        <v>50</v>
      </c>
      <c r="L63">
        <v>50</v>
      </c>
      <c r="M63">
        <v>0</v>
      </c>
      <c r="N63">
        <v>0</v>
      </c>
      <c r="O63">
        <v>0</v>
      </c>
      <c r="P63">
        <v>0</v>
      </c>
      <c r="Q63">
        <v>0</v>
      </c>
      <c r="R63">
        <v>0</v>
      </c>
      <c r="S63">
        <v>0</v>
      </c>
      <c r="T63">
        <v>0</v>
      </c>
      <c r="U63">
        <v>0</v>
      </c>
      <c r="V63">
        <v>150</v>
      </c>
    </row>
    <row r="64" spans="1:22" x14ac:dyDescent="0.3">
      <c r="A64">
        <v>2171</v>
      </c>
      <c r="B64" t="s">
        <v>1250</v>
      </c>
      <c r="C64" t="s">
        <v>493</v>
      </c>
      <c r="D64" t="s">
        <v>400</v>
      </c>
      <c r="E64" t="s">
        <v>391</v>
      </c>
      <c r="F64" t="s">
        <v>392</v>
      </c>
      <c r="G64" t="s">
        <v>393</v>
      </c>
      <c r="H64" t="s">
        <v>394</v>
      </c>
      <c r="I64" t="s">
        <v>494</v>
      </c>
      <c r="J64">
        <v>6820</v>
      </c>
      <c r="K64">
        <v>6820</v>
      </c>
      <c r="L64">
        <v>6820</v>
      </c>
      <c r="M64">
        <v>0</v>
      </c>
      <c r="N64">
        <v>0</v>
      </c>
      <c r="O64">
        <v>0</v>
      </c>
      <c r="P64">
        <v>0</v>
      </c>
      <c r="Q64">
        <v>0</v>
      </c>
      <c r="R64">
        <v>0</v>
      </c>
      <c r="S64">
        <v>0</v>
      </c>
      <c r="T64">
        <v>0</v>
      </c>
      <c r="U64">
        <v>0</v>
      </c>
      <c r="V64">
        <v>20460</v>
      </c>
    </row>
    <row r="65" spans="1:22" x14ac:dyDescent="0.3">
      <c r="A65">
        <v>2175</v>
      </c>
      <c r="B65" t="s">
        <v>1250</v>
      </c>
      <c r="C65" t="s">
        <v>495</v>
      </c>
      <c r="D65" t="s">
        <v>400</v>
      </c>
      <c r="E65" t="s">
        <v>391</v>
      </c>
      <c r="F65" t="s">
        <v>392</v>
      </c>
      <c r="G65" t="s">
        <v>393</v>
      </c>
      <c r="H65" t="s">
        <v>394</v>
      </c>
      <c r="I65" t="s">
        <v>496</v>
      </c>
      <c r="J65">
        <v>9680</v>
      </c>
      <c r="K65">
        <v>9680</v>
      </c>
      <c r="L65">
        <v>9680</v>
      </c>
      <c r="M65">
        <v>0</v>
      </c>
      <c r="N65">
        <v>0</v>
      </c>
      <c r="O65">
        <v>0</v>
      </c>
      <c r="P65">
        <v>0</v>
      </c>
      <c r="Q65">
        <v>0</v>
      </c>
      <c r="R65">
        <v>0</v>
      </c>
      <c r="S65">
        <v>0</v>
      </c>
      <c r="T65">
        <v>0</v>
      </c>
      <c r="U65">
        <v>0</v>
      </c>
      <c r="V65">
        <v>29040</v>
      </c>
    </row>
    <row r="66" spans="1:22" x14ac:dyDescent="0.3">
      <c r="A66">
        <v>2175</v>
      </c>
      <c r="B66" t="s">
        <v>1250</v>
      </c>
      <c r="C66" t="s">
        <v>495</v>
      </c>
      <c r="D66" t="s">
        <v>400</v>
      </c>
      <c r="E66" t="s">
        <v>391</v>
      </c>
      <c r="F66" t="s">
        <v>392</v>
      </c>
      <c r="G66" t="s">
        <v>396</v>
      </c>
      <c r="H66" t="s">
        <v>397</v>
      </c>
      <c r="I66" t="s">
        <v>497</v>
      </c>
      <c r="J66">
        <v>1125</v>
      </c>
      <c r="K66">
        <v>1125</v>
      </c>
      <c r="L66">
        <v>1125</v>
      </c>
      <c r="M66">
        <v>0</v>
      </c>
      <c r="N66">
        <v>0</v>
      </c>
      <c r="O66">
        <v>0</v>
      </c>
      <c r="P66">
        <v>0</v>
      </c>
      <c r="Q66">
        <v>0</v>
      </c>
      <c r="R66">
        <v>0</v>
      </c>
      <c r="S66">
        <v>0</v>
      </c>
      <c r="T66">
        <v>0</v>
      </c>
      <c r="U66">
        <v>0</v>
      </c>
      <c r="V66">
        <v>3375</v>
      </c>
    </row>
    <row r="67" spans="1:22" x14ac:dyDescent="0.3">
      <c r="A67">
        <v>2176</v>
      </c>
      <c r="B67" t="s">
        <v>1250</v>
      </c>
      <c r="C67" t="s">
        <v>498</v>
      </c>
      <c r="D67" t="s">
        <v>400</v>
      </c>
      <c r="E67" t="s">
        <v>391</v>
      </c>
      <c r="F67" t="s">
        <v>392</v>
      </c>
      <c r="G67" t="s">
        <v>393</v>
      </c>
      <c r="H67" t="s">
        <v>394</v>
      </c>
      <c r="I67" t="s">
        <v>499</v>
      </c>
      <c r="J67">
        <v>10890</v>
      </c>
      <c r="K67">
        <v>10890</v>
      </c>
      <c r="L67">
        <v>10890</v>
      </c>
      <c r="M67">
        <v>0</v>
      </c>
      <c r="N67">
        <v>0</v>
      </c>
      <c r="O67">
        <v>0</v>
      </c>
      <c r="P67">
        <v>0</v>
      </c>
      <c r="Q67">
        <v>0</v>
      </c>
      <c r="R67">
        <v>0</v>
      </c>
      <c r="S67">
        <v>0</v>
      </c>
      <c r="T67">
        <v>0</v>
      </c>
      <c r="U67">
        <v>0</v>
      </c>
      <c r="V67">
        <v>32670</v>
      </c>
    </row>
    <row r="68" spans="1:22" x14ac:dyDescent="0.3">
      <c r="A68">
        <v>2176</v>
      </c>
      <c r="B68" t="s">
        <v>1250</v>
      </c>
      <c r="C68" t="s">
        <v>498</v>
      </c>
      <c r="D68" t="s">
        <v>400</v>
      </c>
      <c r="E68" t="s">
        <v>391</v>
      </c>
      <c r="F68" t="s">
        <v>392</v>
      </c>
      <c r="G68" t="s">
        <v>396</v>
      </c>
      <c r="H68" t="s">
        <v>397</v>
      </c>
      <c r="I68" t="s">
        <v>500</v>
      </c>
      <c r="J68">
        <v>75</v>
      </c>
      <c r="K68">
        <v>75</v>
      </c>
      <c r="L68">
        <v>75</v>
      </c>
      <c r="M68">
        <v>0</v>
      </c>
      <c r="N68">
        <v>0</v>
      </c>
      <c r="O68">
        <v>0</v>
      </c>
      <c r="P68">
        <v>0</v>
      </c>
      <c r="Q68">
        <v>0</v>
      </c>
      <c r="R68">
        <v>0</v>
      </c>
      <c r="S68">
        <v>0</v>
      </c>
      <c r="T68">
        <v>0</v>
      </c>
      <c r="U68">
        <v>0</v>
      </c>
      <c r="V68">
        <v>225</v>
      </c>
    </row>
    <row r="69" spans="1:22" x14ac:dyDescent="0.3">
      <c r="A69">
        <v>2183</v>
      </c>
      <c r="B69" t="s">
        <v>1250</v>
      </c>
      <c r="C69" t="s">
        <v>501</v>
      </c>
      <c r="D69" t="s">
        <v>400</v>
      </c>
      <c r="E69" t="s">
        <v>391</v>
      </c>
      <c r="F69" t="s">
        <v>392</v>
      </c>
      <c r="G69" t="s">
        <v>393</v>
      </c>
      <c r="H69" t="s">
        <v>394</v>
      </c>
      <c r="I69" t="s">
        <v>502</v>
      </c>
      <c r="J69">
        <v>6160</v>
      </c>
      <c r="K69">
        <v>6160</v>
      </c>
      <c r="L69">
        <v>6160</v>
      </c>
      <c r="M69">
        <v>0</v>
      </c>
      <c r="N69">
        <v>0</v>
      </c>
      <c r="O69">
        <v>0</v>
      </c>
      <c r="P69">
        <v>0</v>
      </c>
      <c r="Q69">
        <v>0</v>
      </c>
      <c r="R69">
        <v>0</v>
      </c>
      <c r="S69">
        <v>0</v>
      </c>
      <c r="T69">
        <v>0</v>
      </c>
      <c r="U69">
        <v>0</v>
      </c>
      <c r="V69">
        <v>18480</v>
      </c>
    </row>
    <row r="70" spans="1:22" x14ac:dyDescent="0.3">
      <c r="A70">
        <v>2183</v>
      </c>
      <c r="B70" t="s">
        <v>1250</v>
      </c>
      <c r="C70" t="s">
        <v>501</v>
      </c>
      <c r="D70" t="s">
        <v>400</v>
      </c>
      <c r="E70" t="s">
        <v>391</v>
      </c>
      <c r="F70" t="s">
        <v>392</v>
      </c>
      <c r="G70" t="s">
        <v>396</v>
      </c>
      <c r="H70" t="s">
        <v>397</v>
      </c>
      <c r="I70" t="s">
        <v>503</v>
      </c>
      <c r="J70">
        <v>25</v>
      </c>
      <c r="K70">
        <v>25</v>
      </c>
      <c r="L70">
        <v>25</v>
      </c>
      <c r="M70">
        <v>0</v>
      </c>
      <c r="N70">
        <v>0</v>
      </c>
      <c r="O70">
        <v>0</v>
      </c>
      <c r="P70">
        <v>0</v>
      </c>
      <c r="Q70">
        <v>0</v>
      </c>
      <c r="R70">
        <v>0</v>
      </c>
      <c r="S70">
        <v>0</v>
      </c>
      <c r="T70">
        <v>0</v>
      </c>
      <c r="U70">
        <v>0</v>
      </c>
      <c r="V70">
        <v>75</v>
      </c>
    </row>
    <row r="71" spans="1:22" x14ac:dyDescent="0.3">
      <c r="A71">
        <v>2185</v>
      </c>
      <c r="B71" t="s">
        <v>1250</v>
      </c>
      <c r="C71" t="s">
        <v>504</v>
      </c>
      <c r="D71" t="s">
        <v>406</v>
      </c>
      <c r="E71" t="s">
        <v>391</v>
      </c>
      <c r="F71" t="s">
        <v>392</v>
      </c>
      <c r="G71" t="s">
        <v>393</v>
      </c>
      <c r="H71" t="s">
        <v>394</v>
      </c>
      <c r="I71" t="s">
        <v>505</v>
      </c>
      <c r="J71">
        <v>3190</v>
      </c>
      <c r="K71">
        <v>3190</v>
      </c>
      <c r="L71">
        <v>3190</v>
      </c>
      <c r="M71">
        <v>0</v>
      </c>
      <c r="N71">
        <v>0</v>
      </c>
      <c r="O71">
        <v>0</v>
      </c>
      <c r="P71">
        <v>0</v>
      </c>
      <c r="Q71">
        <v>0</v>
      </c>
      <c r="R71">
        <v>0</v>
      </c>
      <c r="S71">
        <v>0</v>
      </c>
      <c r="T71">
        <v>0</v>
      </c>
      <c r="U71">
        <v>0</v>
      </c>
      <c r="V71">
        <v>9570</v>
      </c>
    </row>
    <row r="72" spans="1:22" x14ac:dyDescent="0.3">
      <c r="A72">
        <v>2187</v>
      </c>
      <c r="B72" t="s">
        <v>1250</v>
      </c>
      <c r="C72" t="s">
        <v>506</v>
      </c>
      <c r="D72" t="s">
        <v>406</v>
      </c>
      <c r="E72" t="s">
        <v>391</v>
      </c>
      <c r="F72" t="s">
        <v>392</v>
      </c>
      <c r="G72" t="s">
        <v>393</v>
      </c>
      <c r="H72" t="s">
        <v>394</v>
      </c>
      <c r="I72" t="s">
        <v>507</v>
      </c>
      <c r="J72">
        <v>440</v>
      </c>
      <c r="K72">
        <v>440</v>
      </c>
      <c r="L72">
        <v>440</v>
      </c>
      <c r="M72">
        <v>0</v>
      </c>
      <c r="N72">
        <v>0</v>
      </c>
      <c r="O72">
        <v>0</v>
      </c>
      <c r="P72">
        <v>0</v>
      </c>
      <c r="Q72">
        <v>0</v>
      </c>
      <c r="R72">
        <v>0</v>
      </c>
      <c r="S72">
        <v>0</v>
      </c>
      <c r="T72">
        <v>0</v>
      </c>
      <c r="U72">
        <v>0</v>
      </c>
      <c r="V72">
        <v>1320</v>
      </c>
    </row>
    <row r="73" spans="1:22" x14ac:dyDescent="0.3">
      <c r="A73">
        <v>2188</v>
      </c>
      <c r="B73" t="s">
        <v>1250</v>
      </c>
      <c r="C73" t="s">
        <v>508</v>
      </c>
      <c r="D73" t="s">
        <v>406</v>
      </c>
      <c r="E73" t="s">
        <v>391</v>
      </c>
      <c r="F73" t="s">
        <v>392</v>
      </c>
      <c r="G73" t="s">
        <v>393</v>
      </c>
      <c r="H73" t="s">
        <v>394</v>
      </c>
      <c r="I73" t="s">
        <v>509</v>
      </c>
      <c r="J73">
        <v>440</v>
      </c>
      <c r="K73">
        <v>440</v>
      </c>
      <c r="L73">
        <v>440</v>
      </c>
      <c r="M73">
        <v>0</v>
      </c>
      <c r="N73">
        <v>0</v>
      </c>
      <c r="O73">
        <v>0</v>
      </c>
      <c r="P73">
        <v>0</v>
      </c>
      <c r="Q73">
        <v>0</v>
      </c>
      <c r="R73">
        <v>0</v>
      </c>
      <c r="S73">
        <v>0</v>
      </c>
      <c r="T73">
        <v>0</v>
      </c>
      <c r="U73">
        <v>0</v>
      </c>
      <c r="V73">
        <v>1320</v>
      </c>
    </row>
    <row r="74" spans="1:22" x14ac:dyDescent="0.3">
      <c r="A74">
        <v>2189</v>
      </c>
      <c r="B74" t="s">
        <v>1250</v>
      </c>
      <c r="C74" t="s">
        <v>510</v>
      </c>
      <c r="D74" t="s">
        <v>406</v>
      </c>
      <c r="E74" t="s">
        <v>391</v>
      </c>
      <c r="F74" t="s">
        <v>392</v>
      </c>
      <c r="G74" t="s">
        <v>393</v>
      </c>
      <c r="H74" t="s">
        <v>394</v>
      </c>
      <c r="I74" t="s">
        <v>511</v>
      </c>
      <c r="J74">
        <v>1210</v>
      </c>
      <c r="K74">
        <v>1210</v>
      </c>
      <c r="L74">
        <v>1210</v>
      </c>
      <c r="M74">
        <v>0</v>
      </c>
      <c r="N74">
        <v>0</v>
      </c>
      <c r="O74">
        <v>0</v>
      </c>
      <c r="P74">
        <v>0</v>
      </c>
      <c r="Q74">
        <v>0</v>
      </c>
      <c r="R74">
        <v>0</v>
      </c>
      <c r="S74">
        <v>0</v>
      </c>
      <c r="T74">
        <v>0</v>
      </c>
      <c r="U74">
        <v>0</v>
      </c>
      <c r="V74">
        <v>3630</v>
      </c>
    </row>
    <row r="75" spans="1:22" x14ac:dyDescent="0.3">
      <c r="A75">
        <v>2190</v>
      </c>
      <c r="B75" t="s">
        <v>1250</v>
      </c>
      <c r="C75" t="s">
        <v>512</v>
      </c>
      <c r="D75" t="s">
        <v>406</v>
      </c>
      <c r="E75" t="s">
        <v>391</v>
      </c>
      <c r="F75" t="s">
        <v>392</v>
      </c>
      <c r="G75" t="s">
        <v>393</v>
      </c>
      <c r="H75" t="s">
        <v>394</v>
      </c>
      <c r="I75" t="s">
        <v>513</v>
      </c>
      <c r="J75">
        <v>1210</v>
      </c>
      <c r="K75">
        <v>1210</v>
      </c>
      <c r="L75">
        <v>1210</v>
      </c>
      <c r="M75">
        <v>0</v>
      </c>
      <c r="N75">
        <v>0</v>
      </c>
      <c r="O75">
        <v>0</v>
      </c>
      <c r="P75">
        <v>0</v>
      </c>
      <c r="Q75">
        <v>0</v>
      </c>
      <c r="R75">
        <v>0</v>
      </c>
      <c r="S75">
        <v>0</v>
      </c>
      <c r="T75">
        <v>0</v>
      </c>
      <c r="U75">
        <v>0</v>
      </c>
      <c r="V75">
        <v>3630</v>
      </c>
    </row>
    <row r="76" spans="1:22" x14ac:dyDescent="0.3">
      <c r="A76">
        <v>2191</v>
      </c>
      <c r="B76" t="s">
        <v>1250</v>
      </c>
      <c r="C76" t="s">
        <v>514</v>
      </c>
      <c r="D76" t="s">
        <v>406</v>
      </c>
      <c r="E76" t="s">
        <v>391</v>
      </c>
      <c r="F76" t="s">
        <v>392</v>
      </c>
      <c r="G76" t="s">
        <v>393</v>
      </c>
      <c r="H76" t="s">
        <v>394</v>
      </c>
      <c r="I76" t="s">
        <v>515</v>
      </c>
      <c r="J76">
        <v>12210</v>
      </c>
      <c r="K76">
        <v>12210</v>
      </c>
      <c r="L76">
        <v>12210</v>
      </c>
      <c r="M76">
        <v>0</v>
      </c>
      <c r="N76">
        <v>0</v>
      </c>
      <c r="O76">
        <v>0</v>
      </c>
      <c r="P76">
        <v>0</v>
      </c>
      <c r="Q76">
        <v>0</v>
      </c>
      <c r="R76">
        <v>0</v>
      </c>
      <c r="S76">
        <v>0</v>
      </c>
      <c r="T76">
        <v>0</v>
      </c>
      <c r="U76">
        <v>0</v>
      </c>
      <c r="V76">
        <v>36630</v>
      </c>
    </row>
    <row r="77" spans="1:22" x14ac:dyDescent="0.3">
      <c r="A77">
        <v>2192</v>
      </c>
      <c r="B77" t="s">
        <v>1250</v>
      </c>
      <c r="C77" t="s">
        <v>516</v>
      </c>
      <c r="D77" t="s">
        <v>400</v>
      </c>
      <c r="E77" t="s">
        <v>391</v>
      </c>
      <c r="F77" t="s">
        <v>392</v>
      </c>
      <c r="G77" t="s">
        <v>393</v>
      </c>
      <c r="H77" t="s">
        <v>394</v>
      </c>
      <c r="I77" t="s">
        <v>517</v>
      </c>
      <c r="J77">
        <v>8690</v>
      </c>
      <c r="K77">
        <v>8690</v>
      </c>
      <c r="L77">
        <v>8690</v>
      </c>
      <c r="M77">
        <v>0</v>
      </c>
      <c r="N77">
        <v>0</v>
      </c>
      <c r="O77">
        <v>0</v>
      </c>
      <c r="P77">
        <v>0</v>
      </c>
      <c r="Q77">
        <v>0</v>
      </c>
      <c r="R77">
        <v>0</v>
      </c>
      <c r="S77">
        <v>0</v>
      </c>
      <c r="T77">
        <v>0</v>
      </c>
      <c r="U77">
        <v>0</v>
      </c>
      <c r="V77">
        <v>26070</v>
      </c>
    </row>
    <row r="78" spans="1:22" x14ac:dyDescent="0.3">
      <c r="A78">
        <v>2193</v>
      </c>
      <c r="B78" t="s">
        <v>1250</v>
      </c>
      <c r="C78" t="s">
        <v>518</v>
      </c>
      <c r="D78" t="s">
        <v>400</v>
      </c>
      <c r="E78" t="s">
        <v>391</v>
      </c>
      <c r="F78" t="s">
        <v>392</v>
      </c>
      <c r="G78" t="s">
        <v>393</v>
      </c>
      <c r="H78" t="s">
        <v>394</v>
      </c>
      <c r="I78" t="s">
        <v>519</v>
      </c>
      <c r="J78">
        <v>2970</v>
      </c>
      <c r="K78">
        <v>2970</v>
      </c>
      <c r="L78">
        <v>2970</v>
      </c>
      <c r="M78">
        <v>0</v>
      </c>
      <c r="N78">
        <v>0</v>
      </c>
      <c r="O78">
        <v>0</v>
      </c>
      <c r="P78">
        <v>0</v>
      </c>
      <c r="Q78">
        <v>0</v>
      </c>
      <c r="R78">
        <v>0</v>
      </c>
      <c r="S78">
        <v>0</v>
      </c>
      <c r="T78">
        <v>0</v>
      </c>
      <c r="U78">
        <v>0</v>
      </c>
      <c r="V78">
        <v>8910</v>
      </c>
    </row>
    <row r="79" spans="1:22" x14ac:dyDescent="0.3">
      <c r="A79">
        <v>2193</v>
      </c>
      <c r="B79" t="s">
        <v>1250</v>
      </c>
      <c r="C79" t="s">
        <v>518</v>
      </c>
      <c r="D79" t="s">
        <v>400</v>
      </c>
      <c r="E79" t="s">
        <v>391</v>
      </c>
      <c r="F79" t="s">
        <v>392</v>
      </c>
      <c r="G79" t="s">
        <v>396</v>
      </c>
      <c r="H79" t="s">
        <v>397</v>
      </c>
      <c r="I79" t="s">
        <v>1286</v>
      </c>
      <c r="J79">
        <v>25</v>
      </c>
      <c r="K79">
        <v>25</v>
      </c>
      <c r="L79">
        <v>25</v>
      </c>
      <c r="M79">
        <v>0</v>
      </c>
      <c r="N79">
        <v>0</v>
      </c>
      <c r="O79">
        <v>0</v>
      </c>
      <c r="P79">
        <v>0</v>
      </c>
      <c r="Q79">
        <v>0</v>
      </c>
      <c r="R79">
        <v>0</v>
      </c>
      <c r="S79">
        <v>0</v>
      </c>
      <c r="T79">
        <v>0</v>
      </c>
      <c r="U79">
        <v>0</v>
      </c>
      <c r="V79">
        <v>75</v>
      </c>
    </row>
    <row r="80" spans="1:22" x14ac:dyDescent="0.3">
      <c r="A80">
        <v>2226</v>
      </c>
      <c r="B80" t="s">
        <v>1250</v>
      </c>
      <c r="C80" t="s">
        <v>520</v>
      </c>
      <c r="D80" t="s">
        <v>390</v>
      </c>
      <c r="E80" t="s">
        <v>391</v>
      </c>
      <c r="F80" t="s">
        <v>392</v>
      </c>
      <c r="G80" t="s">
        <v>393</v>
      </c>
      <c r="H80" t="s">
        <v>394</v>
      </c>
      <c r="I80" t="s">
        <v>521</v>
      </c>
      <c r="J80">
        <v>1870</v>
      </c>
      <c r="K80">
        <v>1870</v>
      </c>
      <c r="L80">
        <v>1870</v>
      </c>
      <c r="M80">
        <v>0</v>
      </c>
      <c r="N80">
        <v>0</v>
      </c>
      <c r="O80">
        <v>0</v>
      </c>
      <c r="P80">
        <v>0</v>
      </c>
      <c r="Q80">
        <v>0</v>
      </c>
      <c r="R80">
        <v>0</v>
      </c>
      <c r="S80">
        <v>0</v>
      </c>
      <c r="T80">
        <v>0</v>
      </c>
      <c r="U80">
        <v>0</v>
      </c>
      <c r="V80">
        <v>5610</v>
      </c>
    </row>
    <row r="81" spans="1:22" x14ac:dyDescent="0.3">
      <c r="A81">
        <v>2227</v>
      </c>
      <c r="B81" t="s">
        <v>1250</v>
      </c>
      <c r="C81" t="s">
        <v>522</v>
      </c>
      <c r="D81" t="s">
        <v>390</v>
      </c>
      <c r="E81" t="s">
        <v>391</v>
      </c>
      <c r="F81" t="s">
        <v>392</v>
      </c>
      <c r="G81" t="s">
        <v>393</v>
      </c>
      <c r="H81" t="s">
        <v>394</v>
      </c>
      <c r="I81" t="s">
        <v>523</v>
      </c>
      <c r="J81">
        <v>2530</v>
      </c>
      <c r="K81">
        <v>2530</v>
      </c>
      <c r="L81">
        <v>2530</v>
      </c>
      <c r="M81">
        <v>0</v>
      </c>
      <c r="N81">
        <v>0</v>
      </c>
      <c r="O81">
        <v>0</v>
      </c>
      <c r="P81">
        <v>0</v>
      </c>
      <c r="Q81">
        <v>0</v>
      </c>
      <c r="R81">
        <v>0</v>
      </c>
      <c r="S81">
        <v>0</v>
      </c>
      <c r="T81">
        <v>0</v>
      </c>
      <c r="U81">
        <v>0</v>
      </c>
      <c r="V81">
        <v>7590</v>
      </c>
    </row>
    <row r="82" spans="1:22" x14ac:dyDescent="0.3">
      <c r="A82">
        <v>2228</v>
      </c>
      <c r="B82" t="s">
        <v>1250</v>
      </c>
      <c r="C82" t="s">
        <v>524</v>
      </c>
      <c r="D82" t="s">
        <v>390</v>
      </c>
      <c r="E82" t="s">
        <v>391</v>
      </c>
      <c r="F82" t="s">
        <v>392</v>
      </c>
      <c r="G82" t="s">
        <v>393</v>
      </c>
      <c r="H82" t="s">
        <v>394</v>
      </c>
      <c r="I82" t="s">
        <v>525</v>
      </c>
      <c r="J82">
        <v>9130</v>
      </c>
      <c r="K82">
        <v>9130</v>
      </c>
      <c r="L82">
        <v>9130</v>
      </c>
      <c r="M82">
        <v>0</v>
      </c>
      <c r="N82">
        <v>0</v>
      </c>
      <c r="O82">
        <v>0</v>
      </c>
      <c r="P82">
        <v>0</v>
      </c>
      <c r="Q82">
        <v>0</v>
      </c>
      <c r="R82">
        <v>0</v>
      </c>
      <c r="S82">
        <v>0</v>
      </c>
      <c r="T82">
        <v>0</v>
      </c>
      <c r="U82">
        <v>0</v>
      </c>
      <c r="V82">
        <v>27390</v>
      </c>
    </row>
    <row r="83" spans="1:22" x14ac:dyDescent="0.3">
      <c r="A83">
        <v>2228</v>
      </c>
      <c r="B83" t="s">
        <v>1250</v>
      </c>
      <c r="C83" t="s">
        <v>524</v>
      </c>
      <c r="D83" t="s">
        <v>390</v>
      </c>
      <c r="E83" t="s">
        <v>391</v>
      </c>
      <c r="F83" t="s">
        <v>392</v>
      </c>
      <c r="G83" t="s">
        <v>396</v>
      </c>
      <c r="H83" t="s">
        <v>397</v>
      </c>
      <c r="I83" t="s">
        <v>526</v>
      </c>
      <c r="J83">
        <v>25</v>
      </c>
      <c r="K83">
        <v>25</v>
      </c>
      <c r="L83">
        <v>25</v>
      </c>
      <c r="M83">
        <v>0</v>
      </c>
      <c r="N83">
        <v>0</v>
      </c>
      <c r="O83">
        <v>0</v>
      </c>
      <c r="P83">
        <v>0</v>
      </c>
      <c r="Q83">
        <v>0</v>
      </c>
      <c r="R83">
        <v>0</v>
      </c>
      <c r="S83">
        <v>0</v>
      </c>
      <c r="T83">
        <v>0</v>
      </c>
      <c r="U83">
        <v>0</v>
      </c>
      <c r="V83">
        <v>75</v>
      </c>
    </row>
    <row r="84" spans="1:22" x14ac:dyDescent="0.3">
      <c r="A84">
        <v>2231</v>
      </c>
      <c r="B84" t="s">
        <v>1250</v>
      </c>
      <c r="C84" t="s">
        <v>527</v>
      </c>
      <c r="D84" t="s">
        <v>390</v>
      </c>
      <c r="E84" t="s">
        <v>391</v>
      </c>
      <c r="F84" t="s">
        <v>392</v>
      </c>
      <c r="G84" t="s">
        <v>393</v>
      </c>
      <c r="H84" t="s">
        <v>394</v>
      </c>
      <c r="I84" t="s">
        <v>528</v>
      </c>
      <c r="J84">
        <v>2640</v>
      </c>
      <c r="K84">
        <v>2640</v>
      </c>
      <c r="L84">
        <v>2640</v>
      </c>
      <c r="M84">
        <v>0</v>
      </c>
      <c r="N84">
        <v>0</v>
      </c>
      <c r="O84">
        <v>0</v>
      </c>
      <c r="P84">
        <v>0</v>
      </c>
      <c r="Q84">
        <v>0</v>
      </c>
      <c r="R84">
        <v>0</v>
      </c>
      <c r="S84">
        <v>0</v>
      </c>
      <c r="T84">
        <v>0</v>
      </c>
      <c r="U84">
        <v>0</v>
      </c>
      <c r="V84">
        <v>7920</v>
      </c>
    </row>
    <row r="85" spans="1:22" x14ac:dyDescent="0.3">
      <c r="A85">
        <v>2231</v>
      </c>
      <c r="B85" t="s">
        <v>1250</v>
      </c>
      <c r="C85" t="s">
        <v>527</v>
      </c>
      <c r="D85" t="s">
        <v>390</v>
      </c>
      <c r="E85" t="s">
        <v>391</v>
      </c>
      <c r="F85" t="s">
        <v>392</v>
      </c>
      <c r="G85" t="s">
        <v>396</v>
      </c>
      <c r="H85" t="s">
        <v>397</v>
      </c>
      <c r="I85" t="s">
        <v>529</v>
      </c>
      <c r="J85">
        <v>75</v>
      </c>
      <c r="K85">
        <v>75</v>
      </c>
      <c r="L85">
        <v>75</v>
      </c>
      <c r="M85">
        <v>0</v>
      </c>
      <c r="N85">
        <v>0</v>
      </c>
      <c r="O85">
        <v>0</v>
      </c>
      <c r="P85">
        <v>0</v>
      </c>
      <c r="Q85">
        <v>0</v>
      </c>
      <c r="R85">
        <v>0</v>
      </c>
      <c r="S85">
        <v>0</v>
      </c>
      <c r="T85">
        <v>0</v>
      </c>
      <c r="U85">
        <v>0</v>
      </c>
      <c r="V85">
        <v>225</v>
      </c>
    </row>
    <row r="86" spans="1:22" x14ac:dyDescent="0.3">
      <c r="A86">
        <v>2237</v>
      </c>
      <c r="B86" t="s">
        <v>1250</v>
      </c>
      <c r="C86" t="s">
        <v>530</v>
      </c>
      <c r="D86" t="s">
        <v>390</v>
      </c>
      <c r="E86" t="s">
        <v>391</v>
      </c>
      <c r="F86" t="s">
        <v>392</v>
      </c>
      <c r="G86" t="s">
        <v>393</v>
      </c>
      <c r="H86" t="s">
        <v>394</v>
      </c>
      <c r="I86" t="s">
        <v>531</v>
      </c>
      <c r="J86">
        <v>17270</v>
      </c>
      <c r="K86">
        <v>17270</v>
      </c>
      <c r="L86">
        <v>17270</v>
      </c>
      <c r="M86">
        <v>0</v>
      </c>
      <c r="N86">
        <v>0</v>
      </c>
      <c r="O86">
        <v>0</v>
      </c>
      <c r="P86">
        <v>0</v>
      </c>
      <c r="Q86">
        <v>0</v>
      </c>
      <c r="R86">
        <v>0</v>
      </c>
      <c r="S86">
        <v>0</v>
      </c>
      <c r="T86">
        <v>0</v>
      </c>
      <c r="U86">
        <v>0</v>
      </c>
      <c r="V86">
        <v>51810</v>
      </c>
    </row>
    <row r="87" spans="1:22" x14ac:dyDescent="0.3">
      <c r="A87">
        <v>2239</v>
      </c>
      <c r="B87" t="s">
        <v>1250</v>
      </c>
      <c r="C87" t="s">
        <v>532</v>
      </c>
      <c r="D87" t="s">
        <v>390</v>
      </c>
      <c r="E87" t="s">
        <v>391</v>
      </c>
      <c r="F87" t="s">
        <v>392</v>
      </c>
      <c r="G87" t="s">
        <v>393</v>
      </c>
      <c r="H87" t="s">
        <v>394</v>
      </c>
      <c r="I87" t="s">
        <v>533</v>
      </c>
      <c r="J87">
        <v>550</v>
      </c>
      <c r="K87">
        <v>550</v>
      </c>
      <c r="L87">
        <v>550</v>
      </c>
      <c r="M87">
        <v>0</v>
      </c>
      <c r="N87">
        <v>0</v>
      </c>
      <c r="O87">
        <v>0</v>
      </c>
      <c r="P87">
        <v>0</v>
      </c>
      <c r="Q87">
        <v>0</v>
      </c>
      <c r="R87">
        <v>0</v>
      </c>
      <c r="S87">
        <v>0</v>
      </c>
      <c r="T87">
        <v>0</v>
      </c>
      <c r="U87">
        <v>0</v>
      </c>
      <c r="V87">
        <v>1650</v>
      </c>
    </row>
    <row r="88" spans="1:22" x14ac:dyDescent="0.3">
      <c r="A88">
        <v>2245</v>
      </c>
      <c r="B88" t="s">
        <v>1250</v>
      </c>
      <c r="C88" t="s">
        <v>534</v>
      </c>
      <c r="D88" t="s">
        <v>390</v>
      </c>
      <c r="E88" t="s">
        <v>391</v>
      </c>
      <c r="F88" t="s">
        <v>392</v>
      </c>
      <c r="G88" t="s">
        <v>393</v>
      </c>
      <c r="H88" t="s">
        <v>394</v>
      </c>
      <c r="I88" t="s">
        <v>535</v>
      </c>
      <c r="J88">
        <v>15840</v>
      </c>
      <c r="K88">
        <v>15840</v>
      </c>
      <c r="L88">
        <v>15840</v>
      </c>
      <c r="M88">
        <v>0</v>
      </c>
      <c r="N88">
        <v>0</v>
      </c>
      <c r="O88">
        <v>0</v>
      </c>
      <c r="P88">
        <v>0</v>
      </c>
      <c r="Q88">
        <v>0</v>
      </c>
      <c r="R88">
        <v>0</v>
      </c>
      <c r="S88">
        <v>0</v>
      </c>
      <c r="T88">
        <v>0</v>
      </c>
      <c r="U88">
        <v>0</v>
      </c>
      <c r="V88">
        <v>47520</v>
      </c>
    </row>
    <row r="89" spans="1:22" x14ac:dyDescent="0.3">
      <c r="A89">
        <v>2254</v>
      </c>
      <c r="B89" t="s">
        <v>1250</v>
      </c>
      <c r="C89" t="s">
        <v>536</v>
      </c>
      <c r="D89" t="s">
        <v>390</v>
      </c>
      <c r="E89" t="s">
        <v>391</v>
      </c>
      <c r="F89" t="s">
        <v>392</v>
      </c>
      <c r="G89" t="s">
        <v>393</v>
      </c>
      <c r="H89" t="s">
        <v>394</v>
      </c>
      <c r="I89" t="s">
        <v>537</v>
      </c>
      <c r="J89">
        <v>5830</v>
      </c>
      <c r="K89">
        <v>5830</v>
      </c>
      <c r="L89">
        <v>5830</v>
      </c>
      <c r="M89">
        <v>0</v>
      </c>
      <c r="N89">
        <v>0</v>
      </c>
      <c r="O89">
        <v>0</v>
      </c>
      <c r="P89">
        <v>0</v>
      </c>
      <c r="Q89">
        <v>0</v>
      </c>
      <c r="R89">
        <v>0</v>
      </c>
      <c r="S89">
        <v>0</v>
      </c>
      <c r="T89">
        <v>0</v>
      </c>
      <c r="U89">
        <v>0</v>
      </c>
      <c r="V89">
        <v>17490</v>
      </c>
    </row>
    <row r="90" spans="1:22" x14ac:dyDescent="0.3">
      <c r="A90">
        <v>2258</v>
      </c>
      <c r="B90" t="s">
        <v>1250</v>
      </c>
      <c r="C90" t="s">
        <v>538</v>
      </c>
      <c r="D90" t="s">
        <v>390</v>
      </c>
      <c r="E90" t="s">
        <v>391</v>
      </c>
      <c r="F90" t="s">
        <v>392</v>
      </c>
      <c r="G90" t="s">
        <v>393</v>
      </c>
      <c r="H90" t="s">
        <v>394</v>
      </c>
      <c r="I90" t="s">
        <v>539</v>
      </c>
      <c r="J90">
        <v>4400</v>
      </c>
      <c r="K90">
        <v>4400</v>
      </c>
      <c r="L90">
        <v>4400</v>
      </c>
      <c r="M90">
        <v>0</v>
      </c>
      <c r="N90">
        <v>0</v>
      </c>
      <c r="O90">
        <v>0</v>
      </c>
      <c r="P90">
        <v>0</v>
      </c>
      <c r="Q90">
        <v>0</v>
      </c>
      <c r="R90">
        <v>0</v>
      </c>
      <c r="S90">
        <v>0</v>
      </c>
      <c r="T90">
        <v>0</v>
      </c>
      <c r="U90">
        <v>0</v>
      </c>
      <c r="V90">
        <v>13200</v>
      </c>
    </row>
    <row r="91" spans="1:22" x14ac:dyDescent="0.3">
      <c r="A91">
        <v>2259</v>
      </c>
      <c r="B91" t="s">
        <v>1250</v>
      </c>
      <c r="C91" t="s">
        <v>540</v>
      </c>
      <c r="D91" t="s">
        <v>390</v>
      </c>
      <c r="E91" t="s">
        <v>391</v>
      </c>
      <c r="F91" t="s">
        <v>392</v>
      </c>
      <c r="G91" t="s">
        <v>393</v>
      </c>
      <c r="H91" t="s">
        <v>394</v>
      </c>
      <c r="I91" t="s">
        <v>541</v>
      </c>
      <c r="J91">
        <v>6600</v>
      </c>
      <c r="K91">
        <v>6600</v>
      </c>
      <c r="L91">
        <v>6600</v>
      </c>
      <c r="M91">
        <v>0</v>
      </c>
      <c r="N91">
        <v>0</v>
      </c>
      <c r="O91">
        <v>0</v>
      </c>
      <c r="P91">
        <v>0</v>
      </c>
      <c r="Q91">
        <v>0</v>
      </c>
      <c r="R91">
        <v>0</v>
      </c>
      <c r="S91">
        <v>0</v>
      </c>
      <c r="T91">
        <v>0</v>
      </c>
      <c r="U91">
        <v>0</v>
      </c>
      <c r="V91">
        <v>19800</v>
      </c>
    </row>
    <row r="92" spans="1:22" x14ac:dyDescent="0.3">
      <c r="A92">
        <v>2263</v>
      </c>
      <c r="B92" t="s">
        <v>1250</v>
      </c>
      <c r="C92" t="s">
        <v>542</v>
      </c>
      <c r="D92" t="s">
        <v>390</v>
      </c>
      <c r="E92" t="s">
        <v>391</v>
      </c>
      <c r="F92" t="s">
        <v>392</v>
      </c>
      <c r="G92" t="s">
        <v>393</v>
      </c>
      <c r="H92" t="s">
        <v>394</v>
      </c>
      <c r="I92" t="s">
        <v>543</v>
      </c>
      <c r="J92">
        <v>8470</v>
      </c>
      <c r="K92">
        <v>8470</v>
      </c>
      <c r="L92">
        <v>8470</v>
      </c>
      <c r="M92">
        <v>0</v>
      </c>
      <c r="N92">
        <v>0</v>
      </c>
      <c r="O92">
        <v>0</v>
      </c>
      <c r="P92">
        <v>0</v>
      </c>
      <c r="Q92">
        <v>0</v>
      </c>
      <c r="R92">
        <v>0</v>
      </c>
      <c r="S92">
        <v>0</v>
      </c>
      <c r="T92">
        <v>0</v>
      </c>
      <c r="U92">
        <v>0</v>
      </c>
      <c r="V92">
        <v>25410</v>
      </c>
    </row>
    <row r="93" spans="1:22" x14ac:dyDescent="0.3">
      <c r="A93">
        <v>2265</v>
      </c>
      <c r="B93" t="s">
        <v>1250</v>
      </c>
      <c r="C93" t="s">
        <v>544</v>
      </c>
      <c r="D93" t="s">
        <v>390</v>
      </c>
      <c r="E93" t="s">
        <v>391</v>
      </c>
      <c r="F93" t="s">
        <v>392</v>
      </c>
      <c r="G93" t="s">
        <v>393</v>
      </c>
      <c r="H93" t="s">
        <v>394</v>
      </c>
      <c r="I93" t="s">
        <v>545</v>
      </c>
      <c r="J93">
        <v>1430</v>
      </c>
      <c r="K93">
        <v>1430</v>
      </c>
      <c r="L93">
        <v>1430</v>
      </c>
      <c r="M93">
        <v>0</v>
      </c>
      <c r="N93">
        <v>0</v>
      </c>
      <c r="O93">
        <v>0</v>
      </c>
      <c r="P93">
        <v>0</v>
      </c>
      <c r="Q93">
        <v>0</v>
      </c>
      <c r="R93">
        <v>0</v>
      </c>
      <c r="S93">
        <v>0</v>
      </c>
      <c r="T93">
        <v>0</v>
      </c>
      <c r="U93">
        <v>0</v>
      </c>
      <c r="V93">
        <v>4290</v>
      </c>
    </row>
    <row r="94" spans="1:22" x14ac:dyDescent="0.3">
      <c r="A94">
        <v>2265</v>
      </c>
      <c r="B94" t="s">
        <v>1250</v>
      </c>
      <c r="C94" t="s">
        <v>544</v>
      </c>
      <c r="D94" t="s">
        <v>390</v>
      </c>
      <c r="E94" t="s">
        <v>391</v>
      </c>
      <c r="F94" t="s">
        <v>392</v>
      </c>
      <c r="G94" t="s">
        <v>396</v>
      </c>
      <c r="H94" t="s">
        <v>397</v>
      </c>
      <c r="I94" t="s">
        <v>1287</v>
      </c>
      <c r="J94">
        <v>25</v>
      </c>
      <c r="K94">
        <v>25</v>
      </c>
      <c r="L94">
        <v>25</v>
      </c>
      <c r="M94">
        <v>0</v>
      </c>
      <c r="N94">
        <v>0</v>
      </c>
      <c r="O94">
        <v>0</v>
      </c>
      <c r="P94">
        <v>0</v>
      </c>
      <c r="Q94">
        <v>0</v>
      </c>
      <c r="R94">
        <v>0</v>
      </c>
      <c r="S94">
        <v>0</v>
      </c>
      <c r="T94">
        <v>0</v>
      </c>
      <c r="U94">
        <v>0</v>
      </c>
      <c r="V94">
        <v>75</v>
      </c>
    </row>
    <row r="95" spans="1:22" x14ac:dyDescent="0.3">
      <c r="A95">
        <v>2268</v>
      </c>
      <c r="B95" t="s">
        <v>1250</v>
      </c>
      <c r="C95" t="s">
        <v>546</v>
      </c>
      <c r="D95" t="s">
        <v>390</v>
      </c>
      <c r="E95" t="s">
        <v>391</v>
      </c>
      <c r="F95" t="s">
        <v>392</v>
      </c>
      <c r="G95" t="s">
        <v>393</v>
      </c>
      <c r="H95" t="s">
        <v>394</v>
      </c>
      <c r="I95" t="s">
        <v>547</v>
      </c>
      <c r="J95">
        <v>1980</v>
      </c>
      <c r="K95">
        <v>1980</v>
      </c>
      <c r="L95">
        <v>1980</v>
      </c>
      <c r="M95">
        <v>0</v>
      </c>
      <c r="N95">
        <v>0</v>
      </c>
      <c r="O95">
        <v>0</v>
      </c>
      <c r="P95">
        <v>0</v>
      </c>
      <c r="Q95">
        <v>0</v>
      </c>
      <c r="R95">
        <v>0</v>
      </c>
      <c r="S95">
        <v>0</v>
      </c>
      <c r="T95">
        <v>0</v>
      </c>
      <c r="U95">
        <v>0</v>
      </c>
      <c r="V95">
        <v>5940</v>
      </c>
    </row>
    <row r="96" spans="1:22" x14ac:dyDescent="0.3">
      <c r="A96">
        <v>2269</v>
      </c>
      <c r="B96" t="s">
        <v>1250</v>
      </c>
      <c r="C96" t="s">
        <v>548</v>
      </c>
      <c r="D96" t="s">
        <v>390</v>
      </c>
      <c r="E96" t="s">
        <v>391</v>
      </c>
      <c r="F96" t="s">
        <v>392</v>
      </c>
      <c r="G96" t="s">
        <v>393</v>
      </c>
      <c r="H96" t="s">
        <v>394</v>
      </c>
      <c r="I96" t="s">
        <v>549</v>
      </c>
      <c r="J96">
        <v>8250</v>
      </c>
      <c r="K96">
        <v>8250</v>
      </c>
      <c r="L96">
        <v>8250</v>
      </c>
      <c r="M96">
        <v>0</v>
      </c>
      <c r="N96">
        <v>0</v>
      </c>
      <c r="O96">
        <v>0</v>
      </c>
      <c r="P96">
        <v>0</v>
      </c>
      <c r="Q96">
        <v>0</v>
      </c>
      <c r="R96">
        <v>0</v>
      </c>
      <c r="S96">
        <v>0</v>
      </c>
      <c r="T96">
        <v>0</v>
      </c>
      <c r="U96">
        <v>0</v>
      </c>
      <c r="V96">
        <v>24750</v>
      </c>
    </row>
    <row r="97" spans="1:22" x14ac:dyDescent="0.3">
      <c r="A97">
        <v>2269</v>
      </c>
      <c r="B97" t="s">
        <v>1250</v>
      </c>
      <c r="C97" t="s">
        <v>548</v>
      </c>
      <c r="D97" t="s">
        <v>390</v>
      </c>
      <c r="E97" t="s">
        <v>391</v>
      </c>
      <c r="F97" t="s">
        <v>392</v>
      </c>
      <c r="G97" t="s">
        <v>396</v>
      </c>
      <c r="H97" t="s">
        <v>397</v>
      </c>
      <c r="I97" t="s">
        <v>1288</v>
      </c>
      <c r="J97">
        <v>50</v>
      </c>
      <c r="K97">
        <v>50</v>
      </c>
      <c r="L97">
        <v>50</v>
      </c>
      <c r="M97">
        <v>0</v>
      </c>
      <c r="N97">
        <v>0</v>
      </c>
      <c r="O97">
        <v>0</v>
      </c>
      <c r="P97">
        <v>0</v>
      </c>
      <c r="Q97">
        <v>0</v>
      </c>
      <c r="R97">
        <v>0</v>
      </c>
      <c r="S97">
        <v>0</v>
      </c>
      <c r="T97">
        <v>0</v>
      </c>
      <c r="U97">
        <v>0</v>
      </c>
      <c r="V97">
        <v>150</v>
      </c>
    </row>
    <row r="98" spans="1:22" x14ac:dyDescent="0.3">
      <c r="A98">
        <v>2270</v>
      </c>
      <c r="B98" t="s">
        <v>1250</v>
      </c>
      <c r="C98" t="s">
        <v>550</v>
      </c>
      <c r="D98" t="s">
        <v>400</v>
      </c>
      <c r="E98" t="s">
        <v>391</v>
      </c>
      <c r="F98" t="s">
        <v>392</v>
      </c>
      <c r="G98" t="s">
        <v>393</v>
      </c>
      <c r="H98" t="s">
        <v>394</v>
      </c>
      <c r="I98" t="s">
        <v>551</v>
      </c>
      <c r="J98">
        <v>2200</v>
      </c>
      <c r="K98">
        <v>2200</v>
      </c>
      <c r="L98">
        <v>2200</v>
      </c>
      <c r="M98">
        <v>0</v>
      </c>
      <c r="N98">
        <v>0</v>
      </c>
      <c r="O98">
        <v>0</v>
      </c>
      <c r="P98">
        <v>0</v>
      </c>
      <c r="Q98">
        <v>0</v>
      </c>
      <c r="R98">
        <v>0</v>
      </c>
      <c r="S98">
        <v>0</v>
      </c>
      <c r="T98">
        <v>0</v>
      </c>
      <c r="U98">
        <v>0</v>
      </c>
      <c r="V98">
        <v>6600</v>
      </c>
    </row>
    <row r="99" spans="1:22" x14ac:dyDescent="0.3">
      <c r="A99">
        <v>2270</v>
      </c>
      <c r="B99" t="s">
        <v>1250</v>
      </c>
      <c r="C99" t="s">
        <v>550</v>
      </c>
      <c r="D99" t="s">
        <v>400</v>
      </c>
      <c r="E99" t="s">
        <v>391</v>
      </c>
      <c r="F99" t="s">
        <v>392</v>
      </c>
      <c r="G99" t="s">
        <v>396</v>
      </c>
      <c r="H99" t="s">
        <v>397</v>
      </c>
      <c r="I99" t="s">
        <v>552</v>
      </c>
      <c r="J99">
        <v>100</v>
      </c>
      <c r="K99">
        <v>100</v>
      </c>
      <c r="L99">
        <v>100</v>
      </c>
      <c r="M99">
        <v>0</v>
      </c>
      <c r="N99">
        <v>0</v>
      </c>
      <c r="O99">
        <v>0</v>
      </c>
      <c r="P99">
        <v>0</v>
      </c>
      <c r="Q99">
        <v>0</v>
      </c>
      <c r="R99">
        <v>0</v>
      </c>
      <c r="S99">
        <v>0</v>
      </c>
      <c r="T99">
        <v>0</v>
      </c>
      <c r="U99">
        <v>0</v>
      </c>
      <c r="V99">
        <v>300</v>
      </c>
    </row>
    <row r="100" spans="1:22" x14ac:dyDescent="0.3">
      <c r="A100">
        <v>2272</v>
      </c>
      <c r="B100" t="s">
        <v>1250</v>
      </c>
      <c r="C100" t="s">
        <v>553</v>
      </c>
      <c r="D100" t="s">
        <v>400</v>
      </c>
      <c r="E100" t="s">
        <v>391</v>
      </c>
      <c r="F100" t="s">
        <v>392</v>
      </c>
      <c r="G100" t="s">
        <v>393</v>
      </c>
      <c r="H100" t="s">
        <v>394</v>
      </c>
      <c r="I100" t="s">
        <v>554</v>
      </c>
      <c r="J100">
        <v>14410</v>
      </c>
      <c r="K100">
        <v>14410</v>
      </c>
      <c r="L100">
        <v>14410</v>
      </c>
      <c r="M100">
        <v>0</v>
      </c>
      <c r="N100">
        <v>0</v>
      </c>
      <c r="O100">
        <v>0</v>
      </c>
      <c r="P100">
        <v>0</v>
      </c>
      <c r="Q100">
        <v>0</v>
      </c>
      <c r="R100">
        <v>0</v>
      </c>
      <c r="S100">
        <v>0</v>
      </c>
      <c r="T100">
        <v>0</v>
      </c>
      <c r="U100">
        <v>0</v>
      </c>
      <c r="V100">
        <v>43230</v>
      </c>
    </row>
    <row r="101" spans="1:22" x14ac:dyDescent="0.3">
      <c r="A101">
        <v>2272</v>
      </c>
      <c r="B101" t="s">
        <v>1250</v>
      </c>
      <c r="C101" t="s">
        <v>553</v>
      </c>
      <c r="D101" t="s">
        <v>400</v>
      </c>
      <c r="E101" t="s">
        <v>391</v>
      </c>
      <c r="F101" t="s">
        <v>392</v>
      </c>
      <c r="G101" t="s">
        <v>396</v>
      </c>
      <c r="H101" t="s">
        <v>397</v>
      </c>
      <c r="I101" t="s">
        <v>555</v>
      </c>
      <c r="J101">
        <v>75</v>
      </c>
      <c r="K101">
        <v>75</v>
      </c>
      <c r="L101">
        <v>75</v>
      </c>
      <c r="M101">
        <v>0</v>
      </c>
      <c r="N101">
        <v>0</v>
      </c>
      <c r="O101">
        <v>0</v>
      </c>
      <c r="P101">
        <v>0</v>
      </c>
      <c r="Q101">
        <v>0</v>
      </c>
      <c r="R101">
        <v>0</v>
      </c>
      <c r="S101">
        <v>0</v>
      </c>
      <c r="T101">
        <v>0</v>
      </c>
      <c r="U101">
        <v>0</v>
      </c>
      <c r="V101">
        <v>225</v>
      </c>
    </row>
    <row r="102" spans="1:22" x14ac:dyDescent="0.3">
      <c r="A102">
        <v>2275</v>
      </c>
      <c r="B102" t="s">
        <v>1250</v>
      </c>
      <c r="C102" t="s">
        <v>556</v>
      </c>
      <c r="D102" t="s">
        <v>400</v>
      </c>
      <c r="E102" t="s">
        <v>391</v>
      </c>
      <c r="F102" t="s">
        <v>392</v>
      </c>
      <c r="G102" t="s">
        <v>393</v>
      </c>
      <c r="H102" t="s">
        <v>394</v>
      </c>
      <c r="I102" t="s">
        <v>557</v>
      </c>
      <c r="J102">
        <v>6160</v>
      </c>
      <c r="K102">
        <v>6160</v>
      </c>
      <c r="L102">
        <v>6160</v>
      </c>
      <c r="M102">
        <v>0</v>
      </c>
      <c r="N102">
        <v>0</v>
      </c>
      <c r="O102">
        <v>0</v>
      </c>
      <c r="P102">
        <v>0</v>
      </c>
      <c r="Q102">
        <v>0</v>
      </c>
      <c r="R102">
        <v>0</v>
      </c>
      <c r="S102">
        <v>0</v>
      </c>
      <c r="T102">
        <v>0</v>
      </c>
      <c r="U102">
        <v>0</v>
      </c>
      <c r="V102">
        <v>18480</v>
      </c>
    </row>
    <row r="103" spans="1:22" x14ac:dyDescent="0.3">
      <c r="A103">
        <v>2275</v>
      </c>
      <c r="B103" t="s">
        <v>1250</v>
      </c>
      <c r="C103" t="s">
        <v>556</v>
      </c>
      <c r="D103" t="s">
        <v>400</v>
      </c>
      <c r="E103" t="s">
        <v>391</v>
      </c>
      <c r="F103" t="s">
        <v>392</v>
      </c>
      <c r="G103" t="s">
        <v>396</v>
      </c>
      <c r="H103" t="s">
        <v>397</v>
      </c>
      <c r="I103" t="s">
        <v>558</v>
      </c>
      <c r="J103">
        <v>150</v>
      </c>
      <c r="K103">
        <v>150</v>
      </c>
      <c r="L103">
        <v>150</v>
      </c>
      <c r="M103">
        <v>0</v>
      </c>
      <c r="N103">
        <v>0</v>
      </c>
      <c r="O103">
        <v>0</v>
      </c>
      <c r="P103">
        <v>0</v>
      </c>
      <c r="Q103">
        <v>0</v>
      </c>
      <c r="R103">
        <v>0</v>
      </c>
      <c r="S103">
        <v>0</v>
      </c>
      <c r="T103">
        <v>0</v>
      </c>
      <c r="U103">
        <v>0</v>
      </c>
      <c r="V103">
        <v>450</v>
      </c>
    </row>
    <row r="104" spans="1:22" x14ac:dyDescent="0.3">
      <c r="A104">
        <v>2276</v>
      </c>
      <c r="B104" t="s">
        <v>1250</v>
      </c>
      <c r="C104" t="s">
        <v>559</v>
      </c>
      <c r="D104" t="s">
        <v>400</v>
      </c>
      <c r="E104" t="s">
        <v>391</v>
      </c>
      <c r="F104" t="s">
        <v>392</v>
      </c>
      <c r="G104" t="s">
        <v>393</v>
      </c>
      <c r="H104" t="s">
        <v>394</v>
      </c>
      <c r="I104" t="s">
        <v>560</v>
      </c>
      <c r="J104">
        <v>5720</v>
      </c>
      <c r="K104">
        <v>5720</v>
      </c>
      <c r="L104">
        <v>5720</v>
      </c>
      <c r="M104">
        <v>0</v>
      </c>
      <c r="N104">
        <v>0</v>
      </c>
      <c r="O104">
        <v>0</v>
      </c>
      <c r="P104">
        <v>0</v>
      </c>
      <c r="Q104">
        <v>0</v>
      </c>
      <c r="R104">
        <v>0</v>
      </c>
      <c r="S104">
        <v>0</v>
      </c>
      <c r="T104">
        <v>0</v>
      </c>
      <c r="U104">
        <v>0</v>
      </c>
      <c r="V104">
        <v>17160</v>
      </c>
    </row>
    <row r="105" spans="1:22" x14ac:dyDescent="0.3">
      <c r="A105">
        <v>2276</v>
      </c>
      <c r="B105" t="s">
        <v>1250</v>
      </c>
      <c r="C105" t="s">
        <v>559</v>
      </c>
      <c r="D105" t="s">
        <v>400</v>
      </c>
      <c r="E105" t="s">
        <v>391</v>
      </c>
      <c r="F105" t="s">
        <v>392</v>
      </c>
      <c r="G105" t="s">
        <v>396</v>
      </c>
      <c r="H105" t="s">
        <v>397</v>
      </c>
      <c r="I105" t="s">
        <v>561</v>
      </c>
      <c r="J105">
        <v>75</v>
      </c>
      <c r="K105">
        <v>75</v>
      </c>
      <c r="L105">
        <v>75</v>
      </c>
      <c r="M105">
        <v>0</v>
      </c>
      <c r="N105">
        <v>0</v>
      </c>
      <c r="O105">
        <v>0</v>
      </c>
      <c r="P105">
        <v>0</v>
      </c>
      <c r="Q105">
        <v>0</v>
      </c>
      <c r="R105">
        <v>0</v>
      </c>
      <c r="S105">
        <v>0</v>
      </c>
      <c r="T105">
        <v>0</v>
      </c>
      <c r="U105">
        <v>0</v>
      </c>
      <c r="V105">
        <v>225</v>
      </c>
    </row>
    <row r="106" spans="1:22" x14ac:dyDescent="0.3">
      <c r="A106">
        <v>2278</v>
      </c>
      <c r="B106" t="s">
        <v>1250</v>
      </c>
      <c r="C106" t="s">
        <v>562</v>
      </c>
      <c r="D106" t="s">
        <v>400</v>
      </c>
      <c r="E106" t="s">
        <v>391</v>
      </c>
      <c r="F106" t="s">
        <v>392</v>
      </c>
      <c r="G106" t="s">
        <v>393</v>
      </c>
      <c r="H106" t="s">
        <v>394</v>
      </c>
      <c r="I106" t="s">
        <v>563</v>
      </c>
      <c r="J106">
        <v>3630</v>
      </c>
      <c r="K106">
        <v>3630</v>
      </c>
      <c r="L106">
        <v>3630</v>
      </c>
      <c r="M106">
        <v>0</v>
      </c>
      <c r="N106">
        <v>0</v>
      </c>
      <c r="O106">
        <v>0</v>
      </c>
      <c r="P106">
        <v>0</v>
      </c>
      <c r="Q106">
        <v>0</v>
      </c>
      <c r="R106">
        <v>0</v>
      </c>
      <c r="S106">
        <v>0</v>
      </c>
      <c r="T106">
        <v>0</v>
      </c>
      <c r="U106">
        <v>0</v>
      </c>
      <c r="V106">
        <v>10890</v>
      </c>
    </row>
    <row r="107" spans="1:22" x14ac:dyDescent="0.3">
      <c r="A107">
        <v>2279</v>
      </c>
      <c r="B107" t="s">
        <v>1250</v>
      </c>
      <c r="C107" t="s">
        <v>564</v>
      </c>
      <c r="D107" t="s">
        <v>400</v>
      </c>
      <c r="E107" t="s">
        <v>391</v>
      </c>
      <c r="F107" t="s">
        <v>392</v>
      </c>
      <c r="G107" t="s">
        <v>393</v>
      </c>
      <c r="H107" t="s">
        <v>394</v>
      </c>
      <c r="I107" t="s">
        <v>565</v>
      </c>
      <c r="J107">
        <v>1760</v>
      </c>
      <c r="K107">
        <v>1760</v>
      </c>
      <c r="L107">
        <v>1760</v>
      </c>
      <c r="M107">
        <v>0</v>
      </c>
      <c r="N107">
        <v>0</v>
      </c>
      <c r="O107">
        <v>0</v>
      </c>
      <c r="P107">
        <v>0</v>
      </c>
      <c r="Q107">
        <v>0</v>
      </c>
      <c r="R107">
        <v>0</v>
      </c>
      <c r="S107">
        <v>0</v>
      </c>
      <c r="T107">
        <v>0</v>
      </c>
      <c r="U107">
        <v>0</v>
      </c>
      <c r="V107">
        <v>5280</v>
      </c>
    </row>
    <row r="108" spans="1:22" x14ac:dyDescent="0.3">
      <c r="A108">
        <v>2280</v>
      </c>
      <c r="B108" t="s">
        <v>1250</v>
      </c>
      <c r="C108" t="s">
        <v>566</v>
      </c>
      <c r="D108" t="s">
        <v>400</v>
      </c>
      <c r="E108" t="s">
        <v>391</v>
      </c>
      <c r="F108" t="s">
        <v>392</v>
      </c>
      <c r="G108" t="s">
        <v>393</v>
      </c>
      <c r="H108" t="s">
        <v>394</v>
      </c>
      <c r="I108" t="s">
        <v>567</v>
      </c>
      <c r="J108">
        <v>440</v>
      </c>
      <c r="K108">
        <v>440</v>
      </c>
      <c r="L108">
        <v>440</v>
      </c>
      <c r="M108">
        <v>0</v>
      </c>
      <c r="N108">
        <v>0</v>
      </c>
      <c r="O108">
        <v>0</v>
      </c>
      <c r="P108">
        <v>0</v>
      </c>
      <c r="Q108">
        <v>0</v>
      </c>
      <c r="R108">
        <v>0</v>
      </c>
      <c r="S108">
        <v>0</v>
      </c>
      <c r="T108">
        <v>0</v>
      </c>
      <c r="U108">
        <v>0</v>
      </c>
      <c r="V108">
        <v>1320</v>
      </c>
    </row>
    <row r="109" spans="1:22" x14ac:dyDescent="0.3">
      <c r="A109">
        <v>2280</v>
      </c>
      <c r="B109" t="s">
        <v>1250</v>
      </c>
      <c r="C109" t="s">
        <v>566</v>
      </c>
      <c r="D109" t="s">
        <v>400</v>
      </c>
      <c r="E109" t="s">
        <v>391</v>
      </c>
      <c r="F109" t="s">
        <v>392</v>
      </c>
      <c r="G109" t="s">
        <v>396</v>
      </c>
      <c r="H109" t="s">
        <v>397</v>
      </c>
      <c r="I109" t="s">
        <v>568</v>
      </c>
      <c r="J109">
        <v>25</v>
      </c>
      <c r="K109">
        <v>25</v>
      </c>
      <c r="L109">
        <v>25</v>
      </c>
      <c r="M109">
        <v>0</v>
      </c>
      <c r="N109">
        <v>0</v>
      </c>
      <c r="O109">
        <v>0</v>
      </c>
      <c r="P109">
        <v>0</v>
      </c>
      <c r="Q109">
        <v>0</v>
      </c>
      <c r="R109">
        <v>0</v>
      </c>
      <c r="S109">
        <v>0</v>
      </c>
      <c r="T109">
        <v>0</v>
      </c>
      <c r="U109">
        <v>0</v>
      </c>
      <c r="V109">
        <v>75</v>
      </c>
    </row>
    <row r="110" spans="1:22" x14ac:dyDescent="0.3">
      <c r="A110">
        <v>2282</v>
      </c>
      <c r="B110" t="s">
        <v>1250</v>
      </c>
      <c r="C110" t="s">
        <v>569</v>
      </c>
      <c r="D110" t="s">
        <v>400</v>
      </c>
      <c r="E110" t="s">
        <v>391</v>
      </c>
      <c r="F110" t="s">
        <v>392</v>
      </c>
      <c r="G110" t="s">
        <v>393</v>
      </c>
      <c r="H110" t="s">
        <v>394</v>
      </c>
      <c r="I110" t="s">
        <v>570</v>
      </c>
      <c r="J110">
        <v>7700</v>
      </c>
      <c r="K110">
        <v>7700</v>
      </c>
      <c r="L110">
        <v>7700</v>
      </c>
      <c r="M110">
        <v>0</v>
      </c>
      <c r="N110">
        <v>0</v>
      </c>
      <c r="O110">
        <v>0</v>
      </c>
      <c r="P110">
        <v>0</v>
      </c>
      <c r="Q110">
        <v>0</v>
      </c>
      <c r="R110">
        <v>0</v>
      </c>
      <c r="S110">
        <v>0</v>
      </c>
      <c r="T110">
        <v>0</v>
      </c>
      <c r="U110">
        <v>0</v>
      </c>
      <c r="V110">
        <v>23100</v>
      </c>
    </row>
    <row r="111" spans="1:22" x14ac:dyDescent="0.3">
      <c r="A111">
        <v>2282</v>
      </c>
      <c r="B111" t="s">
        <v>1250</v>
      </c>
      <c r="C111" t="s">
        <v>569</v>
      </c>
      <c r="D111" t="s">
        <v>400</v>
      </c>
      <c r="E111" t="s">
        <v>391</v>
      </c>
      <c r="F111" t="s">
        <v>392</v>
      </c>
      <c r="G111" t="s">
        <v>396</v>
      </c>
      <c r="H111" t="s">
        <v>397</v>
      </c>
      <c r="I111" t="s">
        <v>571</v>
      </c>
      <c r="J111">
        <v>150</v>
      </c>
      <c r="K111">
        <v>150</v>
      </c>
      <c r="L111">
        <v>150</v>
      </c>
      <c r="M111">
        <v>0</v>
      </c>
      <c r="N111">
        <v>0</v>
      </c>
      <c r="O111">
        <v>0</v>
      </c>
      <c r="P111">
        <v>0</v>
      </c>
      <c r="Q111">
        <v>0</v>
      </c>
      <c r="R111">
        <v>0</v>
      </c>
      <c r="S111">
        <v>0</v>
      </c>
      <c r="T111">
        <v>0</v>
      </c>
      <c r="U111">
        <v>0</v>
      </c>
      <c r="V111">
        <v>450</v>
      </c>
    </row>
    <row r="112" spans="1:22" x14ac:dyDescent="0.3">
      <c r="A112">
        <v>2285</v>
      </c>
      <c r="B112" t="s">
        <v>1250</v>
      </c>
      <c r="C112" t="s">
        <v>572</v>
      </c>
      <c r="D112" t="s">
        <v>400</v>
      </c>
      <c r="E112" t="s">
        <v>391</v>
      </c>
      <c r="F112" t="s">
        <v>392</v>
      </c>
      <c r="G112" t="s">
        <v>393</v>
      </c>
      <c r="H112" t="s">
        <v>394</v>
      </c>
      <c r="I112" t="s">
        <v>573</v>
      </c>
      <c r="J112">
        <v>1320</v>
      </c>
      <c r="K112">
        <v>1320</v>
      </c>
      <c r="L112">
        <v>1320</v>
      </c>
      <c r="M112">
        <v>0</v>
      </c>
      <c r="N112">
        <v>0</v>
      </c>
      <c r="O112">
        <v>0</v>
      </c>
      <c r="P112">
        <v>0</v>
      </c>
      <c r="Q112">
        <v>0</v>
      </c>
      <c r="R112">
        <v>0</v>
      </c>
      <c r="S112">
        <v>0</v>
      </c>
      <c r="T112">
        <v>0</v>
      </c>
      <c r="U112">
        <v>0</v>
      </c>
      <c r="V112">
        <v>3960</v>
      </c>
    </row>
    <row r="113" spans="1:22" x14ac:dyDescent="0.3">
      <c r="A113">
        <v>2287</v>
      </c>
      <c r="B113" t="s">
        <v>1250</v>
      </c>
      <c r="C113" t="s">
        <v>574</v>
      </c>
      <c r="D113" t="s">
        <v>400</v>
      </c>
      <c r="E113" t="s">
        <v>391</v>
      </c>
      <c r="F113" t="s">
        <v>392</v>
      </c>
      <c r="G113" t="s">
        <v>393</v>
      </c>
      <c r="H113" t="s">
        <v>394</v>
      </c>
      <c r="I113" t="s">
        <v>575</v>
      </c>
      <c r="J113">
        <v>2860</v>
      </c>
      <c r="K113">
        <v>2860</v>
      </c>
      <c r="L113">
        <v>2860</v>
      </c>
      <c r="M113">
        <v>0</v>
      </c>
      <c r="N113">
        <v>0</v>
      </c>
      <c r="O113">
        <v>0</v>
      </c>
      <c r="P113">
        <v>0</v>
      </c>
      <c r="Q113">
        <v>0</v>
      </c>
      <c r="R113">
        <v>0</v>
      </c>
      <c r="S113">
        <v>0</v>
      </c>
      <c r="T113">
        <v>0</v>
      </c>
      <c r="U113">
        <v>0</v>
      </c>
      <c r="V113">
        <v>8580</v>
      </c>
    </row>
    <row r="114" spans="1:22" x14ac:dyDescent="0.3">
      <c r="A114">
        <v>2289</v>
      </c>
      <c r="B114" t="s">
        <v>1250</v>
      </c>
      <c r="C114" t="s">
        <v>576</v>
      </c>
      <c r="D114" t="s">
        <v>400</v>
      </c>
      <c r="E114" t="s">
        <v>391</v>
      </c>
      <c r="F114" t="s">
        <v>392</v>
      </c>
      <c r="G114" t="s">
        <v>393</v>
      </c>
      <c r="H114" t="s">
        <v>394</v>
      </c>
      <c r="I114" t="s">
        <v>577</v>
      </c>
      <c r="J114">
        <v>1540</v>
      </c>
      <c r="K114">
        <v>1540</v>
      </c>
      <c r="L114">
        <v>1540</v>
      </c>
      <c r="M114">
        <v>0</v>
      </c>
      <c r="N114">
        <v>0</v>
      </c>
      <c r="O114">
        <v>0</v>
      </c>
      <c r="P114">
        <v>0</v>
      </c>
      <c r="Q114">
        <v>0</v>
      </c>
      <c r="R114">
        <v>0</v>
      </c>
      <c r="S114">
        <v>0</v>
      </c>
      <c r="T114">
        <v>0</v>
      </c>
      <c r="U114">
        <v>0</v>
      </c>
      <c r="V114">
        <v>4620</v>
      </c>
    </row>
    <row r="115" spans="1:22" x14ac:dyDescent="0.3">
      <c r="A115">
        <v>2289</v>
      </c>
      <c r="B115" t="s">
        <v>1250</v>
      </c>
      <c r="C115" t="s">
        <v>576</v>
      </c>
      <c r="D115" t="s">
        <v>400</v>
      </c>
      <c r="E115" t="s">
        <v>391</v>
      </c>
      <c r="F115" t="s">
        <v>392</v>
      </c>
      <c r="G115" t="s">
        <v>396</v>
      </c>
      <c r="H115" t="s">
        <v>397</v>
      </c>
      <c r="I115" t="s">
        <v>578</v>
      </c>
      <c r="J115">
        <v>25</v>
      </c>
      <c r="K115">
        <v>25</v>
      </c>
      <c r="L115">
        <v>25</v>
      </c>
      <c r="M115">
        <v>0</v>
      </c>
      <c r="N115">
        <v>0</v>
      </c>
      <c r="O115">
        <v>0</v>
      </c>
      <c r="P115">
        <v>0</v>
      </c>
      <c r="Q115">
        <v>0</v>
      </c>
      <c r="R115">
        <v>0</v>
      </c>
      <c r="S115">
        <v>0</v>
      </c>
      <c r="T115">
        <v>0</v>
      </c>
      <c r="U115">
        <v>0</v>
      </c>
      <c r="V115">
        <v>75</v>
      </c>
    </row>
    <row r="116" spans="1:22" x14ac:dyDescent="0.3">
      <c r="A116">
        <v>2296</v>
      </c>
      <c r="B116" t="s">
        <v>1250</v>
      </c>
      <c r="C116" t="s">
        <v>579</v>
      </c>
      <c r="D116" t="s">
        <v>400</v>
      </c>
      <c r="E116" t="s">
        <v>391</v>
      </c>
      <c r="F116" t="s">
        <v>392</v>
      </c>
      <c r="G116" t="s">
        <v>393</v>
      </c>
      <c r="H116" t="s">
        <v>394</v>
      </c>
      <c r="I116" t="s">
        <v>580</v>
      </c>
      <c r="J116">
        <v>10560</v>
      </c>
      <c r="K116">
        <v>10560</v>
      </c>
      <c r="L116">
        <v>10560</v>
      </c>
      <c r="M116">
        <v>0</v>
      </c>
      <c r="N116">
        <v>0</v>
      </c>
      <c r="O116">
        <v>0</v>
      </c>
      <c r="P116">
        <v>0</v>
      </c>
      <c r="Q116">
        <v>0</v>
      </c>
      <c r="R116">
        <v>0</v>
      </c>
      <c r="S116">
        <v>0</v>
      </c>
      <c r="T116">
        <v>0</v>
      </c>
      <c r="U116">
        <v>0</v>
      </c>
      <c r="V116">
        <v>31680</v>
      </c>
    </row>
    <row r="117" spans="1:22" x14ac:dyDescent="0.3">
      <c r="A117">
        <v>2296</v>
      </c>
      <c r="B117" t="s">
        <v>1250</v>
      </c>
      <c r="C117" t="s">
        <v>579</v>
      </c>
      <c r="D117" t="s">
        <v>400</v>
      </c>
      <c r="E117" t="s">
        <v>391</v>
      </c>
      <c r="F117" t="s">
        <v>392</v>
      </c>
      <c r="G117" t="s">
        <v>396</v>
      </c>
      <c r="H117" t="s">
        <v>397</v>
      </c>
      <c r="I117" t="s">
        <v>581</v>
      </c>
      <c r="J117">
        <v>50</v>
      </c>
      <c r="K117">
        <v>50</v>
      </c>
      <c r="L117">
        <v>50</v>
      </c>
      <c r="M117">
        <v>0</v>
      </c>
      <c r="N117">
        <v>0</v>
      </c>
      <c r="O117">
        <v>0</v>
      </c>
      <c r="P117">
        <v>0</v>
      </c>
      <c r="Q117">
        <v>0</v>
      </c>
      <c r="R117">
        <v>0</v>
      </c>
      <c r="S117">
        <v>0</v>
      </c>
      <c r="T117">
        <v>0</v>
      </c>
      <c r="U117">
        <v>0</v>
      </c>
      <c r="V117">
        <v>150</v>
      </c>
    </row>
    <row r="118" spans="1:22" x14ac:dyDescent="0.3">
      <c r="A118">
        <v>2298</v>
      </c>
      <c r="B118" t="s">
        <v>1250</v>
      </c>
      <c r="C118" t="s">
        <v>582</v>
      </c>
      <c r="D118" t="s">
        <v>400</v>
      </c>
      <c r="E118" t="s">
        <v>391</v>
      </c>
      <c r="F118" t="s">
        <v>392</v>
      </c>
      <c r="G118" t="s">
        <v>393</v>
      </c>
      <c r="H118" t="s">
        <v>394</v>
      </c>
      <c r="I118" t="s">
        <v>583</v>
      </c>
      <c r="J118">
        <v>9130</v>
      </c>
      <c r="K118">
        <v>9130</v>
      </c>
      <c r="L118">
        <v>9130</v>
      </c>
      <c r="M118">
        <v>0</v>
      </c>
      <c r="N118">
        <v>0</v>
      </c>
      <c r="O118">
        <v>0</v>
      </c>
      <c r="P118">
        <v>0</v>
      </c>
      <c r="Q118">
        <v>0</v>
      </c>
      <c r="R118">
        <v>0</v>
      </c>
      <c r="S118">
        <v>0</v>
      </c>
      <c r="T118">
        <v>0</v>
      </c>
      <c r="U118">
        <v>0</v>
      </c>
      <c r="V118">
        <v>27390</v>
      </c>
    </row>
    <row r="119" spans="1:22" x14ac:dyDescent="0.3">
      <c r="A119">
        <v>2298</v>
      </c>
      <c r="B119" t="s">
        <v>1250</v>
      </c>
      <c r="C119" t="s">
        <v>582</v>
      </c>
      <c r="D119" t="s">
        <v>400</v>
      </c>
      <c r="E119" t="s">
        <v>391</v>
      </c>
      <c r="F119" t="s">
        <v>392</v>
      </c>
      <c r="G119" t="s">
        <v>396</v>
      </c>
      <c r="H119" t="s">
        <v>397</v>
      </c>
      <c r="I119" t="s">
        <v>584</v>
      </c>
      <c r="J119">
        <v>575</v>
      </c>
      <c r="K119">
        <v>575</v>
      </c>
      <c r="L119">
        <v>575</v>
      </c>
      <c r="M119">
        <v>0</v>
      </c>
      <c r="N119">
        <v>0</v>
      </c>
      <c r="O119">
        <v>0</v>
      </c>
      <c r="P119">
        <v>0</v>
      </c>
      <c r="Q119">
        <v>0</v>
      </c>
      <c r="R119">
        <v>0</v>
      </c>
      <c r="S119">
        <v>0</v>
      </c>
      <c r="T119">
        <v>0</v>
      </c>
      <c r="U119">
        <v>0</v>
      </c>
      <c r="V119">
        <v>1725</v>
      </c>
    </row>
    <row r="120" spans="1:22" x14ac:dyDescent="0.3">
      <c r="A120">
        <v>2300</v>
      </c>
      <c r="B120" t="s">
        <v>1250</v>
      </c>
      <c r="C120" t="s">
        <v>585</v>
      </c>
      <c r="D120" t="s">
        <v>400</v>
      </c>
      <c r="E120" t="s">
        <v>391</v>
      </c>
      <c r="F120" t="s">
        <v>392</v>
      </c>
      <c r="G120" t="s">
        <v>393</v>
      </c>
      <c r="H120" t="s">
        <v>394</v>
      </c>
      <c r="I120" t="s">
        <v>586</v>
      </c>
      <c r="J120">
        <v>1100</v>
      </c>
      <c r="K120">
        <v>1100</v>
      </c>
      <c r="L120">
        <v>1100</v>
      </c>
      <c r="M120">
        <v>0</v>
      </c>
      <c r="N120">
        <v>0</v>
      </c>
      <c r="O120">
        <v>0</v>
      </c>
      <c r="P120">
        <v>0</v>
      </c>
      <c r="Q120">
        <v>0</v>
      </c>
      <c r="R120">
        <v>0</v>
      </c>
      <c r="S120">
        <v>0</v>
      </c>
      <c r="T120">
        <v>0</v>
      </c>
      <c r="U120">
        <v>0</v>
      </c>
      <c r="V120">
        <v>3300</v>
      </c>
    </row>
    <row r="121" spans="1:22" x14ac:dyDescent="0.3">
      <c r="A121">
        <v>2312</v>
      </c>
      <c r="B121" t="s">
        <v>1250</v>
      </c>
      <c r="C121" t="s">
        <v>587</v>
      </c>
      <c r="D121" t="s">
        <v>390</v>
      </c>
      <c r="E121" t="s">
        <v>391</v>
      </c>
      <c r="F121" t="s">
        <v>392</v>
      </c>
      <c r="G121" t="s">
        <v>393</v>
      </c>
      <c r="H121" t="s">
        <v>394</v>
      </c>
      <c r="I121" t="s">
        <v>588</v>
      </c>
      <c r="J121">
        <v>5500</v>
      </c>
      <c r="K121">
        <v>5500</v>
      </c>
      <c r="L121">
        <v>5500</v>
      </c>
      <c r="M121">
        <v>0</v>
      </c>
      <c r="N121">
        <v>0</v>
      </c>
      <c r="O121">
        <v>0</v>
      </c>
      <c r="P121">
        <v>0</v>
      </c>
      <c r="Q121">
        <v>0</v>
      </c>
      <c r="R121">
        <v>0</v>
      </c>
      <c r="S121">
        <v>0</v>
      </c>
      <c r="T121">
        <v>0</v>
      </c>
      <c r="U121">
        <v>0</v>
      </c>
      <c r="V121">
        <v>16500</v>
      </c>
    </row>
    <row r="122" spans="1:22" x14ac:dyDescent="0.3">
      <c r="A122">
        <v>2312</v>
      </c>
      <c r="B122" t="s">
        <v>1250</v>
      </c>
      <c r="C122" t="s">
        <v>587</v>
      </c>
      <c r="D122" t="s">
        <v>390</v>
      </c>
      <c r="E122" t="s">
        <v>391</v>
      </c>
      <c r="F122" t="s">
        <v>392</v>
      </c>
      <c r="G122" t="s">
        <v>396</v>
      </c>
      <c r="H122" t="s">
        <v>397</v>
      </c>
      <c r="I122" t="s">
        <v>589</v>
      </c>
      <c r="J122">
        <v>250</v>
      </c>
      <c r="K122">
        <v>250</v>
      </c>
      <c r="L122">
        <v>250</v>
      </c>
      <c r="M122">
        <v>0</v>
      </c>
      <c r="N122">
        <v>0</v>
      </c>
      <c r="O122">
        <v>0</v>
      </c>
      <c r="P122">
        <v>0</v>
      </c>
      <c r="Q122">
        <v>0</v>
      </c>
      <c r="R122">
        <v>0</v>
      </c>
      <c r="S122">
        <v>0</v>
      </c>
      <c r="T122">
        <v>0</v>
      </c>
      <c r="U122">
        <v>0</v>
      </c>
      <c r="V122">
        <v>750</v>
      </c>
    </row>
    <row r="123" spans="1:22" x14ac:dyDescent="0.3">
      <c r="A123">
        <v>2318</v>
      </c>
      <c r="B123" t="s">
        <v>1250</v>
      </c>
      <c r="C123" t="s">
        <v>590</v>
      </c>
      <c r="D123" t="s">
        <v>390</v>
      </c>
      <c r="E123" t="s">
        <v>391</v>
      </c>
      <c r="F123" t="s">
        <v>392</v>
      </c>
      <c r="G123" t="s">
        <v>393</v>
      </c>
      <c r="H123" t="s">
        <v>394</v>
      </c>
      <c r="I123" t="s">
        <v>591</v>
      </c>
      <c r="J123">
        <v>770</v>
      </c>
      <c r="K123">
        <v>770</v>
      </c>
      <c r="L123">
        <v>770</v>
      </c>
      <c r="M123">
        <v>0</v>
      </c>
      <c r="N123">
        <v>0</v>
      </c>
      <c r="O123">
        <v>0</v>
      </c>
      <c r="P123">
        <v>0</v>
      </c>
      <c r="Q123">
        <v>0</v>
      </c>
      <c r="R123">
        <v>0</v>
      </c>
      <c r="S123">
        <v>0</v>
      </c>
      <c r="T123">
        <v>0</v>
      </c>
      <c r="U123">
        <v>0</v>
      </c>
      <c r="V123">
        <v>2310</v>
      </c>
    </row>
    <row r="124" spans="1:22" x14ac:dyDescent="0.3">
      <c r="A124">
        <v>2318</v>
      </c>
      <c r="B124" t="s">
        <v>1250</v>
      </c>
      <c r="C124" t="s">
        <v>590</v>
      </c>
      <c r="D124" t="s">
        <v>390</v>
      </c>
      <c r="E124" t="s">
        <v>391</v>
      </c>
      <c r="F124" t="s">
        <v>392</v>
      </c>
      <c r="G124" t="s">
        <v>396</v>
      </c>
      <c r="H124" t="s">
        <v>397</v>
      </c>
      <c r="I124" t="s">
        <v>592</v>
      </c>
      <c r="J124">
        <v>25</v>
      </c>
      <c r="K124">
        <v>25</v>
      </c>
      <c r="L124">
        <v>25</v>
      </c>
      <c r="M124">
        <v>0</v>
      </c>
      <c r="N124">
        <v>0</v>
      </c>
      <c r="O124">
        <v>0</v>
      </c>
      <c r="P124">
        <v>0</v>
      </c>
      <c r="Q124">
        <v>0</v>
      </c>
      <c r="R124">
        <v>0</v>
      </c>
      <c r="S124">
        <v>0</v>
      </c>
      <c r="T124">
        <v>0</v>
      </c>
      <c r="U124">
        <v>0</v>
      </c>
      <c r="V124">
        <v>75</v>
      </c>
    </row>
    <row r="125" spans="1:22" x14ac:dyDescent="0.3">
      <c r="A125">
        <v>2320</v>
      </c>
      <c r="B125" t="s">
        <v>1250</v>
      </c>
      <c r="C125" t="s">
        <v>593</v>
      </c>
      <c r="D125" t="s">
        <v>390</v>
      </c>
      <c r="E125" t="s">
        <v>391</v>
      </c>
      <c r="F125" t="s">
        <v>392</v>
      </c>
      <c r="G125" t="s">
        <v>393</v>
      </c>
      <c r="H125" t="s">
        <v>394</v>
      </c>
      <c r="I125" t="s">
        <v>594</v>
      </c>
      <c r="J125">
        <v>6820</v>
      </c>
      <c r="K125">
        <v>6820</v>
      </c>
      <c r="L125">
        <v>6820</v>
      </c>
      <c r="M125">
        <v>0</v>
      </c>
      <c r="N125">
        <v>0</v>
      </c>
      <c r="O125">
        <v>0</v>
      </c>
      <c r="P125">
        <v>0</v>
      </c>
      <c r="Q125">
        <v>0</v>
      </c>
      <c r="R125">
        <v>0</v>
      </c>
      <c r="S125">
        <v>0</v>
      </c>
      <c r="T125">
        <v>0</v>
      </c>
      <c r="U125">
        <v>0</v>
      </c>
      <c r="V125">
        <v>20460</v>
      </c>
    </row>
    <row r="126" spans="1:22" x14ac:dyDescent="0.3">
      <c r="A126">
        <v>2321</v>
      </c>
      <c r="B126" t="s">
        <v>1250</v>
      </c>
      <c r="C126" t="s">
        <v>595</v>
      </c>
      <c r="D126" t="s">
        <v>390</v>
      </c>
      <c r="E126" t="s">
        <v>391</v>
      </c>
      <c r="F126" t="s">
        <v>392</v>
      </c>
      <c r="G126" t="s">
        <v>393</v>
      </c>
      <c r="H126" t="s">
        <v>394</v>
      </c>
      <c r="I126" t="s">
        <v>596</v>
      </c>
      <c r="J126">
        <v>1870</v>
      </c>
      <c r="K126">
        <v>1870</v>
      </c>
      <c r="L126">
        <v>1870</v>
      </c>
      <c r="M126">
        <v>0</v>
      </c>
      <c r="N126">
        <v>0</v>
      </c>
      <c r="O126">
        <v>0</v>
      </c>
      <c r="P126">
        <v>0</v>
      </c>
      <c r="Q126">
        <v>0</v>
      </c>
      <c r="R126">
        <v>0</v>
      </c>
      <c r="S126">
        <v>0</v>
      </c>
      <c r="T126">
        <v>0</v>
      </c>
      <c r="U126">
        <v>0</v>
      </c>
      <c r="V126">
        <v>5610</v>
      </c>
    </row>
    <row r="127" spans="1:22" x14ac:dyDescent="0.3">
      <c r="A127">
        <v>2321</v>
      </c>
      <c r="B127" t="s">
        <v>1250</v>
      </c>
      <c r="C127" t="s">
        <v>595</v>
      </c>
      <c r="D127" t="s">
        <v>390</v>
      </c>
      <c r="E127" t="s">
        <v>391</v>
      </c>
      <c r="F127" t="s">
        <v>392</v>
      </c>
      <c r="G127" t="s">
        <v>396</v>
      </c>
      <c r="H127" t="s">
        <v>397</v>
      </c>
      <c r="I127" t="s">
        <v>597</v>
      </c>
      <c r="J127">
        <v>75</v>
      </c>
      <c r="K127">
        <v>75</v>
      </c>
      <c r="L127">
        <v>75</v>
      </c>
      <c r="M127">
        <v>0</v>
      </c>
      <c r="N127">
        <v>0</v>
      </c>
      <c r="O127">
        <v>0</v>
      </c>
      <c r="P127">
        <v>0</v>
      </c>
      <c r="Q127">
        <v>0</v>
      </c>
      <c r="R127">
        <v>0</v>
      </c>
      <c r="S127">
        <v>0</v>
      </c>
      <c r="T127">
        <v>0</v>
      </c>
      <c r="U127">
        <v>0</v>
      </c>
      <c r="V127">
        <v>225</v>
      </c>
    </row>
    <row r="128" spans="1:22" x14ac:dyDescent="0.3">
      <c r="A128">
        <v>2322</v>
      </c>
      <c r="B128" t="s">
        <v>1250</v>
      </c>
      <c r="C128" t="s">
        <v>598</v>
      </c>
      <c r="D128" t="s">
        <v>390</v>
      </c>
      <c r="E128" t="s">
        <v>391</v>
      </c>
      <c r="F128" t="s">
        <v>392</v>
      </c>
      <c r="G128" t="s">
        <v>393</v>
      </c>
      <c r="H128" t="s">
        <v>394</v>
      </c>
      <c r="I128" t="s">
        <v>599</v>
      </c>
      <c r="J128">
        <v>2090</v>
      </c>
      <c r="K128">
        <v>2090</v>
      </c>
      <c r="L128">
        <v>2090</v>
      </c>
      <c r="M128">
        <v>0</v>
      </c>
      <c r="N128">
        <v>0</v>
      </c>
      <c r="O128">
        <v>0</v>
      </c>
      <c r="P128">
        <v>0</v>
      </c>
      <c r="Q128">
        <v>0</v>
      </c>
      <c r="R128">
        <v>0</v>
      </c>
      <c r="S128">
        <v>0</v>
      </c>
      <c r="T128">
        <v>0</v>
      </c>
      <c r="U128">
        <v>0</v>
      </c>
      <c r="V128">
        <v>6270</v>
      </c>
    </row>
    <row r="129" spans="1:22" x14ac:dyDescent="0.3">
      <c r="A129">
        <v>2326</v>
      </c>
      <c r="B129" t="s">
        <v>1250</v>
      </c>
      <c r="C129" t="s">
        <v>600</v>
      </c>
      <c r="D129" t="s">
        <v>390</v>
      </c>
      <c r="E129" t="s">
        <v>391</v>
      </c>
      <c r="F129" t="s">
        <v>392</v>
      </c>
      <c r="G129" t="s">
        <v>393</v>
      </c>
      <c r="H129" t="s">
        <v>394</v>
      </c>
      <c r="I129" t="s">
        <v>601</v>
      </c>
      <c r="J129">
        <v>2970</v>
      </c>
      <c r="K129">
        <v>2970</v>
      </c>
      <c r="L129">
        <v>2970</v>
      </c>
      <c r="M129">
        <v>0</v>
      </c>
      <c r="N129">
        <v>0</v>
      </c>
      <c r="O129">
        <v>0</v>
      </c>
      <c r="P129">
        <v>0</v>
      </c>
      <c r="Q129">
        <v>0</v>
      </c>
      <c r="R129">
        <v>0</v>
      </c>
      <c r="S129">
        <v>0</v>
      </c>
      <c r="T129">
        <v>0</v>
      </c>
      <c r="U129">
        <v>0</v>
      </c>
      <c r="V129">
        <v>8910</v>
      </c>
    </row>
    <row r="130" spans="1:22" x14ac:dyDescent="0.3">
      <c r="A130">
        <v>2327</v>
      </c>
      <c r="B130" t="s">
        <v>1250</v>
      </c>
      <c r="C130" t="s">
        <v>602</v>
      </c>
      <c r="D130" t="s">
        <v>390</v>
      </c>
      <c r="E130" t="s">
        <v>391</v>
      </c>
      <c r="F130" t="s">
        <v>392</v>
      </c>
      <c r="G130" t="s">
        <v>393</v>
      </c>
      <c r="H130" t="s">
        <v>394</v>
      </c>
      <c r="I130" t="s">
        <v>603</v>
      </c>
      <c r="J130">
        <v>880</v>
      </c>
      <c r="K130">
        <v>880</v>
      </c>
      <c r="L130">
        <v>880</v>
      </c>
      <c r="M130">
        <v>0</v>
      </c>
      <c r="N130">
        <v>0</v>
      </c>
      <c r="O130">
        <v>0</v>
      </c>
      <c r="P130">
        <v>0</v>
      </c>
      <c r="Q130">
        <v>0</v>
      </c>
      <c r="R130">
        <v>0</v>
      </c>
      <c r="S130">
        <v>0</v>
      </c>
      <c r="T130">
        <v>0</v>
      </c>
      <c r="U130">
        <v>0</v>
      </c>
      <c r="V130">
        <v>2640</v>
      </c>
    </row>
    <row r="131" spans="1:22" x14ac:dyDescent="0.3">
      <c r="A131">
        <v>2327</v>
      </c>
      <c r="B131" t="s">
        <v>1250</v>
      </c>
      <c r="C131" t="s">
        <v>602</v>
      </c>
      <c r="D131" t="s">
        <v>390</v>
      </c>
      <c r="E131" t="s">
        <v>391</v>
      </c>
      <c r="F131" t="s">
        <v>392</v>
      </c>
      <c r="G131" t="s">
        <v>396</v>
      </c>
      <c r="H131" t="s">
        <v>397</v>
      </c>
      <c r="I131" t="s">
        <v>1289</v>
      </c>
      <c r="J131">
        <v>25</v>
      </c>
      <c r="K131">
        <v>25</v>
      </c>
      <c r="L131">
        <v>25</v>
      </c>
      <c r="M131">
        <v>0</v>
      </c>
      <c r="N131">
        <v>0</v>
      </c>
      <c r="O131">
        <v>0</v>
      </c>
      <c r="P131">
        <v>0</v>
      </c>
      <c r="Q131">
        <v>0</v>
      </c>
      <c r="R131">
        <v>0</v>
      </c>
      <c r="S131">
        <v>0</v>
      </c>
      <c r="T131">
        <v>0</v>
      </c>
      <c r="U131">
        <v>0</v>
      </c>
      <c r="V131">
        <v>75</v>
      </c>
    </row>
    <row r="132" spans="1:22" x14ac:dyDescent="0.3">
      <c r="A132">
        <v>2328</v>
      </c>
      <c r="B132" t="s">
        <v>1250</v>
      </c>
      <c r="C132" t="s">
        <v>604</v>
      </c>
      <c r="D132" t="s">
        <v>390</v>
      </c>
      <c r="E132" t="s">
        <v>391</v>
      </c>
      <c r="F132" t="s">
        <v>392</v>
      </c>
      <c r="G132" t="s">
        <v>393</v>
      </c>
      <c r="H132" t="s">
        <v>394</v>
      </c>
      <c r="I132" t="s">
        <v>605</v>
      </c>
      <c r="J132">
        <v>2860</v>
      </c>
      <c r="K132">
        <v>2860</v>
      </c>
      <c r="L132">
        <v>2860</v>
      </c>
      <c r="M132">
        <v>0</v>
      </c>
      <c r="N132">
        <v>0</v>
      </c>
      <c r="O132">
        <v>0</v>
      </c>
      <c r="P132">
        <v>0</v>
      </c>
      <c r="Q132">
        <v>0</v>
      </c>
      <c r="R132">
        <v>0</v>
      </c>
      <c r="S132">
        <v>0</v>
      </c>
      <c r="T132">
        <v>0</v>
      </c>
      <c r="U132">
        <v>0</v>
      </c>
      <c r="V132">
        <v>8580</v>
      </c>
    </row>
    <row r="133" spans="1:22" x14ac:dyDescent="0.3">
      <c r="A133">
        <v>2329</v>
      </c>
      <c r="B133" t="s">
        <v>1250</v>
      </c>
      <c r="C133" t="s">
        <v>606</v>
      </c>
      <c r="D133" t="s">
        <v>390</v>
      </c>
      <c r="E133" t="s">
        <v>391</v>
      </c>
      <c r="F133" t="s">
        <v>392</v>
      </c>
      <c r="G133" t="s">
        <v>393</v>
      </c>
      <c r="H133" t="s">
        <v>394</v>
      </c>
      <c r="I133" t="s">
        <v>607</v>
      </c>
      <c r="J133">
        <v>4620</v>
      </c>
      <c r="K133">
        <v>4620</v>
      </c>
      <c r="L133">
        <v>4620</v>
      </c>
      <c r="M133">
        <v>0</v>
      </c>
      <c r="N133">
        <v>0</v>
      </c>
      <c r="O133">
        <v>0</v>
      </c>
      <c r="P133">
        <v>0</v>
      </c>
      <c r="Q133">
        <v>0</v>
      </c>
      <c r="R133">
        <v>0</v>
      </c>
      <c r="S133">
        <v>0</v>
      </c>
      <c r="T133">
        <v>0</v>
      </c>
      <c r="U133">
        <v>0</v>
      </c>
      <c r="V133">
        <v>13860</v>
      </c>
    </row>
    <row r="134" spans="1:22" x14ac:dyDescent="0.3">
      <c r="A134">
        <v>2337</v>
      </c>
      <c r="B134" t="s">
        <v>1250</v>
      </c>
      <c r="C134" t="s">
        <v>608</v>
      </c>
      <c r="D134" t="s">
        <v>390</v>
      </c>
      <c r="E134" t="s">
        <v>391</v>
      </c>
      <c r="F134" t="s">
        <v>392</v>
      </c>
      <c r="G134" t="s">
        <v>393</v>
      </c>
      <c r="H134" t="s">
        <v>394</v>
      </c>
      <c r="I134" t="s">
        <v>609</v>
      </c>
      <c r="J134">
        <v>3630</v>
      </c>
      <c r="K134">
        <v>3630</v>
      </c>
      <c r="L134">
        <v>3630</v>
      </c>
      <c r="M134">
        <v>0</v>
      </c>
      <c r="N134">
        <v>0</v>
      </c>
      <c r="O134">
        <v>0</v>
      </c>
      <c r="P134">
        <v>0</v>
      </c>
      <c r="Q134">
        <v>0</v>
      </c>
      <c r="R134">
        <v>0</v>
      </c>
      <c r="S134">
        <v>0</v>
      </c>
      <c r="T134">
        <v>0</v>
      </c>
      <c r="U134">
        <v>0</v>
      </c>
      <c r="V134">
        <v>10890</v>
      </c>
    </row>
    <row r="135" spans="1:22" x14ac:dyDescent="0.3">
      <c r="A135">
        <v>2340</v>
      </c>
      <c r="B135" t="s">
        <v>1250</v>
      </c>
      <c r="C135" t="s">
        <v>610</v>
      </c>
      <c r="D135" t="s">
        <v>390</v>
      </c>
      <c r="E135" t="s">
        <v>391</v>
      </c>
      <c r="F135" t="s">
        <v>392</v>
      </c>
      <c r="G135" t="s">
        <v>393</v>
      </c>
      <c r="H135" t="s">
        <v>394</v>
      </c>
      <c r="I135" t="s">
        <v>611</v>
      </c>
      <c r="J135">
        <v>8690</v>
      </c>
      <c r="K135">
        <v>8690</v>
      </c>
      <c r="L135">
        <v>8690</v>
      </c>
      <c r="M135">
        <v>0</v>
      </c>
      <c r="N135">
        <v>0</v>
      </c>
      <c r="O135">
        <v>0</v>
      </c>
      <c r="P135">
        <v>0</v>
      </c>
      <c r="Q135">
        <v>0</v>
      </c>
      <c r="R135">
        <v>0</v>
      </c>
      <c r="S135">
        <v>0</v>
      </c>
      <c r="T135">
        <v>0</v>
      </c>
      <c r="U135">
        <v>0</v>
      </c>
      <c r="V135">
        <v>26070</v>
      </c>
    </row>
    <row r="136" spans="1:22" x14ac:dyDescent="0.3">
      <c r="A136">
        <v>2340</v>
      </c>
      <c r="B136" t="s">
        <v>1250</v>
      </c>
      <c r="C136" t="s">
        <v>610</v>
      </c>
      <c r="D136" t="s">
        <v>390</v>
      </c>
      <c r="E136" t="s">
        <v>391</v>
      </c>
      <c r="F136" t="s">
        <v>392</v>
      </c>
      <c r="G136" t="s">
        <v>396</v>
      </c>
      <c r="H136" t="s">
        <v>397</v>
      </c>
      <c r="I136" t="s">
        <v>1290</v>
      </c>
      <c r="J136">
        <v>25</v>
      </c>
      <c r="K136">
        <v>25</v>
      </c>
      <c r="L136">
        <v>25</v>
      </c>
      <c r="M136">
        <v>0</v>
      </c>
      <c r="N136">
        <v>0</v>
      </c>
      <c r="O136">
        <v>0</v>
      </c>
      <c r="P136">
        <v>0</v>
      </c>
      <c r="Q136">
        <v>0</v>
      </c>
      <c r="R136">
        <v>0</v>
      </c>
      <c r="S136">
        <v>0</v>
      </c>
      <c r="T136">
        <v>0</v>
      </c>
      <c r="U136">
        <v>0</v>
      </c>
      <c r="V136">
        <v>75</v>
      </c>
    </row>
    <row r="137" spans="1:22" x14ac:dyDescent="0.3">
      <c r="A137">
        <v>2345</v>
      </c>
      <c r="B137" t="s">
        <v>1250</v>
      </c>
      <c r="C137" t="s">
        <v>612</v>
      </c>
      <c r="D137" t="s">
        <v>390</v>
      </c>
      <c r="E137" t="s">
        <v>391</v>
      </c>
      <c r="F137" t="s">
        <v>392</v>
      </c>
      <c r="G137" t="s">
        <v>393</v>
      </c>
      <c r="H137" t="s">
        <v>394</v>
      </c>
      <c r="I137" t="s">
        <v>613</v>
      </c>
      <c r="J137">
        <v>4950</v>
      </c>
      <c r="K137">
        <v>4950</v>
      </c>
      <c r="L137">
        <v>4950</v>
      </c>
      <c r="M137">
        <v>0</v>
      </c>
      <c r="N137">
        <v>0</v>
      </c>
      <c r="O137">
        <v>0</v>
      </c>
      <c r="P137">
        <v>0</v>
      </c>
      <c r="Q137">
        <v>0</v>
      </c>
      <c r="R137">
        <v>0</v>
      </c>
      <c r="S137">
        <v>0</v>
      </c>
      <c r="T137">
        <v>0</v>
      </c>
      <c r="U137">
        <v>0</v>
      </c>
      <c r="V137">
        <v>14850</v>
      </c>
    </row>
    <row r="138" spans="1:22" x14ac:dyDescent="0.3">
      <c r="A138">
        <v>2431</v>
      </c>
      <c r="B138" t="s">
        <v>1250</v>
      </c>
      <c r="C138" t="s">
        <v>614</v>
      </c>
      <c r="D138" t="s">
        <v>406</v>
      </c>
      <c r="E138" t="s">
        <v>391</v>
      </c>
      <c r="F138" t="s">
        <v>392</v>
      </c>
      <c r="G138" t="s">
        <v>393</v>
      </c>
      <c r="H138" t="s">
        <v>394</v>
      </c>
      <c r="I138" t="s">
        <v>615</v>
      </c>
      <c r="J138">
        <v>11440</v>
      </c>
      <c r="K138">
        <v>11440</v>
      </c>
      <c r="L138">
        <v>11440</v>
      </c>
      <c r="M138">
        <v>0</v>
      </c>
      <c r="N138">
        <v>0</v>
      </c>
      <c r="O138">
        <v>0</v>
      </c>
      <c r="P138">
        <v>0</v>
      </c>
      <c r="Q138">
        <v>0</v>
      </c>
      <c r="R138">
        <v>0</v>
      </c>
      <c r="S138">
        <v>0</v>
      </c>
      <c r="T138">
        <v>0</v>
      </c>
      <c r="U138">
        <v>0</v>
      </c>
      <c r="V138">
        <v>34320</v>
      </c>
    </row>
    <row r="139" spans="1:22" x14ac:dyDescent="0.3">
      <c r="A139">
        <v>2434</v>
      </c>
      <c r="B139" t="s">
        <v>1250</v>
      </c>
      <c r="C139" t="s">
        <v>616</v>
      </c>
      <c r="D139" t="s">
        <v>390</v>
      </c>
      <c r="E139" t="s">
        <v>391</v>
      </c>
      <c r="F139" t="s">
        <v>392</v>
      </c>
      <c r="G139" t="s">
        <v>393</v>
      </c>
      <c r="H139" t="s">
        <v>394</v>
      </c>
      <c r="I139" t="s">
        <v>617</v>
      </c>
      <c r="J139">
        <v>23980</v>
      </c>
      <c r="K139">
        <v>23980</v>
      </c>
      <c r="L139">
        <v>23980</v>
      </c>
      <c r="M139">
        <v>0</v>
      </c>
      <c r="N139">
        <v>0</v>
      </c>
      <c r="O139">
        <v>0</v>
      </c>
      <c r="P139">
        <v>0</v>
      </c>
      <c r="Q139">
        <v>0</v>
      </c>
      <c r="R139">
        <v>0</v>
      </c>
      <c r="S139">
        <v>0</v>
      </c>
      <c r="T139">
        <v>0</v>
      </c>
      <c r="U139">
        <v>0</v>
      </c>
      <c r="V139">
        <v>71940</v>
      </c>
    </row>
    <row r="140" spans="1:22" x14ac:dyDescent="0.3">
      <c r="A140">
        <v>2454</v>
      </c>
      <c r="B140" t="s">
        <v>1250</v>
      </c>
      <c r="C140" t="s">
        <v>618</v>
      </c>
      <c r="D140" t="s">
        <v>390</v>
      </c>
      <c r="E140" t="s">
        <v>391</v>
      </c>
      <c r="F140" t="s">
        <v>392</v>
      </c>
      <c r="G140" t="s">
        <v>393</v>
      </c>
      <c r="H140" t="s">
        <v>394</v>
      </c>
      <c r="I140" t="s">
        <v>619</v>
      </c>
      <c r="J140">
        <v>5940</v>
      </c>
      <c r="K140">
        <v>5940</v>
      </c>
      <c r="L140">
        <v>5940</v>
      </c>
      <c r="M140">
        <v>0</v>
      </c>
      <c r="N140">
        <v>0</v>
      </c>
      <c r="O140">
        <v>0</v>
      </c>
      <c r="P140">
        <v>0</v>
      </c>
      <c r="Q140">
        <v>0</v>
      </c>
      <c r="R140">
        <v>0</v>
      </c>
      <c r="S140">
        <v>0</v>
      </c>
      <c r="T140">
        <v>0</v>
      </c>
      <c r="U140">
        <v>0</v>
      </c>
      <c r="V140">
        <v>17820</v>
      </c>
    </row>
    <row r="141" spans="1:22" x14ac:dyDescent="0.3">
      <c r="A141">
        <v>2459</v>
      </c>
      <c r="B141" t="s">
        <v>1250</v>
      </c>
      <c r="C141" t="s">
        <v>620</v>
      </c>
      <c r="D141" t="s">
        <v>406</v>
      </c>
      <c r="E141" t="s">
        <v>391</v>
      </c>
      <c r="F141" t="s">
        <v>392</v>
      </c>
      <c r="G141" t="s">
        <v>393</v>
      </c>
      <c r="H141" t="s">
        <v>394</v>
      </c>
      <c r="I141" t="s">
        <v>621</v>
      </c>
      <c r="J141">
        <v>660</v>
      </c>
      <c r="K141">
        <v>660</v>
      </c>
      <c r="L141">
        <v>660</v>
      </c>
      <c r="M141">
        <v>0</v>
      </c>
      <c r="N141">
        <v>0</v>
      </c>
      <c r="O141">
        <v>0</v>
      </c>
      <c r="P141">
        <v>0</v>
      </c>
      <c r="Q141">
        <v>0</v>
      </c>
      <c r="R141">
        <v>0</v>
      </c>
      <c r="S141">
        <v>0</v>
      </c>
      <c r="T141">
        <v>0</v>
      </c>
      <c r="U141">
        <v>0</v>
      </c>
      <c r="V141">
        <v>1980</v>
      </c>
    </row>
    <row r="142" spans="1:22" x14ac:dyDescent="0.3">
      <c r="A142">
        <v>2459</v>
      </c>
      <c r="B142" t="s">
        <v>1250</v>
      </c>
      <c r="C142" t="s">
        <v>620</v>
      </c>
      <c r="D142" t="s">
        <v>406</v>
      </c>
      <c r="E142" t="s">
        <v>391</v>
      </c>
      <c r="F142" t="s">
        <v>392</v>
      </c>
      <c r="G142" t="s">
        <v>396</v>
      </c>
      <c r="H142" t="s">
        <v>397</v>
      </c>
      <c r="I142" t="s">
        <v>622</v>
      </c>
      <c r="J142">
        <v>50</v>
      </c>
      <c r="K142">
        <v>50</v>
      </c>
      <c r="L142">
        <v>50</v>
      </c>
      <c r="M142">
        <v>0</v>
      </c>
      <c r="N142">
        <v>0</v>
      </c>
      <c r="O142">
        <v>0</v>
      </c>
      <c r="P142">
        <v>0</v>
      </c>
      <c r="Q142">
        <v>0</v>
      </c>
      <c r="R142">
        <v>0</v>
      </c>
      <c r="S142">
        <v>0</v>
      </c>
      <c r="T142">
        <v>0</v>
      </c>
      <c r="U142">
        <v>0</v>
      </c>
      <c r="V142">
        <v>150</v>
      </c>
    </row>
    <row r="143" spans="1:22" x14ac:dyDescent="0.3">
      <c r="A143">
        <v>2465</v>
      </c>
      <c r="B143" t="s">
        <v>1250</v>
      </c>
      <c r="C143" t="s">
        <v>623</v>
      </c>
      <c r="D143" t="s">
        <v>406</v>
      </c>
      <c r="E143" t="s">
        <v>391</v>
      </c>
      <c r="F143" t="s">
        <v>392</v>
      </c>
      <c r="G143" t="s">
        <v>393</v>
      </c>
      <c r="H143" t="s">
        <v>394</v>
      </c>
      <c r="I143" t="s">
        <v>624</v>
      </c>
      <c r="J143">
        <v>1870</v>
      </c>
      <c r="K143">
        <v>1870</v>
      </c>
      <c r="L143">
        <v>1870</v>
      </c>
      <c r="M143">
        <v>0</v>
      </c>
      <c r="N143">
        <v>0</v>
      </c>
      <c r="O143">
        <v>0</v>
      </c>
      <c r="P143">
        <v>0</v>
      </c>
      <c r="Q143">
        <v>0</v>
      </c>
      <c r="R143">
        <v>0</v>
      </c>
      <c r="S143">
        <v>0</v>
      </c>
      <c r="T143">
        <v>0</v>
      </c>
      <c r="U143">
        <v>0</v>
      </c>
      <c r="V143">
        <v>5610</v>
      </c>
    </row>
    <row r="144" spans="1:22" x14ac:dyDescent="0.3">
      <c r="A144">
        <v>2471</v>
      </c>
      <c r="B144" t="s">
        <v>1250</v>
      </c>
      <c r="C144" t="s">
        <v>625</v>
      </c>
      <c r="D144" t="s">
        <v>390</v>
      </c>
      <c r="E144" t="s">
        <v>391</v>
      </c>
      <c r="F144" t="s">
        <v>392</v>
      </c>
      <c r="G144" t="s">
        <v>393</v>
      </c>
      <c r="H144" t="s">
        <v>394</v>
      </c>
      <c r="I144" t="s">
        <v>626</v>
      </c>
      <c r="J144">
        <v>11880</v>
      </c>
      <c r="K144">
        <v>11880</v>
      </c>
      <c r="L144">
        <v>11880</v>
      </c>
      <c r="M144">
        <v>0</v>
      </c>
      <c r="N144">
        <v>0</v>
      </c>
      <c r="O144">
        <v>0</v>
      </c>
      <c r="P144">
        <v>0</v>
      </c>
      <c r="Q144">
        <v>0</v>
      </c>
      <c r="R144">
        <v>0</v>
      </c>
      <c r="S144">
        <v>0</v>
      </c>
      <c r="T144">
        <v>0</v>
      </c>
      <c r="U144">
        <v>0</v>
      </c>
      <c r="V144">
        <v>35640</v>
      </c>
    </row>
    <row r="145" spans="1:22" x14ac:dyDescent="0.3">
      <c r="A145">
        <v>2471</v>
      </c>
      <c r="B145" t="s">
        <v>1250</v>
      </c>
      <c r="C145" t="s">
        <v>625</v>
      </c>
      <c r="D145" t="s">
        <v>390</v>
      </c>
      <c r="E145" t="s">
        <v>391</v>
      </c>
      <c r="F145" t="s">
        <v>392</v>
      </c>
      <c r="G145" t="s">
        <v>396</v>
      </c>
      <c r="H145" t="s">
        <v>397</v>
      </c>
      <c r="I145" t="s">
        <v>627</v>
      </c>
      <c r="J145">
        <v>150</v>
      </c>
      <c r="K145">
        <v>150</v>
      </c>
      <c r="L145">
        <v>150</v>
      </c>
      <c r="M145">
        <v>0</v>
      </c>
      <c r="N145">
        <v>0</v>
      </c>
      <c r="O145">
        <v>0</v>
      </c>
      <c r="P145">
        <v>0</v>
      </c>
      <c r="Q145">
        <v>0</v>
      </c>
      <c r="R145">
        <v>0</v>
      </c>
      <c r="S145">
        <v>0</v>
      </c>
      <c r="T145">
        <v>0</v>
      </c>
      <c r="U145">
        <v>0</v>
      </c>
      <c r="V145">
        <v>450</v>
      </c>
    </row>
    <row r="146" spans="1:22" x14ac:dyDescent="0.3">
      <c r="A146">
        <v>2474</v>
      </c>
      <c r="B146" t="s">
        <v>1250</v>
      </c>
      <c r="C146" t="s">
        <v>628</v>
      </c>
      <c r="D146" t="s">
        <v>400</v>
      </c>
      <c r="E146" t="s">
        <v>391</v>
      </c>
      <c r="F146" t="s">
        <v>392</v>
      </c>
      <c r="G146" t="s">
        <v>393</v>
      </c>
      <c r="H146" t="s">
        <v>394</v>
      </c>
      <c r="I146" t="s">
        <v>629</v>
      </c>
      <c r="J146">
        <v>4730</v>
      </c>
      <c r="K146">
        <v>4730</v>
      </c>
      <c r="L146">
        <v>4730</v>
      </c>
      <c r="M146">
        <v>0</v>
      </c>
      <c r="N146">
        <v>0</v>
      </c>
      <c r="O146">
        <v>0</v>
      </c>
      <c r="P146">
        <v>0</v>
      </c>
      <c r="Q146">
        <v>0</v>
      </c>
      <c r="R146">
        <v>0</v>
      </c>
      <c r="S146">
        <v>0</v>
      </c>
      <c r="T146">
        <v>0</v>
      </c>
      <c r="U146">
        <v>0</v>
      </c>
      <c r="V146">
        <v>14190</v>
      </c>
    </row>
    <row r="147" spans="1:22" x14ac:dyDescent="0.3">
      <c r="A147">
        <v>2474</v>
      </c>
      <c r="B147" t="s">
        <v>1250</v>
      </c>
      <c r="C147" t="s">
        <v>628</v>
      </c>
      <c r="D147" t="s">
        <v>400</v>
      </c>
      <c r="E147" t="s">
        <v>391</v>
      </c>
      <c r="F147" t="s">
        <v>392</v>
      </c>
      <c r="G147" t="s">
        <v>396</v>
      </c>
      <c r="H147" t="s">
        <v>397</v>
      </c>
      <c r="I147" t="s">
        <v>630</v>
      </c>
      <c r="J147">
        <v>1025</v>
      </c>
      <c r="K147">
        <v>1025</v>
      </c>
      <c r="L147">
        <v>1025</v>
      </c>
      <c r="M147">
        <v>0</v>
      </c>
      <c r="N147">
        <v>0</v>
      </c>
      <c r="O147">
        <v>0</v>
      </c>
      <c r="P147">
        <v>0</v>
      </c>
      <c r="Q147">
        <v>0</v>
      </c>
      <c r="R147">
        <v>0</v>
      </c>
      <c r="S147">
        <v>0</v>
      </c>
      <c r="T147">
        <v>0</v>
      </c>
      <c r="U147">
        <v>0</v>
      </c>
      <c r="V147">
        <v>3075</v>
      </c>
    </row>
    <row r="148" spans="1:22" x14ac:dyDescent="0.3">
      <c r="A148">
        <v>2482</v>
      </c>
      <c r="B148" t="s">
        <v>1250</v>
      </c>
      <c r="C148" t="s">
        <v>631</v>
      </c>
      <c r="D148" t="s">
        <v>406</v>
      </c>
      <c r="E148" t="s">
        <v>391</v>
      </c>
      <c r="F148" t="s">
        <v>392</v>
      </c>
      <c r="G148" t="s">
        <v>393</v>
      </c>
      <c r="H148" t="s">
        <v>394</v>
      </c>
      <c r="I148" t="s">
        <v>632</v>
      </c>
      <c r="J148">
        <v>1650</v>
      </c>
      <c r="K148">
        <v>1650</v>
      </c>
      <c r="L148">
        <v>1650</v>
      </c>
      <c r="M148">
        <v>0</v>
      </c>
      <c r="N148">
        <v>0</v>
      </c>
      <c r="O148">
        <v>0</v>
      </c>
      <c r="P148">
        <v>0</v>
      </c>
      <c r="Q148">
        <v>0</v>
      </c>
      <c r="R148">
        <v>0</v>
      </c>
      <c r="S148">
        <v>0</v>
      </c>
      <c r="T148">
        <v>0</v>
      </c>
      <c r="U148">
        <v>0</v>
      </c>
      <c r="V148">
        <v>4950</v>
      </c>
    </row>
    <row r="149" spans="1:22" x14ac:dyDescent="0.3">
      <c r="A149">
        <v>2490</v>
      </c>
      <c r="B149" t="s">
        <v>1250</v>
      </c>
      <c r="C149" t="s">
        <v>633</v>
      </c>
      <c r="D149" t="s">
        <v>406</v>
      </c>
      <c r="E149" t="s">
        <v>391</v>
      </c>
      <c r="F149" t="s">
        <v>392</v>
      </c>
      <c r="G149" t="s">
        <v>393</v>
      </c>
      <c r="H149" t="s">
        <v>394</v>
      </c>
      <c r="I149" t="s">
        <v>634</v>
      </c>
      <c r="J149">
        <v>2970</v>
      </c>
      <c r="K149">
        <v>2970</v>
      </c>
      <c r="L149">
        <v>2970</v>
      </c>
      <c r="M149">
        <v>0</v>
      </c>
      <c r="N149">
        <v>0</v>
      </c>
      <c r="O149">
        <v>0</v>
      </c>
      <c r="P149">
        <v>0</v>
      </c>
      <c r="Q149">
        <v>0</v>
      </c>
      <c r="R149">
        <v>0</v>
      </c>
      <c r="S149">
        <v>0</v>
      </c>
      <c r="T149">
        <v>0</v>
      </c>
      <c r="U149">
        <v>0</v>
      </c>
      <c r="V149">
        <v>8910</v>
      </c>
    </row>
    <row r="150" spans="1:22" x14ac:dyDescent="0.3">
      <c r="A150">
        <v>2490</v>
      </c>
      <c r="B150" t="s">
        <v>1250</v>
      </c>
      <c r="C150" t="s">
        <v>633</v>
      </c>
      <c r="D150" t="s">
        <v>406</v>
      </c>
      <c r="E150" t="s">
        <v>391</v>
      </c>
      <c r="F150" t="s">
        <v>392</v>
      </c>
      <c r="G150" t="s">
        <v>396</v>
      </c>
      <c r="H150" t="s">
        <v>397</v>
      </c>
      <c r="I150" t="s">
        <v>635</v>
      </c>
      <c r="J150">
        <v>25</v>
      </c>
      <c r="K150">
        <v>25</v>
      </c>
      <c r="L150">
        <v>25</v>
      </c>
      <c r="M150">
        <v>0</v>
      </c>
      <c r="N150">
        <v>0</v>
      </c>
      <c r="O150">
        <v>0</v>
      </c>
      <c r="P150">
        <v>0</v>
      </c>
      <c r="Q150">
        <v>0</v>
      </c>
      <c r="R150">
        <v>0</v>
      </c>
      <c r="S150">
        <v>0</v>
      </c>
      <c r="T150">
        <v>0</v>
      </c>
      <c r="U150">
        <v>0</v>
      </c>
      <c r="V150">
        <v>75</v>
      </c>
    </row>
    <row r="151" spans="1:22" x14ac:dyDescent="0.3">
      <c r="A151">
        <v>2509</v>
      </c>
      <c r="B151" t="s">
        <v>1250</v>
      </c>
      <c r="C151" t="s">
        <v>636</v>
      </c>
      <c r="D151" t="s">
        <v>406</v>
      </c>
      <c r="E151" t="s">
        <v>391</v>
      </c>
      <c r="F151" t="s">
        <v>392</v>
      </c>
      <c r="G151" t="s">
        <v>393</v>
      </c>
      <c r="H151" t="s">
        <v>394</v>
      </c>
      <c r="I151" t="s">
        <v>637</v>
      </c>
      <c r="J151">
        <v>3850</v>
      </c>
      <c r="K151">
        <v>3850</v>
      </c>
      <c r="L151">
        <v>3850</v>
      </c>
      <c r="M151">
        <v>0</v>
      </c>
      <c r="N151">
        <v>0</v>
      </c>
      <c r="O151">
        <v>0</v>
      </c>
      <c r="P151">
        <v>0</v>
      </c>
      <c r="Q151">
        <v>0</v>
      </c>
      <c r="R151">
        <v>0</v>
      </c>
      <c r="S151">
        <v>0</v>
      </c>
      <c r="T151">
        <v>0</v>
      </c>
      <c r="U151">
        <v>0</v>
      </c>
      <c r="V151">
        <v>11550</v>
      </c>
    </row>
    <row r="152" spans="1:22" x14ac:dyDescent="0.3">
      <c r="A152">
        <v>2510</v>
      </c>
      <c r="B152" t="s">
        <v>1250</v>
      </c>
      <c r="C152" t="s">
        <v>638</v>
      </c>
      <c r="D152" t="s">
        <v>400</v>
      </c>
      <c r="E152" t="s">
        <v>391</v>
      </c>
      <c r="F152" t="s">
        <v>392</v>
      </c>
      <c r="G152" t="s">
        <v>393</v>
      </c>
      <c r="H152" t="s">
        <v>394</v>
      </c>
      <c r="I152" t="s">
        <v>639</v>
      </c>
      <c r="J152">
        <v>10340</v>
      </c>
      <c r="K152">
        <v>10340</v>
      </c>
      <c r="L152">
        <v>10340</v>
      </c>
      <c r="M152">
        <v>0</v>
      </c>
      <c r="N152">
        <v>0</v>
      </c>
      <c r="O152">
        <v>0</v>
      </c>
      <c r="P152">
        <v>0</v>
      </c>
      <c r="Q152">
        <v>0</v>
      </c>
      <c r="R152">
        <v>0</v>
      </c>
      <c r="S152">
        <v>0</v>
      </c>
      <c r="T152">
        <v>0</v>
      </c>
      <c r="U152">
        <v>0</v>
      </c>
      <c r="V152">
        <v>31020</v>
      </c>
    </row>
    <row r="153" spans="1:22" x14ac:dyDescent="0.3">
      <c r="A153">
        <v>2510</v>
      </c>
      <c r="B153" t="s">
        <v>1250</v>
      </c>
      <c r="C153" t="s">
        <v>638</v>
      </c>
      <c r="D153" t="s">
        <v>400</v>
      </c>
      <c r="E153" t="s">
        <v>391</v>
      </c>
      <c r="F153" t="s">
        <v>392</v>
      </c>
      <c r="G153" t="s">
        <v>396</v>
      </c>
      <c r="H153" t="s">
        <v>397</v>
      </c>
      <c r="I153" t="s">
        <v>640</v>
      </c>
      <c r="J153">
        <v>3025</v>
      </c>
      <c r="K153">
        <v>3025</v>
      </c>
      <c r="L153">
        <v>3025</v>
      </c>
      <c r="M153">
        <v>0</v>
      </c>
      <c r="N153">
        <v>0</v>
      </c>
      <c r="O153">
        <v>0</v>
      </c>
      <c r="P153">
        <v>0</v>
      </c>
      <c r="Q153">
        <v>0</v>
      </c>
      <c r="R153">
        <v>0</v>
      </c>
      <c r="S153">
        <v>0</v>
      </c>
      <c r="T153">
        <v>0</v>
      </c>
      <c r="U153">
        <v>0</v>
      </c>
      <c r="V153">
        <v>9075</v>
      </c>
    </row>
    <row r="154" spans="1:22" x14ac:dyDescent="0.3">
      <c r="A154">
        <v>2514</v>
      </c>
      <c r="B154" t="s">
        <v>1250</v>
      </c>
      <c r="C154" t="s">
        <v>641</v>
      </c>
      <c r="D154" t="s">
        <v>406</v>
      </c>
      <c r="E154" t="s">
        <v>391</v>
      </c>
      <c r="F154" t="s">
        <v>392</v>
      </c>
      <c r="G154" t="s">
        <v>393</v>
      </c>
      <c r="H154" t="s">
        <v>394</v>
      </c>
      <c r="I154" t="s">
        <v>642</v>
      </c>
      <c r="J154">
        <v>4400</v>
      </c>
      <c r="K154">
        <v>4400</v>
      </c>
      <c r="L154">
        <v>4400</v>
      </c>
      <c r="M154">
        <v>0</v>
      </c>
      <c r="N154">
        <v>0</v>
      </c>
      <c r="O154">
        <v>0</v>
      </c>
      <c r="P154">
        <v>0</v>
      </c>
      <c r="Q154">
        <v>0</v>
      </c>
      <c r="R154">
        <v>0</v>
      </c>
      <c r="S154">
        <v>0</v>
      </c>
      <c r="T154">
        <v>0</v>
      </c>
      <c r="U154">
        <v>0</v>
      </c>
      <c r="V154">
        <v>13200</v>
      </c>
    </row>
    <row r="155" spans="1:22" x14ac:dyDescent="0.3">
      <c r="A155">
        <v>2519</v>
      </c>
      <c r="B155" t="s">
        <v>1250</v>
      </c>
      <c r="C155" t="s">
        <v>643</v>
      </c>
      <c r="D155" t="s">
        <v>406</v>
      </c>
      <c r="E155" t="s">
        <v>391</v>
      </c>
      <c r="F155" t="s">
        <v>392</v>
      </c>
      <c r="G155" t="s">
        <v>393</v>
      </c>
      <c r="H155" t="s">
        <v>394</v>
      </c>
      <c r="I155" t="s">
        <v>644</v>
      </c>
      <c r="J155">
        <v>3080</v>
      </c>
      <c r="K155">
        <v>3080</v>
      </c>
      <c r="L155">
        <v>3080</v>
      </c>
      <c r="M155">
        <v>0</v>
      </c>
      <c r="N155">
        <v>0</v>
      </c>
      <c r="O155">
        <v>0</v>
      </c>
      <c r="P155">
        <v>0</v>
      </c>
      <c r="Q155">
        <v>0</v>
      </c>
      <c r="R155">
        <v>0</v>
      </c>
      <c r="S155">
        <v>0</v>
      </c>
      <c r="T155">
        <v>0</v>
      </c>
      <c r="U155">
        <v>0</v>
      </c>
      <c r="V155">
        <v>9240</v>
      </c>
    </row>
    <row r="156" spans="1:22" x14ac:dyDescent="0.3">
      <c r="A156">
        <v>2520</v>
      </c>
      <c r="B156" t="s">
        <v>1250</v>
      </c>
      <c r="C156" t="s">
        <v>645</v>
      </c>
      <c r="D156" t="s">
        <v>400</v>
      </c>
      <c r="E156" t="s">
        <v>391</v>
      </c>
      <c r="F156" t="s">
        <v>392</v>
      </c>
      <c r="G156" t="s">
        <v>393</v>
      </c>
      <c r="H156" t="s">
        <v>394</v>
      </c>
      <c r="I156" t="s">
        <v>646</v>
      </c>
      <c r="J156">
        <v>4180</v>
      </c>
      <c r="K156">
        <v>4180</v>
      </c>
      <c r="L156">
        <v>4180</v>
      </c>
      <c r="M156">
        <v>0</v>
      </c>
      <c r="N156">
        <v>0</v>
      </c>
      <c r="O156">
        <v>0</v>
      </c>
      <c r="P156">
        <v>0</v>
      </c>
      <c r="Q156">
        <v>0</v>
      </c>
      <c r="R156">
        <v>0</v>
      </c>
      <c r="S156">
        <v>0</v>
      </c>
      <c r="T156">
        <v>0</v>
      </c>
      <c r="U156">
        <v>0</v>
      </c>
      <c r="V156">
        <v>12540</v>
      </c>
    </row>
    <row r="157" spans="1:22" x14ac:dyDescent="0.3">
      <c r="A157">
        <v>2520</v>
      </c>
      <c r="B157" t="s">
        <v>1250</v>
      </c>
      <c r="C157" t="s">
        <v>645</v>
      </c>
      <c r="D157" t="s">
        <v>400</v>
      </c>
      <c r="E157" t="s">
        <v>391</v>
      </c>
      <c r="F157" t="s">
        <v>392</v>
      </c>
      <c r="G157" t="s">
        <v>396</v>
      </c>
      <c r="H157" t="s">
        <v>397</v>
      </c>
      <c r="I157" t="s">
        <v>647</v>
      </c>
      <c r="J157">
        <v>100</v>
      </c>
      <c r="K157">
        <v>100</v>
      </c>
      <c r="L157">
        <v>100</v>
      </c>
      <c r="M157">
        <v>0</v>
      </c>
      <c r="N157">
        <v>0</v>
      </c>
      <c r="O157">
        <v>0</v>
      </c>
      <c r="P157">
        <v>0</v>
      </c>
      <c r="Q157">
        <v>0</v>
      </c>
      <c r="R157">
        <v>0</v>
      </c>
      <c r="S157">
        <v>0</v>
      </c>
      <c r="T157">
        <v>0</v>
      </c>
      <c r="U157">
        <v>0</v>
      </c>
      <c r="V157">
        <v>300</v>
      </c>
    </row>
    <row r="158" spans="1:22" x14ac:dyDescent="0.3">
      <c r="A158">
        <v>2524</v>
      </c>
      <c r="B158" t="s">
        <v>1250</v>
      </c>
      <c r="C158" t="s">
        <v>648</v>
      </c>
      <c r="D158" t="s">
        <v>400</v>
      </c>
      <c r="E158" t="s">
        <v>391</v>
      </c>
      <c r="F158" t="s">
        <v>392</v>
      </c>
      <c r="G158" t="s">
        <v>393</v>
      </c>
      <c r="H158" t="s">
        <v>394</v>
      </c>
      <c r="I158" t="s">
        <v>649</v>
      </c>
      <c r="J158">
        <v>4620</v>
      </c>
      <c r="K158">
        <v>4620</v>
      </c>
      <c r="L158">
        <v>4620</v>
      </c>
      <c r="M158">
        <v>0</v>
      </c>
      <c r="N158">
        <v>0</v>
      </c>
      <c r="O158">
        <v>0</v>
      </c>
      <c r="P158">
        <v>0</v>
      </c>
      <c r="Q158">
        <v>0</v>
      </c>
      <c r="R158">
        <v>0</v>
      </c>
      <c r="S158">
        <v>0</v>
      </c>
      <c r="T158">
        <v>0</v>
      </c>
      <c r="U158">
        <v>0</v>
      </c>
      <c r="V158">
        <v>13860</v>
      </c>
    </row>
    <row r="159" spans="1:22" x14ac:dyDescent="0.3">
      <c r="A159">
        <v>2524</v>
      </c>
      <c r="B159" t="s">
        <v>1250</v>
      </c>
      <c r="C159" t="s">
        <v>648</v>
      </c>
      <c r="D159" t="s">
        <v>400</v>
      </c>
      <c r="E159" t="s">
        <v>391</v>
      </c>
      <c r="F159" t="s">
        <v>392</v>
      </c>
      <c r="G159" t="s">
        <v>396</v>
      </c>
      <c r="H159" t="s">
        <v>397</v>
      </c>
      <c r="I159" t="s">
        <v>650</v>
      </c>
      <c r="J159">
        <v>175</v>
      </c>
      <c r="K159">
        <v>175</v>
      </c>
      <c r="L159">
        <v>175</v>
      </c>
      <c r="M159">
        <v>0</v>
      </c>
      <c r="N159">
        <v>0</v>
      </c>
      <c r="O159">
        <v>0</v>
      </c>
      <c r="P159">
        <v>0</v>
      </c>
      <c r="Q159">
        <v>0</v>
      </c>
      <c r="R159">
        <v>0</v>
      </c>
      <c r="S159">
        <v>0</v>
      </c>
      <c r="T159">
        <v>0</v>
      </c>
      <c r="U159">
        <v>0</v>
      </c>
      <c r="V159">
        <v>525</v>
      </c>
    </row>
    <row r="160" spans="1:22" x14ac:dyDescent="0.3">
      <c r="A160">
        <v>2525</v>
      </c>
      <c r="B160" t="s">
        <v>1250</v>
      </c>
      <c r="C160" t="s">
        <v>651</v>
      </c>
      <c r="D160" t="s">
        <v>406</v>
      </c>
      <c r="E160" t="s">
        <v>391</v>
      </c>
      <c r="F160" t="s">
        <v>392</v>
      </c>
      <c r="G160" t="s">
        <v>393</v>
      </c>
      <c r="H160" t="s">
        <v>394</v>
      </c>
      <c r="I160" t="s">
        <v>652</v>
      </c>
      <c r="J160">
        <v>13420</v>
      </c>
      <c r="K160">
        <v>13420</v>
      </c>
      <c r="L160">
        <v>13420</v>
      </c>
      <c r="M160">
        <v>0</v>
      </c>
      <c r="N160">
        <v>0</v>
      </c>
      <c r="O160">
        <v>0</v>
      </c>
      <c r="P160">
        <v>0</v>
      </c>
      <c r="Q160">
        <v>0</v>
      </c>
      <c r="R160">
        <v>0</v>
      </c>
      <c r="S160">
        <v>0</v>
      </c>
      <c r="T160">
        <v>0</v>
      </c>
      <c r="U160">
        <v>0</v>
      </c>
      <c r="V160">
        <v>40260</v>
      </c>
    </row>
    <row r="161" spans="1:22" x14ac:dyDescent="0.3">
      <c r="A161">
        <v>2530</v>
      </c>
      <c r="B161" t="s">
        <v>1250</v>
      </c>
      <c r="C161" t="s">
        <v>653</v>
      </c>
      <c r="D161" t="s">
        <v>406</v>
      </c>
      <c r="E161" t="s">
        <v>391</v>
      </c>
      <c r="F161" t="s">
        <v>392</v>
      </c>
      <c r="G161" t="s">
        <v>393</v>
      </c>
      <c r="H161" t="s">
        <v>394</v>
      </c>
      <c r="I161" t="s">
        <v>654</v>
      </c>
      <c r="J161">
        <v>2420</v>
      </c>
      <c r="K161">
        <v>2420</v>
      </c>
      <c r="L161">
        <v>2420</v>
      </c>
      <c r="M161">
        <v>0</v>
      </c>
      <c r="N161">
        <v>0</v>
      </c>
      <c r="O161">
        <v>0</v>
      </c>
      <c r="P161">
        <v>0</v>
      </c>
      <c r="Q161">
        <v>0</v>
      </c>
      <c r="R161">
        <v>0</v>
      </c>
      <c r="S161">
        <v>0</v>
      </c>
      <c r="T161">
        <v>0</v>
      </c>
      <c r="U161">
        <v>0</v>
      </c>
      <c r="V161">
        <v>7260</v>
      </c>
    </row>
    <row r="162" spans="1:22" x14ac:dyDescent="0.3">
      <c r="A162">
        <v>2530</v>
      </c>
      <c r="B162" t="s">
        <v>1250</v>
      </c>
      <c r="C162" t="s">
        <v>653</v>
      </c>
      <c r="D162" t="s">
        <v>406</v>
      </c>
      <c r="E162" t="s">
        <v>391</v>
      </c>
      <c r="F162" t="s">
        <v>392</v>
      </c>
      <c r="G162" t="s">
        <v>396</v>
      </c>
      <c r="H162" t="s">
        <v>397</v>
      </c>
      <c r="I162" t="s">
        <v>655</v>
      </c>
      <c r="J162">
        <v>125</v>
      </c>
      <c r="K162">
        <v>125</v>
      </c>
      <c r="L162">
        <v>125</v>
      </c>
      <c r="M162">
        <v>0</v>
      </c>
      <c r="N162">
        <v>0</v>
      </c>
      <c r="O162">
        <v>0</v>
      </c>
      <c r="P162">
        <v>0</v>
      </c>
      <c r="Q162">
        <v>0</v>
      </c>
      <c r="R162">
        <v>0</v>
      </c>
      <c r="S162">
        <v>0</v>
      </c>
      <c r="T162">
        <v>0</v>
      </c>
      <c r="U162">
        <v>0</v>
      </c>
      <c r="V162">
        <v>375</v>
      </c>
    </row>
    <row r="163" spans="1:22" x14ac:dyDescent="0.3">
      <c r="A163">
        <v>2532</v>
      </c>
      <c r="B163" t="s">
        <v>1250</v>
      </c>
      <c r="C163" t="s">
        <v>656</v>
      </c>
      <c r="D163" t="s">
        <v>390</v>
      </c>
      <c r="E163" t="s">
        <v>391</v>
      </c>
      <c r="F163" t="s">
        <v>392</v>
      </c>
      <c r="G163" t="s">
        <v>393</v>
      </c>
      <c r="H163" t="s">
        <v>394</v>
      </c>
      <c r="I163" t="s">
        <v>657</v>
      </c>
      <c r="J163">
        <v>1210</v>
      </c>
      <c r="K163">
        <v>1210</v>
      </c>
      <c r="L163">
        <v>1210</v>
      </c>
      <c r="M163">
        <v>0</v>
      </c>
      <c r="N163">
        <v>0</v>
      </c>
      <c r="O163">
        <v>0</v>
      </c>
      <c r="P163">
        <v>0</v>
      </c>
      <c r="Q163">
        <v>0</v>
      </c>
      <c r="R163">
        <v>0</v>
      </c>
      <c r="S163">
        <v>0</v>
      </c>
      <c r="T163">
        <v>0</v>
      </c>
      <c r="U163">
        <v>0</v>
      </c>
      <c r="V163">
        <v>3630</v>
      </c>
    </row>
    <row r="164" spans="1:22" x14ac:dyDescent="0.3">
      <c r="A164">
        <v>2532</v>
      </c>
      <c r="B164" t="s">
        <v>1250</v>
      </c>
      <c r="C164" t="s">
        <v>656</v>
      </c>
      <c r="D164" t="s">
        <v>390</v>
      </c>
      <c r="E164" t="s">
        <v>391</v>
      </c>
      <c r="F164" t="s">
        <v>392</v>
      </c>
      <c r="G164" t="s">
        <v>396</v>
      </c>
      <c r="H164" t="s">
        <v>397</v>
      </c>
      <c r="I164" t="s">
        <v>658</v>
      </c>
      <c r="J164">
        <v>50</v>
      </c>
      <c r="K164">
        <v>50</v>
      </c>
      <c r="L164">
        <v>50</v>
      </c>
      <c r="M164">
        <v>0</v>
      </c>
      <c r="N164">
        <v>0</v>
      </c>
      <c r="O164">
        <v>0</v>
      </c>
      <c r="P164">
        <v>0</v>
      </c>
      <c r="Q164">
        <v>0</v>
      </c>
      <c r="R164">
        <v>0</v>
      </c>
      <c r="S164">
        <v>0</v>
      </c>
      <c r="T164">
        <v>0</v>
      </c>
      <c r="U164">
        <v>0</v>
      </c>
      <c r="V164">
        <v>150</v>
      </c>
    </row>
    <row r="165" spans="1:22" x14ac:dyDescent="0.3">
      <c r="A165">
        <v>2534</v>
      </c>
      <c r="B165" t="s">
        <v>1250</v>
      </c>
      <c r="C165" t="s">
        <v>659</v>
      </c>
      <c r="D165" t="s">
        <v>390</v>
      </c>
      <c r="E165" t="s">
        <v>391</v>
      </c>
      <c r="F165" t="s">
        <v>392</v>
      </c>
      <c r="G165" t="s">
        <v>393</v>
      </c>
      <c r="H165" t="s">
        <v>394</v>
      </c>
      <c r="I165" t="s">
        <v>660</v>
      </c>
      <c r="J165">
        <v>10340</v>
      </c>
      <c r="K165">
        <v>10340</v>
      </c>
      <c r="L165">
        <v>10340</v>
      </c>
      <c r="M165">
        <v>0</v>
      </c>
      <c r="N165">
        <v>0</v>
      </c>
      <c r="O165">
        <v>0</v>
      </c>
      <c r="P165">
        <v>0</v>
      </c>
      <c r="Q165">
        <v>0</v>
      </c>
      <c r="R165">
        <v>0</v>
      </c>
      <c r="S165">
        <v>0</v>
      </c>
      <c r="T165">
        <v>0</v>
      </c>
      <c r="U165">
        <v>0</v>
      </c>
      <c r="V165">
        <v>31020</v>
      </c>
    </row>
    <row r="166" spans="1:22" x14ac:dyDescent="0.3">
      <c r="A166">
        <v>2539</v>
      </c>
      <c r="B166" t="s">
        <v>1250</v>
      </c>
      <c r="C166" t="s">
        <v>661</v>
      </c>
      <c r="D166" t="s">
        <v>406</v>
      </c>
      <c r="E166" t="s">
        <v>391</v>
      </c>
      <c r="F166" t="s">
        <v>392</v>
      </c>
      <c r="G166" t="s">
        <v>393</v>
      </c>
      <c r="H166" t="s">
        <v>394</v>
      </c>
      <c r="I166" t="s">
        <v>662</v>
      </c>
      <c r="J166">
        <v>990</v>
      </c>
      <c r="K166">
        <v>990</v>
      </c>
      <c r="L166">
        <v>990</v>
      </c>
      <c r="M166">
        <v>0</v>
      </c>
      <c r="N166">
        <v>0</v>
      </c>
      <c r="O166">
        <v>0</v>
      </c>
      <c r="P166">
        <v>0</v>
      </c>
      <c r="Q166">
        <v>0</v>
      </c>
      <c r="R166">
        <v>0</v>
      </c>
      <c r="S166">
        <v>0</v>
      </c>
      <c r="T166">
        <v>0</v>
      </c>
      <c r="U166">
        <v>0</v>
      </c>
      <c r="V166">
        <v>2970</v>
      </c>
    </row>
    <row r="167" spans="1:22" x14ac:dyDescent="0.3">
      <c r="A167">
        <v>2539</v>
      </c>
      <c r="B167" t="s">
        <v>1250</v>
      </c>
      <c r="C167" t="s">
        <v>661</v>
      </c>
      <c r="D167" t="s">
        <v>406</v>
      </c>
      <c r="E167" t="s">
        <v>391</v>
      </c>
      <c r="F167" t="s">
        <v>392</v>
      </c>
      <c r="G167" t="s">
        <v>396</v>
      </c>
      <c r="H167" t="s">
        <v>397</v>
      </c>
      <c r="I167" t="s">
        <v>663</v>
      </c>
      <c r="J167">
        <v>25</v>
      </c>
      <c r="K167">
        <v>25</v>
      </c>
      <c r="L167">
        <v>25</v>
      </c>
      <c r="M167">
        <v>0</v>
      </c>
      <c r="N167">
        <v>0</v>
      </c>
      <c r="O167">
        <v>0</v>
      </c>
      <c r="P167">
        <v>0</v>
      </c>
      <c r="Q167">
        <v>0</v>
      </c>
      <c r="R167">
        <v>0</v>
      </c>
      <c r="S167">
        <v>0</v>
      </c>
      <c r="T167">
        <v>0</v>
      </c>
      <c r="U167">
        <v>0</v>
      </c>
      <c r="V167">
        <v>75</v>
      </c>
    </row>
    <row r="168" spans="1:22" x14ac:dyDescent="0.3">
      <c r="A168">
        <v>2545</v>
      </c>
      <c r="B168" t="s">
        <v>1250</v>
      </c>
      <c r="C168" t="s">
        <v>664</v>
      </c>
      <c r="D168" t="s">
        <v>400</v>
      </c>
      <c r="E168" t="s">
        <v>391</v>
      </c>
      <c r="F168" t="s">
        <v>392</v>
      </c>
      <c r="G168" t="s">
        <v>393</v>
      </c>
      <c r="H168" t="s">
        <v>394</v>
      </c>
      <c r="I168" t="s">
        <v>665</v>
      </c>
      <c r="J168">
        <v>4950</v>
      </c>
      <c r="K168">
        <v>4950</v>
      </c>
      <c r="L168">
        <v>4950</v>
      </c>
      <c r="M168">
        <v>0</v>
      </c>
      <c r="N168">
        <v>0</v>
      </c>
      <c r="O168">
        <v>0</v>
      </c>
      <c r="P168">
        <v>0</v>
      </c>
      <c r="Q168">
        <v>0</v>
      </c>
      <c r="R168">
        <v>0</v>
      </c>
      <c r="S168">
        <v>0</v>
      </c>
      <c r="T168">
        <v>0</v>
      </c>
      <c r="U168">
        <v>0</v>
      </c>
      <c r="V168">
        <v>14850</v>
      </c>
    </row>
    <row r="169" spans="1:22" x14ac:dyDescent="0.3">
      <c r="A169">
        <v>2545</v>
      </c>
      <c r="B169" t="s">
        <v>1250</v>
      </c>
      <c r="C169" t="s">
        <v>664</v>
      </c>
      <c r="D169" t="s">
        <v>400</v>
      </c>
      <c r="E169" t="s">
        <v>391</v>
      </c>
      <c r="F169" t="s">
        <v>392</v>
      </c>
      <c r="G169" t="s">
        <v>396</v>
      </c>
      <c r="H169" t="s">
        <v>397</v>
      </c>
      <c r="I169" t="s">
        <v>666</v>
      </c>
      <c r="J169">
        <v>200</v>
      </c>
      <c r="K169">
        <v>200</v>
      </c>
      <c r="L169">
        <v>200</v>
      </c>
      <c r="M169">
        <v>0</v>
      </c>
      <c r="N169">
        <v>0</v>
      </c>
      <c r="O169">
        <v>0</v>
      </c>
      <c r="P169">
        <v>0</v>
      </c>
      <c r="Q169">
        <v>0</v>
      </c>
      <c r="R169">
        <v>0</v>
      </c>
      <c r="S169">
        <v>0</v>
      </c>
      <c r="T169">
        <v>0</v>
      </c>
      <c r="U169">
        <v>0</v>
      </c>
      <c r="V169">
        <v>600</v>
      </c>
    </row>
    <row r="170" spans="1:22" x14ac:dyDescent="0.3">
      <c r="A170">
        <v>2552</v>
      </c>
      <c r="B170" t="s">
        <v>1250</v>
      </c>
      <c r="C170" t="s">
        <v>667</v>
      </c>
      <c r="D170" t="s">
        <v>400</v>
      </c>
      <c r="E170" t="s">
        <v>391</v>
      </c>
      <c r="F170" t="s">
        <v>392</v>
      </c>
      <c r="G170" t="s">
        <v>393</v>
      </c>
      <c r="H170" t="s">
        <v>394</v>
      </c>
      <c r="I170" t="s">
        <v>668</v>
      </c>
      <c r="J170">
        <v>3520</v>
      </c>
      <c r="K170">
        <v>3520</v>
      </c>
      <c r="L170">
        <v>3520</v>
      </c>
      <c r="M170">
        <v>0</v>
      </c>
      <c r="N170">
        <v>0</v>
      </c>
      <c r="O170">
        <v>0</v>
      </c>
      <c r="P170">
        <v>0</v>
      </c>
      <c r="Q170">
        <v>0</v>
      </c>
      <c r="R170">
        <v>0</v>
      </c>
      <c r="S170">
        <v>0</v>
      </c>
      <c r="T170">
        <v>0</v>
      </c>
      <c r="U170">
        <v>0</v>
      </c>
      <c r="V170">
        <v>10560</v>
      </c>
    </row>
    <row r="171" spans="1:22" x14ac:dyDescent="0.3">
      <c r="A171">
        <v>2552</v>
      </c>
      <c r="B171" t="s">
        <v>1250</v>
      </c>
      <c r="C171" t="s">
        <v>667</v>
      </c>
      <c r="D171" t="s">
        <v>400</v>
      </c>
      <c r="E171" t="s">
        <v>391</v>
      </c>
      <c r="F171" t="s">
        <v>392</v>
      </c>
      <c r="G171" t="s">
        <v>396</v>
      </c>
      <c r="H171" t="s">
        <v>397</v>
      </c>
      <c r="I171" t="s">
        <v>669</v>
      </c>
      <c r="J171">
        <v>125</v>
      </c>
      <c r="K171">
        <v>125</v>
      </c>
      <c r="L171">
        <v>125</v>
      </c>
      <c r="M171">
        <v>0</v>
      </c>
      <c r="N171">
        <v>0</v>
      </c>
      <c r="O171">
        <v>0</v>
      </c>
      <c r="P171">
        <v>0</v>
      </c>
      <c r="Q171">
        <v>0</v>
      </c>
      <c r="R171">
        <v>0</v>
      </c>
      <c r="S171">
        <v>0</v>
      </c>
      <c r="T171">
        <v>0</v>
      </c>
      <c r="U171">
        <v>0</v>
      </c>
      <c r="V171">
        <v>375</v>
      </c>
    </row>
    <row r="172" spans="1:22" x14ac:dyDescent="0.3">
      <c r="A172">
        <v>2559</v>
      </c>
      <c r="B172" t="s">
        <v>1250</v>
      </c>
      <c r="C172" t="s">
        <v>670</v>
      </c>
      <c r="D172" t="s">
        <v>390</v>
      </c>
      <c r="E172" t="s">
        <v>391</v>
      </c>
      <c r="F172" t="s">
        <v>392</v>
      </c>
      <c r="G172" t="s">
        <v>393</v>
      </c>
      <c r="H172" t="s">
        <v>394</v>
      </c>
      <c r="I172" t="s">
        <v>671</v>
      </c>
      <c r="J172">
        <v>2640</v>
      </c>
      <c r="K172">
        <v>2640</v>
      </c>
      <c r="L172">
        <v>2640</v>
      </c>
      <c r="M172">
        <v>0</v>
      </c>
      <c r="N172">
        <v>0</v>
      </c>
      <c r="O172">
        <v>0</v>
      </c>
      <c r="P172">
        <v>0</v>
      </c>
      <c r="Q172">
        <v>0</v>
      </c>
      <c r="R172">
        <v>0</v>
      </c>
      <c r="S172">
        <v>0</v>
      </c>
      <c r="T172">
        <v>0</v>
      </c>
      <c r="U172">
        <v>0</v>
      </c>
      <c r="V172">
        <v>7920</v>
      </c>
    </row>
    <row r="173" spans="1:22" x14ac:dyDescent="0.3">
      <c r="A173">
        <v>2559</v>
      </c>
      <c r="B173" t="s">
        <v>1250</v>
      </c>
      <c r="C173" t="s">
        <v>670</v>
      </c>
      <c r="D173" t="s">
        <v>390</v>
      </c>
      <c r="E173" t="s">
        <v>391</v>
      </c>
      <c r="F173" t="s">
        <v>392</v>
      </c>
      <c r="G173" t="s">
        <v>396</v>
      </c>
      <c r="H173" t="s">
        <v>397</v>
      </c>
      <c r="I173" t="s">
        <v>672</v>
      </c>
      <c r="J173">
        <v>75</v>
      </c>
      <c r="K173">
        <v>75</v>
      </c>
      <c r="L173">
        <v>75</v>
      </c>
      <c r="M173">
        <v>0</v>
      </c>
      <c r="N173">
        <v>0</v>
      </c>
      <c r="O173">
        <v>0</v>
      </c>
      <c r="P173">
        <v>0</v>
      </c>
      <c r="Q173">
        <v>0</v>
      </c>
      <c r="R173">
        <v>0</v>
      </c>
      <c r="S173">
        <v>0</v>
      </c>
      <c r="T173">
        <v>0</v>
      </c>
      <c r="U173">
        <v>0</v>
      </c>
      <c r="V173">
        <v>225</v>
      </c>
    </row>
    <row r="174" spans="1:22" x14ac:dyDescent="0.3">
      <c r="A174">
        <v>2562</v>
      </c>
      <c r="B174" t="s">
        <v>1250</v>
      </c>
      <c r="C174" t="s">
        <v>673</v>
      </c>
      <c r="D174" t="s">
        <v>406</v>
      </c>
      <c r="E174" t="s">
        <v>391</v>
      </c>
      <c r="F174" t="s">
        <v>392</v>
      </c>
      <c r="G174" t="s">
        <v>393</v>
      </c>
      <c r="H174" t="s">
        <v>394</v>
      </c>
      <c r="I174" t="s">
        <v>674</v>
      </c>
      <c r="J174">
        <v>1980</v>
      </c>
      <c r="K174">
        <v>1980</v>
      </c>
      <c r="L174">
        <v>1980</v>
      </c>
      <c r="M174">
        <v>0</v>
      </c>
      <c r="N174">
        <v>0</v>
      </c>
      <c r="O174">
        <v>0</v>
      </c>
      <c r="P174">
        <v>0</v>
      </c>
      <c r="Q174">
        <v>0</v>
      </c>
      <c r="R174">
        <v>0</v>
      </c>
      <c r="S174">
        <v>0</v>
      </c>
      <c r="T174">
        <v>0</v>
      </c>
      <c r="U174">
        <v>0</v>
      </c>
      <c r="V174">
        <v>5940</v>
      </c>
    </row>
    <row r="175" spans="1:22" x14ac:dyDescent="0.3">
      <c r="A175">
        <v>2569</v>
      </c>
      <c r="B175" t="s">
        <v>1250</v>
      </c>
      <c r="C175" t="s">
        <v>675</v>
      </c>
      <c r="D175" t="s">
        <v>390</v>
      </c>
      <c r="E175" t="s">
        <v>391</v>
      </c>
      <c r="F175" t="s">
        <v>392</v>
      </c>
      <c r="G175" t="s">
        <v>393</v>
      </c>
      <c r="H175" t="s">
        <v>394</v>
      </c>
      <c r="I175" t="s">
        <v>676</v>
      </c>
      <c r="J175">
        <v>10890</v>
      </c>
      <c r="K175">
        <v>10890</v>
      </c>
      <c r="L175">
        <v>10890</v>
      </c>
      <c r="M175">
        <v>0</v>
      </c>
      <c r="N175">
        <v>0</v>
      </c>
      <c r="O175">
        <v>0</v>
      </c>
      <c r="P175">
        <v>0</v>
      </c>
      <c r="Q175">
        <v>0</v>
      </c>
      <c r="R175">
        <v>0</v>
      </c>
      <c r="S175">
        <v>0</v>
      </c>
      <c r="T175">
        <v>0</v>
      </c>
      <c r="U175">
        <v>0</v>
      </c>
      <c r="V175">
        <v>32670</v>
      </c>
    </row>
    <row r="176" spans="1:22" x14ac:dyDescent="0.3">
      <c r="A176">
        <v>2569</v>
      </c>
      <c r="B176" t="s">
        <v>1250</v>
      </c>
      <c r="C176" t="s">
        <v>675</v>
      </c>
      <c r="D176" t="s">
        <v>390</v>
      </c>
      <c r="E176" t="s">
        <v>391</v>
      </c>
      <c r="F176" t="s">
        <v>392</v>
      </c>
      <c r="G176" t="s">
        <v>396</v>
      </c>
      <c r="H176" t="s">
        <v>397</v>
      </c>
      <c r="I176" t="s">
        <v>1291</v>
      </c>
      <c r="J176">
        <v>25</v>
      </c>
      <c r="K176">
        <v>25</v>
      </c>
      <c r="L176">
        <v>25</v>
      </c>
      <c r="M176">
        <v>0</v>
      </c>
      <c r="N176">
        <v>0</v>
      </c>
      <c r="O176">
        <v>0</v>
      </c>
      <c r="P176">
        <v>0</v>
      </c>
      <c r="Q176">
        <v>0</v>
      </c>
      <c r="R176">
        <v>0</v>
      </c>
      <c r="S176">
        <v>0</v>
      </c>
      <c r="T176">
        <v>0</v>
      </c>
      <c r="U176">
        <v>0</v>
      </c>
      <c r="V176">
        <v>75</v>
      </c>
    </row>
    <row r="177" spans="1:22" x14ac:dyDescent="0.3">
      <c r="A177">
        <v>2574</v>
      </c>
      <c r="B177" t="s">
        <v>1250</v>
      </c>
      <c r="C177" t="s">
        <v>677</v>
      </c>
      <c r="D177" t="s">
        <v>400</v>
      </c>
      <c r="E177" t="s">
        <v>391</v>
      </c>
      <c r="F177" t="s">
        <v>392</v>
      </c>
      <c r="G177" t="s">
        <v>393</v>
      </c>
      <c r="H177" t="s">
        <v>394</v>
      </c>
      <c r="I177" t="s">
        <v>678</v>
      </c>
      <c r="J177">
        <v>5170</v>
      </c>
      <c r="K177">
        <v>5170</v>
      </c>
      <c r="L177">
        <v>5170</v>
      </c>
      <c r="M177">
        <v>0</v>
      </c>
      <c r="N177">
        <v>0</v>
      </c>
      <c r="O177">
        <v>0</v>
      </c>
      <c r="P177">
        <v>0</v>
      </c>
      <c r="Q177">
        <v>0</v>
      </c>
      <c r="R177">
        <v>0</v>
      </c>
      <c r="S177">
        <v>0</v>
      </c>
      <c r="T177">
        <v>0</v>
      </c>
      <c r="U177">
        <v>0</v>
      </c>
      <c r="V177">
        <v>15510</v>
      </c>
    </row>
    <row r="178" spans="1:22" x14ac:dyDescent="0.3">
      <c r="A178">
        <v>2578</v>
      </c>
      <c r="B178" t="s">
        <v>1250</v>
      </c>
      <c r="C178" t="s">
        <v>679</v>
      </c>
      <c r="D178" t="s">
        <v>400</v>
      </c>
      <c r="E178" t="s">
        <v>391</v>
      </c>
      <c r="F178" t="s">
        <v>392</v>
      </c>
      <c r="G178" t="s">
        <v>393</v>
      </c>
      <c r="H178" t="s">
        <v>394</v>
      </c>
      <c r="I178" t="s">
        <v>680</v>
      </c>
      <c r="J178">
        <v>1540</v>
      </c>
      <c r="K178">
        <v>1540</v>
      </c>
      <c r="L178">
        <v>1540</v>
      </c>
      <c r="M178">
        <v>0</v>
      </c>
      <c r="N178">
        <v>0</v>
      </c>
      <c r="O178">
        <v>0</v>
      </c>
      <c r="P178">
        <v>0</v>
      </c>
      <c r="Q178">
        <v>0</v>
      </c>
      <c r="R178">
        <v>0</v>
      </c>
      <c r="S178">
        <v>0</v>
      </c>
      <c r="T178">
        <v>0</v>
      </c>
      <c r="U178">
        <v>0</v>
      </c>
      <c r="V178">
        <v>4620</v>
      </c>
    </row>
    <row r="179" spans="1:22" x14ac:dyDescent="0.3">
      <c r="A179">
        <v>2586</v>
      </c>
      <c r="B179" t="s">
        <v>1250</v>
      </c>
      <c r="C179" t="s">
        <v>681</v>
      </c>
      <c r="D179" t="s">
        <v>400</v>
      </c>
      <c r="E179" t="s">
        <v>391</v>
      </c>
      <c r="F179" t="s">
        <v>392</v>
      </c>
      <c r="G179" t="s">
        <v>393</v>
      </c>
      <c r="H179" t="s">
        <v>394</v>
      </c>
      <c r="I179" t="s">
        <v>682</v>
      </c>
      <c r="J179">
        <v>6050</v>
      </c>
      <c r="K179">
        <v>6050</v>
      </c>
      <c r="L179">
        <v>6050</v>
      </c>
      <c r="M179">
        <v>0</v>
      </c>
      <c r="N179">
        <v>0</v>
      </c>
      <c r="O179">
        <v>0</v>
      </c>
      <c r="P179">
        <v>0</v>
      </c>
      <c r="Q179">
        <v>0</v>
      </c>
      <c r="R179">
        <v>0</v>
      </c>
      <c r="S179">
        <v>0</v>
      </c>
      <c r="T179">
        <v>0</v>
      </c>
      <c r="U179">
        <v>0</v>
      </c>
      <c r="V179">
        <v>18150</v>
      </c>
    </row>
    <row r="180" spans="1:22" x14ac:dyDescent="0.3">
      <c r="A180">
        <v>2586</v>
      </c>
      <c r="B180" t="s">
        <v>1250</v>
      </c>
      <c r="C180" t="s">
        <v>681</v>
      </c>
      <c r="D180" t="s">
        <v>400</v>
      </c>
      <c r="E180" t="s">
        <v>391</v>
      </c>
      <c r="F180" t="s">
        <v>392</v>
      </c>
      <c r="G180" t="s">
        <v>396</v>
      </c>
      <c r="H180" t="s">
        <v>397</v>
      </c>
      <c r="I180" t="s">
        <v>683</v>
      </c>
      <c r="J180">
        <v>50</v>
      </c>
      <c r="K180">
        <v>50</v>
      </c>
      <c r="L180">
        <v>50</v>
      </c>
      <c r="M180">
        <v>0</v>
      </c>
      <c r="N180">
        <v>0</v>
      </c>
      <c r="O180">
        <v>0</v>
      </c>
      <c r="P180">
        <v>0</v>
      </c>
      <c r="Q180">
        <v>0</v>
      </c>
      <c r="R180">
        <v>0</v>
      </c>
      <c r="S180">
        <v>0</v>
      </c>
      <c r="T180">
        <v>0</v>
      </c>
      <c r="U180">
        <v>0</v>
      </c>
      <c r="V180">
        <v>150</v>
      </c>
    </row>
    <row r="181" spans="1:22" x14ac:dyDescent="0.3">
      <c r="A181">
        <v>2603</v>
      </c>
      <c r="B181" t="s">
        <v>1250</v>
      </c>
      <c r="C181" t="s">
        <v>684</v>
      </c>
      <c r="D181" t="s">
        <v>390</v>
      </c>
      <c r="E181" t="s">
        <v>391</v>
      </c>
      <c r="F181" t="s">
        <v>392</v>
      </c>
      <c r="G181" t="s">
        <v>393</v>
      </c>
      <c r="H181" t="s">
        <v>394</v>
      </c>
      <c r="I181" t="s">
        <v>685</v>
      </c>
      <c r="J181">
        <v>19140</v>
      </c>
      <c r="K181">
        <v>19140</v>
      </c>
      <c r="L181">
        <v>19140</v>
      </c>
      <c r="M181">
        <v>0</v>
      </c>
      <c r="N181">
        <v>0</v>
      </c>
      <c r="O181">
        <v>0</v>
      </c>
      <c r="P181">
        <v>0</v>
      </c>
      <c r="Q181">
        <v>0</v>
      </c>
      <c r="R181">
        <v>0</v>
      </c>
      <c r="S181">
        <v>0</v>
      </c>
      <c r="T181">
        <v>0</v>
      </c>
      <c r="U181">
        <v>0</v>
      </c>
      <c r="V181">
        <v>57420</v>
      </c>
    </row>
    <row r="182" spans="1:22" x14ac:dyDescent="0.3">
      <c r="A182">
        <v>2607</v>
      </c>
      <c r="B182" t="s">
        <v>1250</v>
      </c>
      <c r="C182" t="s">
        <v>686</v>
      </c>
      <c r="D182" t="s">
        <v>390</v>
      </c>
      <c r="E182" t="s">
        <v>391</v>
      </c>
      <c r="F182" t="s">
        <v>392</v>
      </c>
      <c r="G182" t="s">
        <v>393</v>
      </c>
      <c r="H182" t="s">
        <v>394</v>
      </c>
      <c r="I182" t="s">
        <v>687</v>
      </c>
      <c r="J182">
        <v>7150</v>
      </c>
      <c r="K182">
        <v>7150</v>
      </c>
      <c r="L182">
        <v>7150</v>
      </c>
      <c r="M182">
        <v>0</v>
      </c>
      <c r="N182">
        <v>0</v>
      </c>
      <c r="O182">
        <v>0</v>
      </c>
      <c r="P182">
        <v>0</v>
      </c>
      <c r="Q182">
        <v>0</v>
      </c>
      <c r="R182">
        <v>0</v>
      </c>
      <c r="S182">
        <v>0</v>
      </c>
      <c r="T182">
        <v>0</v>
      </c>
      <c r="U182">
        <v>0</v>
      </c>
      <c r="V182">
        <v>21450</v>
      </c>
    </row>
    <row r="183" spans="1:22" x14ac:dyDescent="0.3">
      <c r="A183">
        <v>2607</v>
      </c>
      <c r="B183" t="s">
        <v>1250</v>
      </c>
      <c r="C183" t="s">
        <v>686</v>
      </c>
      <c r="D183" t="s">
        <v>390</v>
      </c>
      <c r="E183" t="s">
        <v>391</v>
      </c>
      <c r="F183" t="s">
        <v>392</v>
      </c>
      <c r="G183" t="s">
        <v>396</v>
      </c>
      <c r="H183" t="s">
        <v>397</v>
      </c>
      <c r="I183" t="s">
        <v>688</v>
      </c>
      <c r="J183">
        <v>125</v>
      </c>
      <c r="K183">
        <v>125</v>
      </c>
      <c r="L183">
        <v>125</v>
      </c>
      <c r="M183">
        <v>0</v>
      </c>
      <c r="N183">
        <v>0</v>
      </c>
      <c r="O183">
        <v>0</v>
      </c>
      <c r="P183">
        <v>0</v>
      </c>
      <c r="Q183">
        <v>0</v>
      </c>
      <c r="R183">
        <v>0</v>
      </c>
      <c r="S183">
        <v>0</v>
      </c>
      <c r="T183">
        <v>0</v>
      </c>
      <c r="U183">
        <v>0</v>
      </c>
      <c r="V183">
        <v>375</v>
      </c>
    </row>
    <row r="184" spans="1:22" x14ac:dyDescent="0.3">
      <c r="A184">
        <v>2611</v>
      </c>
      <c r="B184" t="s">
        <v>1250</v>
      </c>
      <c r="C184" t="s">
        <v>689</v>
      </c>
      <c r="D184" t="s">
        <v>390</v>
      </c>
      <c r="E184" t="s">
        <v>391</v>
      </c>
      <c r="F184" t="s">
        <v>392</v>
      </c>
      <c r="G184" t="s">
        <v>393</v>
      </c>
      <c r="H184" t="s">
        <v>394</v>
      </c>
      <c r="I184" t="s">
        <v>690</v>
      </c>
      <c r="J184">
        <v>4620</v>
      </c>
      <c r="K184">
        <v>4620</v>
      </c>
      <c r="L184">
        <v>4620</v>
      </c>
      <c r="M184">
        <v>0</v>
      </c>
      <c r="N184">
        <v>0</v>
      </c>
      <c r="O184">
        <v>0</v>
      </c>
      <c r="P184">
        <v>0</v>
      </c>
      <c r="Q184">
        <v>0</v>
      </c>
      <c r="R184">
        <v>0</v>
      </c>
      <c r="S184">
        <v>0</v>
      </c>
      <c r="T184">
        <v>0</v>
      </c>
      <c r="U184">
        <v>0</v>
      </c>
      <c r="V184">
        <v>13860</v>
      </c>
    </row>
    <row r="185" spans="1:22" x14ac:dyDescent="0.3">
      <c r="A185">
        <v>2611</v>
      </c>
      <c r="B185" t="s">
        <v>1250</v>
      </c>
      <c r="C185" t="s">
        <v>689</v>
      </c>
      <c r="D185" t="s">
        <v>390</v>
      </c>
      <c r="E185" t="s">
        <v>391</v>
      </c>
      <c r="F185" t="s">
        <v>392</v>
      </c>
      <c r="G185" t="s">
        <v>396</v>
      </c>
      <c r="H185" t="s">
        <v>397</v>
      </c>
      <c r="I185" t="s">
        <v>691</v>
      </c>
      <c r="J185">
        <v>50</v>
      </c>
      <c r="K185">
        <v>50</v>
      </c>
      <c r="L185">
        <v>50</v>
      </c>
      <c r="M185">
        <v>0</v>
      </c>
      <c r="N185">
        <v>0</v>
      </c>
      <c r="O185">
        <v>0</v>
      </c>
      <c r="P185">
        <v>0</v>
      </c>
      <c r="Q185">
        <v>0</v>
      </c>
      <c r="R185">
        <v>0</v>
      </c>
      <c r="S185">
        <v>0</v>
      </c>
      <c r="T185">
        <v>0</v>
      </c>
      <c r="U185">
        <v>0</v>
      </c>
      <c r="V185">
        <v>150</v>
      </c>
    </row>
    <row r="186" spans="1:22" x14ac:dyDescent="0.3">
      <c r="A186">
        <v>2615</v>
      </c>
      <c r="B186" t="s">
        <v>1250</v>
      </c>
      <c r="C186" t="s">
        <v>692</v>
      </c>
      <c r="D186" t="s">
        <v>406</v>
      </c>
      <c r="E186" t="s">
        <v>391</v>
      </c>
      <c r="F186" t="s">
        <v>392</v>
      </c>
      <c r="G186" t="s">
        <v>393</v>
      </c>
      <c r="H186" t="s">
        <v>394</v>
      </c>
      <c r="I186" t="s">
        <v>693</v>
      </c>
      <c r="J186">
        <v>3960</v>
      </c>
      <c r="K186">
        <v>3960</v>
      </c>
      <c r="L186">
        <v>3960</v>
      </c>
      <c r="M186">
        <v>0</v>
      </c>
      <c r="N186">
        <v>0</v>
      </c>
      <c r="O186">
        <v>0</v>
      </c>
      <c r="P186">
        <v>0</v>
      </c>
      <c r="Q186">
        <v>0</v>
      </c>
      <c r="R186">
        <v>0</v>
      </c>
      <c r="S186">
        <v>0</v>
      </c>
      <c r="T186">
        <v>0</v>
      </c>
      <c r="U186">
        <v>0</v>
      </c>
      <c r="V186">
        <v>11880</v>
      </c>
    </row>
    <row r="187" spans="1:22" x14ac:dyDescent="0.3">
      <c r="A187">
        <v>2626</v>
      </c>
      <c r="B187" t="s">
        <v>1250</v>
      </c>
      <c r="C187" t="s">
        <v>694</v>
      </c>
      <c r="D187" t="s">
        <v>390</v>
      </c>
      <c r="E187" t="s">
        <v>391</v>
      </c>
      <c r="F187" t="s">
        <v>392</v>
      </c>
      <c r="G187" t="s">
        <v>393</v>
      </c>
      <c r="H187" t="s">
        <v>394</v>
      </c>
      <c r="I187" t="s">
        <v>695</v>
      </c>
      <c r="J187">
        <v>1760</v>
      </c>
      <c r="K187">
        <v>1760</v>
      </c>
      <c r="L187">
        <v>1760</v>
      </c>
      <c r="M187">
        <v>0</v>
      </c>
      <c r="N187">
        <v>0</v>
      </c>
      <c r="O187">
        <v>0</v>
      </c>
      <c r="P187">
        <v>0</v>
      </c>
      <c r="Q187">
        <v>0</v>
      </c>
      <c r="R187">
        <v>0</v>
      </c>
      <c r="S187">
        <v>0</v>
      </c>
      <c r="T187">
        <v>0</v>
      </c>
      <c r="U187">
        <v>0</v>
      </c>
      <c r="V187">
        <v>5280</v>
      </c>
    </row>
    <row r="188" spans="1:22" x14ac:dyDescent="0.3">
      <c r="A188">
        <v>2627</v>
      </c>
      <c r="B188" t="s">
        <v>1250</v>
      </c>
      <c r="C188" t="s">
        <v>696</v>
      </c>
      <c r="D188" t="s">
        <v>390</v>
      </c>
      <c r="E188" t="s">
        <v>391</v>
      </c>
      <c r="F188" t="s">
        <v>392</v>
      </c>
      <c r="G188" t="s">
        <v>393</v>
      </c>
      <c r="H188" t="s">
        <v>394</v>
      </c>
      <c r="I188" t="s">
        <v>697</v>
      </c>
      <c r="J188">
        <v>6270</v>
      </c>
      <c r="K188">
        <v>6270</v>
      </c>
      <c r="L188">
        <v>6270</v>
      </c>
      <c r="M188">
        <v>0</v>
      </c>
      <c r="N188">
        <v>0</v>
      </c>
      <c r="O188">
        <v>0</v>
      </c>
      <c r="P188">
        <v>0</v>
      </c>
      <c r="Q188">
        <v>0</v>
      </c>
      <c r="R188">
        <v>0</v>
      </c>
      <c r="S188">
        <v>0</v>
      </c>
      <c r="T188">
        <v>0</v>
      </c>
      <c r="U188">
        <v>0</v>
      </c>
      <c r="V188">
        <v>18810</v>
      </c>
    </row>
    <row r="189" spans="1:22" x14ac:dyDescent="0.3">
      <c r="A189">
        <v>2627</v>
      </c>
      <c r="B189" t="s">
        <v>1250</v>
      </c>
      <c r="C189" t="s">
        <v>696</v>
      </c>
      <c r="D189" t="s">
        <v>390</v>
      </c>
      <c r="E189" t="s">
        <v>391</v>
      </c>
      <c r="F189" t="s">
        <v>392</v>
      </c>
      <c r="G189" t="s">
        <v>396</v>
      </c>
      <c r="H189" t="s">
        <v>397</v>
      </c>
      <c r="I189" t="s">
        <v>698</v>
      </c>
      <c r="J189">
        <v>25</v>
      </c>
      <c r="K189">
        <v>25</v>
      </c>
      <c r="L189">
        <v>25</v>
      </c>
      <c r="M189">
        <v>0</v>
      </c>
      <c r="N189">
        <v>0</v>
      </c>
      <c r="O189">
        <v>0</v>
      </c>
      <c r="P189">
        <v>0</v>
      </c>
      <c r="Q189">
        <v>0</v>
      </c>
      <c r="R189">
        <v>0</v>
      </c>
      <c r="S189">
        <v>0</v>
      </c>
      <c r="T189">
        <v>0</v>
      </c>
      <c r="U189">
        <v>0</v>
      </c>
      <c r="V189">
        <v>75</v>
      </c>
    </row>
    <row r="190" spans="1:22" x14ac:dyDescent="0.3">
      <c r="A190">
        <v>2629</v>
      </c>
      <c r="B190" t="s">
        <v>1250</v>
      </c>
      <c r="C190" t="s">
        <v>699</v>
      </c>
      <c r="D190" t="s">
        <v>390</v>
      </c>
      <c r="E190" t="s">
        <v>391</v>
      </c>
      <c r="F190" t="s">
        <v>392</v>
      </c>
      <c r="G190" t="s">
        <v>393</v>
      </c>
      <c r="H190" t="s">
        <v>394</v>
      </c>
      <c r="I190" t="s">
        <v>700</v>
      </c>
      <c r="J190">
        <v>2310</v>
      </c>
      <c r="K190">
        <v>2310</v>
      </c>
      <c r="L190">
        <v>2310</v>
      </c>
      <c r="M190">
        <v>0</v>
      </c>
      <c r="N190">
        <v>0</v>
      </c>
      <c r="O190">
        <v>0</v>
      </c>
      <c r="P190">
        <v>0</v>
      </c>
      <c r="Q190">
        <v>0</v>
      </c>
      <c r="R190">
        <v>0</v>
      </c>
      <c r="S190">
        <v>0</v>
      </c>
      <c r="T190">
        <v>0</v>
      </c>
      <c r="U190">
        <v>0</v>
      </c>
      <c r="V190">
        <v>6930</v>
      </c>
    </row>
    <row r="191" spans="1:22" x14ac:dyDescent="0.3">
      <c r="A191">
        <v>2632</v>
      </c>
      <c r="B191" t="s">
        <v>1250</v>
      </c>
      <c r="C191" t="s">
        <v>701</v>
      </c>
      <c r="D191" t="s">
        <v>406</v>
      </c>
      <c r="E191" t="s">
        <v>391</v>
      </c>
      <c r="F191" t="s">
        <v>392</v>
      </c>
      <c r="G191" t="s">
        <v>393</v>
      </c>
      <c r="H191" t="s">
        <v>394</v>
      </c>
      <c r="I191" t="s">
        <v>702</v>
      </c>
      <c r="J191">
        <v>3520</v>
      </c>
      <c r="K191">
        <v>3520</v>
      </c>
      <c r="L191">
        <v>3520</v>
      </c>
      <c r="M191">
        <v>0</v>
      </c>
      <c r="N191">
        <v>0</v>
      </c>
      <c r="O191">
        <v>0</v>
      </c>
      <c r="P191">
        <v>0</v>
      </c>
      <c r="Q191">
        <v>0</v>
      </c>
      <c r="R191">
        <v>0</v>
      </c>
      <c r="S191">
        <v>0</v>
      </c>
      <c r="T191">
        <v>0</v>
      </c>
      <c r="U191">
        <v>0</v>
      </c>
      <c r="V191">
        <v>10560</v>
      </c>
    </row>
    <row r="192" spans="1:22" x14ac:dyDescent="0.3">
      <c r="A192">
        <v>2636</v>
      </c>
      <c r="B192" t="s">
        <v>1250</v>
      </c>
      <c r="C192" t="s">
        <v>703</v>
      </c>
      <c r="D192" t="s">
        <v>406</v>
      </c>
      <c r="E192" t="s">
        <v>391</v>
      </c>
      <c r="F192" t="s">
        <v>392</v>
      </c>
      <c r="G192" t="s">
        <v>393</v>
      </c>
      <c r="H192" t="s">
        <v>394</v>
      </c>
      <c r="I192" t="s">
        <v>704</v>
      </c>
      <c r="J192">
        <v>14190</v>
      </c>
      <c r="K192">
        <v>14190</v>
      </c>
      <c r="L192">
        <v>14190</v>
      </c>
      <c r="M192">
        <v>0</v>
      </c>
      <c r="N192">
        <v>0</v>
      </c>
      <c r="O192">
        <v>0</v>
      </c>
      <c r="P192">
        <v>0</v>
      </c>
      <c r="Q192">
        <v>0</v>
      </c>
      <c r="R192">
        <v>0</v>
      </c>
      <c r="S192">
        <v>0</v>
      </c>
      <c r="T192">
        <v>0</v>
      </c>
      <c r="U192">
        <v>0</v>
      </c>
      <c r="V192">
        <v>42570</v>
      </c>
    </row>
    <row r="193" spans="1:22" x14ac:dyDescent="0.3">
      <c r="A193">
        <v>2643</v>
      </c>
      <c r="B193" t="s">
        <v>1250</v>
      </c>
      <c r="C193" t="s">
        <v>705</v>
      </c>
      <c r="D193" t="s">
        <v>390</v>
      </c>
      <c r="E193" t="s">
        <v>391</v>
      </c>
      <c r="F193" t="s">
        <v>392</v>
      </c>
      <c r="G193" t="s">
        <v>393</v>
      </c>
      <c r="H193" t="s">
        <v>394</v>
      </c>
      <c r="I193" t="s">
        <v>706</v>
      </c>
      <c r="J193">
        <v>9020</v>
      </c>
      <c r="K193">
        <v>9020</v>
      </c>
      <c r="L193">
        <v>9020</v>
      </c>
      <c r="M193">
        <v>0</v>
      </c>
      <c r="N193">
        <v>0</v>
      </c>
      <c r="O193">
        <v>0</v>
      </c>
      <c r="P193">
        <v>0</v>
      </c>
      <c r="Q193">
        <v>0</v>
      </c>
      <c r="R193">
        <v>0</v>
      </c>
      <c r="S193">
        <v>0</v>
      </c>
      <c r="T193">
        <v>0</v>
      </c>
      <c r="U193">
        <v>0</v>
      </c>
      <c r="V193">
        <v>27060</v>
      </c>
    </row>
    <row r="194" spans="1:22" x14ac:dyDescent="0.3">
      <c r="A194">
        <v>2648</v>
      </c>
      <c r="B194" t="s">
        <v>1250</v>
      </c>
      <c r="C194" t="s">
        <v>707</v>
      </c>
      <c r="D194" t="s">
        <v>390</v>
      </c>
      <c r="E194" t="s">
        <v>391</v>
      </c>
      <c r="F194" t="s">
        <v>392</v>
      </c>
      <c r="G194" t="s">
        <v>393</v>
      </c>
      <c r="H194" t="s">
        <v>394</v>
      </c>
      <c r="I194" t="s">
        <v>708</v>
      </c>
      <c r="J194">
        <v>9680</v>
      </c>
      <c r="K194">
        <v>9680</v>
      </c>
      <c r="L194">
        <v>9680</v>
      </c>
      <c r="M194">
        <v>0</v>
      </c>
      <c r="N194">
        <v>0</v>
      </c>
      <c r="O194">
        <v>0</v>
      </c>
      <c r="P194">
        <v>0</v>
      </c>
      <c r="Q194">
        <v>0</v>
      </c>
      <c r="R194">
        <v>0</v>
      </c>
      <c r="S194">
        <v>0</v>
      </c>
      <c r="T194">
        <v>0</v>
      </c>
      <c r="U194">
        <v>0</v>
      </c>
      <c r="V194">
        <v>29040</v>
      </c>
    </row>
    <row r="195" spans="1:22" x14ac:dyDescent="0.3">
      <c r="A195">
        <v>2648</v>
      </c>
      <c r="B195" t="s">
        <v>1250</v>
      </c>
      <c r="C195" t="s">
        <v>707</v>
      </c>
      <c r="D195" t="s">
        <v>390</v>
      </c>
      <c r="E195" t="s">
        <v>391</v>
      </c>
      <c r="F195" t="s">
        <v>392</v>
      </c>
      <c r="G195" t="s">
        <v>396</v>
      </c>
      <c r="H195" t="s">
        <v>397</v>
      </c>
      <c r="I195" t="s">
        <v>709</v>
      </c>
      <c r="J195">
        <v>100</v>
      </c>
      <c r="K195">
        <v>100</v>
      </c>
      <c r="L195">
        <v>100</v>
      </c>
      <c r="M195">
        <v>0</v>
      </c>
      <c r="N195">
        <v>0</v>
      </c>
      <c r="O195">
        <v>0</v>
      </c>
      <c r="P195">
        <v>0</v>
      </c>
      <c r="Q195">
        <v>0</v>
      </c>
      <c r="R195">
        <v>0</v>
      </c>
      <c r="S195">
        <v>0</v>
      </c>
      <c r="T195">
        <v>0</v>
      </c>
      <c r="U195">
        <v>0</v>
      </c>
      <c r="V195">
        <v>300</v>
      </c>
    </row>
    <row r="196" spans="1:22" x14ac:dyDescent="0.3">
      <c r="A196">
        <v>2651</v>
      </c>
      <c r="B196" t="s">
        <v>1250</v>
      </c>
      <c r="C196" t="s">
        <v>710</v>
      </c>
      <c r="D196" t="s">
        <v>406</v>
      </c>
      <c r="E196" t="s">
        <v>391</v>
      </c>
      <c r="F196" t="s">
        <v>392</v>
      </c>
      <c r="G196" t="s">
        <v>393</v>
      </c>
      <c r="H196" t="s">
        <v>394</v>
      </c>
      <c r="I196" t="s">
        <v>711</v>
      </c>
      <c r="J196">
        <v>6160</v>
      </c>
      <c r="K196">
        <v>6160</v>
      </c>
      <c r="L196">
        <v>6160</v>
      </c>
      <c r="M196">
        <v>0</v>
      </c>
      <c r="N196">
        <v>0</v>
      </c>
      <c r="O196">
        <v>0</v>
      </c>
      <c r="P196">
        <v>0</v>
      </c>
      <c r="Q196">
        <v>0</v>
      </c>
      <c r="R196">
        <v>0</v>
      </c>
      <c r="S196">
        <v>0</v>
      </c>
      <c r="T196">
        <v>0</v>
      </c>
      <c r="U196">
        <v>0</v>
      </c>
      <c r="V196">
        <v>18480</v>
      </c>
    </row>
    <row r="197" spans="1:22" x14ac:dyDescent="0.3">
      <c r="A197">
        <v>2653</v>
      </c>
      <c r="B197" t="s">
        <v>1250</v>
      </c>
      <c r="C197" t="s">
        <v>712</v>
      </c>
      <c r="D197" t="s">
        <v>400</v>
      </c>
      <c r="E197" t="s">
        <v>391</v>
      </c>
      <c r="F197" t="s">
        <v>392</v>
      </c>
      <c r="G197" t="s">
        <v>393</v>
      </c>
      <c r="H197" t="s">
        <v>394</v>
      </c>
      <c r="I197" t="s">
        <v>713</v>
      </c>
      <c r="J197">
        <v>11550</v>
      </c>
      <c r="K197">
        <v>11550</v>
      </c>
      <c r="L197">
        <v>11550</v>
      </c>
      <c r="M197">
        <v>0</v>
      </c>
      <c r="N197">
        <v>0</v>
      </c>
      <c r="O197">
        <v>0</v>
      </c>
      <c r="P197">
        <v>0</v>
      </c>
      <c r="Q197">
        <v>0</v>
      </c>
      <c r="R197">
        <v>0</v>
      </c>
      <c r="S197">
        <v>0</v>
      </c>
      <c r="T197">
        <v>0</v>
      </c>
      <c r="U197">
        <v>0</v>
      </c>
      <c r="V197">
        <v>34650</v>
      </c>
    </row>
    <row r="198" spans="1:22" x14ac:dyDescent="0.3">
      <c r="A198">
        <v>2653</v>
      </c>
      <c r="B198" t="s">
        <v>1250</v>
      </c>
      <c r="C198" t="s">
        <v>712</v>
      </c>
      <c r="D198" t="s">
        <v>400</v>
      </c>
      <c r="E198" t="s">
        <v>391</v>
      </c>
      <c r="F198" t="s">
        <v>392</v>
      </c>
      <c r="G198" t="s">
        <v>396</v>
      </c>
      <c r="H198" t="s">
        <v>397</v>
      </c>
      <c r="I198" t="s">
        <v>714</v>
      </c>
      <c r="J198">
        <v>150</v>
      </c>
      <c r="K198">
        <v>150</v>
      </c>
      <c r="L198">
        <v>150</v>
      </c>
      <c r="M198">
        <v>0</v>
      </c>
      <c r="N198">
        <v>0</v>
      </c>
      <c r="O198">
        <v>0</v>
      </c>
      <c r="P198">
        <v>0</v>
      </c>
      <c r="Q198">
        <v>0</v>
      </c>
      <c r="R198">
        <v>0</v>
      </c>
      <c r="S198">
        <v>0</v>
      </c>
      <c r="T198">
        <v>0</v>
      </c>
      <c r="U198">
        <v>0</v>
      </c>
      <c r="V198">
        <v>450</v>
      </c>
    </row>
    <row r="199" spans="1:22" x14ac:dyDescent="0.3">
      <c r="A199">
        <v>2659</v>
      </c>
      <c r="B199" t="s">
        <v>1250</v>
      </c>
      <c r="C199" t="s">
        <v>715</v>
      </c>
      <c r="D199" t="s">
        <v>390</v>
      </c>
      <c r="E199" t="s">
        <v>391</v>
      </c>
      <c r="F199" t="s">
        <v>392</v>
      </c>
      <c r="G199" t="s">
        <v>393</v>
      </c>
      <c r="H199" t="s">
        <v>394</v>
      </c>
      <c r="I199" t="s">
        <v>716</v>
      </c>
      <c r="J199">
        <v>8030</v>
      </c>
      <c r="K199">
        <v>8030</v>
      </c>
      <c r="L199">
        <v>8030</v>
      </c>
      <c r="M199">
        <v>0</v>
      </c>
      <c r="N199">
        <v>0</v>
      </c>
      <c r="O199">
        <v>0</v>
      </c>
      <c r="P199">
        <v>0</v>
      </c>
      <c r="Q199">
        <v>0</v>
      </c>
      <c r="R199">
        <v>0</v>
      </c>
      <c r="S199">
        <v>0</v>
      </c>
      <c r="T199">
        <v>0</v>
      </c>
      <c r="U199">
        <v>0</v>
      </c>
      <c r="V199">
        <v>24090</v>
      </c>
    </row>
    <row r="200" spans="1:22" x14ac:dyDescent="0.3">
      <c r="A200">
        <v>2659</v>
      </c>
      <c r="B200" t="s">
        <v>1250</v>
      </c>
      <c r="C200" t="s">
        <v>715</v>
      </c>
      <c r="D200" t="s">
        <v>390</v>
      </c>
      <c r="E200" t="s">
        <v>391</v>
      </c>
      <c r="F200" t="s">
        <v>392</v>
      </c>
      <c r="G200" t="s">
        <v>396</v>
      </c>
      <c r="H200" t="s">
        <v>397</v>
      </c>
      <c r="I200" t="s">
        <v>717</v>
      </c>
      <c r="J200">
        <v>50</v>
      </c>
      <c r="K200">
        <v>50</v>
      </c>
      <c r="L200">
        <v>50</v>
      </c>
      <c r="M200">
        <v>0</v>
      </c>
      <c r="N200">
        <v>0</v>
      </c>
      <c r="O200">
        <v>0</v>
      </c>
      <c r="P200">
        <v>0</v>
      </c>
      <c r="Q200">
        <v>0</v>
      </c>
      <c r="R200">
        <v>0</v>
      </c>
      <c r="S200">
        <v>0</v>
      </c>
      <c r="T200">
        <v>0</v>
      </c>
      <c r="U200">
        <v>0</v>
      </c>
      <c r="V200">
        <v>150</v>
      </c>
    </row>
    <row r="201" spans="1:22" x14ac:dyDescent="0.3">
      <c r="A201">
        <v>2661</v>
      </c>
      <c r="B201" t="s">
        <v>1250</v>
      </c>
      <c r="C201" t="s">
        <v>718</v>
      </c>
      <c r="D201" t="s">
        <v>406</v>
      </c>
      <c r="E201" t="s">
        <v>391</v>
      </c>
      <c r="F201" t="s">
        <v>392</v>
      </c>
      <c r="G201" t="s">
        <v>393</v>
      </c>
      <c r="H201" t="s">
        <v>394</v>
      </c>
      <c r="I201" t="s">
        <v>719</v>
      </c>
      <c r="J201">
        <v>14080</v>
      </c>
      <c r="K201">
        <v>14080</v>
      </c>
      <c r="L201">
        <v>14080</v>
      </c>
      <c r="M201">
        <v>0</v>
      </c>
      <c r="N201">
        <v>0</v>
      </c>
      <c r="O201">
        <v>0</v>
      </c>
      <c r="P201">
        <v>0</v>
      </c>
      <c r="Q201">
        <v>0</v>
      </c>
      <c r="R201">
        <v>0</v>
      </c>
      <c r="S201">
        <v>0</v>
      </c>
      <c r="T201">
        <v>0</v>
      </c>
      <c r="U201">
        <v>0</v>
      </c>
      <c r="V201">
        <v>42240</v>
      </c>
    </row>
    <row r="202" spans="1:22" x14ac:dyDescent="0.3">
      <c r="A202">
        <v>2662</v>
      </c>
      <c r="B202" t="s">
        <v>1250</v>
      </c>
      <c r="C202" t="s">
        <v>720</v>
      </c>
      <c r="D202" t="s">
        <v>406</v>
      </c>
      <c r="E202" t="s">
        <v>391</v>
      </c>
      <c r="F202" t="s">
        <v>392</v>
      </c>
      <c r="G202" t="s">
        <v>393</v>
      </c>
      <c r="H202" t="s">
        <v>394</v>
      </c>
      <c r="I202" t="s">
        <v>721</v>
      </c>
      <c r="J202">
        <v>6490</v>
      </c>
      <c r="K202">
        <v>6490</v>
      </c>
      <c r="L202">
        <v>6490</v>
      </c>
      <c r="M202">
        <v>0</v>
      </c>
      <c r="N202">
        <v>0</v>
      </c>
      <c r="O202">
        <v>0</v>
      </c>
      <c r="P202">
        <v>0</v>
      </c>
      <c r="Q202">
        <v>0</v>
      </c>
      <c r="R202">
        <v>0</v>
      </c>
      <c r="S202">
        <v>0</v>
      </c>
      <c r="T202">
        <v>0</v>
      </c>
      <c r="U202">
        <v>0</v>
      </c>
      <c r="V202">
        <v>19470</v>
      </c>
    </row>
    <row r="203" spans="1:22" x14ac:dyDescent="0.3">
      <c r="A203">
        <v>2666</v>
      </c>
      <c r="B203" t="s">
        <v>1250</v>
      </c>
      <c r="C203" t="s">
        <v>722</v>
      </c>
      <c r="D203" t="s">
        <v>406</v>
      </c>
      <c r="E203" t="s">
        <v>391</v>
      </c>
      <c r="F203" t="s">
        <v>392</v>
      </c>
      <c r="G203" t="s">
        <v>393</v>
      </c>
      <c r="H203" t="s">
        <v>394</v>
      </c>
      <c r="I203" t="s">
        <v>723</v>
      </c>
      <c r="J203">
        <v>8800</v>
      </c>
      <c r="K203">
        <v>8800</v>
      </c>
      <c r="L203">
        <v>0</v>
      </c>
      <c r="M203">
        <v>0</v>
      </c>
      <c r="N203">
        <v>0</v>
      </c>
      <c r="O203">
        <v>0</v>
      </c>
      <c r="P203">
        <v>0</v>
      </c>
      <c r="Q203">
        <v>0</v>
      </c>
      <c r="R203">
        <v>0</v>
      </c>
      <c r="S203">
        <v>0</v>
      </c>
      <c r="T203">
        <v>0</v>
      </c>
      <c r="U203">
        <v>0</v>
      </c>
      <c r="V203">
        <v>17600</v>
      </c>
    </row>
    <row r="204" spans="1:22" x14ac:dyDescent="0.3">
      <c r="A204">
        <v>2672</v>
      </c>
      <c r="B204" t="s">
        <v>1250</v>
      </c>
      <c r="C204" t="s">
        <v>724</v>
      </c>
      <c r="D204" t="s">
        <v>390</v>
      </c>
      <c r="E204" t="s">
        <v>391</v>
      </c>
      <c r="F204" t="s">
        <v>392</v>
      </c>
      <c r="G204" t="s">
        <v>393</v>
      </c>
      <c r="H204" t="s">
        <v>394</v>
      </c>
      <c r="I204" t="s">
        <v>725</v>
      </c>
      <c r="J204">
        <v>7590</v>
      </c>
      <c r="K204">
        <v>7590</v>
      </c>
      <c r="L204">
        <v>7590</v>
      </c>
      <c r="M204">
        <v>0</v>
      </c>
      <c r="N204">
        <v>0</v>
      </c>
      <c r="O204">
        <v>0</v>
      </c>
      <c r="P204">
        <v>0</v>
      </c>
      <c r="Q204">
        <v>0</v>
      </c>
      <c r="R204">
        <v>0</v>
      </c>
      <c r="S204">
        <v>0</v>
      </c>
      <c r="T204">
        <v>0</v>
      </c>
      <c r="U204">
        <v>0</v>
      </c>
      <c r="V204">
        <v>22770</v>
      </c>
    </row>
    <row r="205" spans="1:22" x14ac:dyDescent="0.3">
      <c r="A205">
        <v>2672</v>
      </c>
      <c r="B205" t="s">
        <v>1250</v>
      </c>
      <c r="C205" t="s">
        <v>724</v>
      </c>
      <c r="D205" t="s">
        <v>390</v>
      </c>
      <c r="E205" t="s">
        <v>391</v>
      </c>
      <c r="F205" t="s">
        <v>392</v>
      </c>
      <c r="G205" t="s">
        <v>396</v>
      </c>
      <c r="H205" t="s">
        <v>397</v>
      </c>
      <c r="I205" t="s">
        <v>1292</v>
      </c>
      <c r="J205">
        <v>25</v>
      </c>
      <c r="K205">
        <v>25</v>
      </c>
      <c r="L205">
        <v>25</v>
      </c>
      <c r="M205">
        <v>0</v>
      </c>
      <c r="N205">
        <v>0</v>
      </c>
      <c r="O205">
        <v>0</v>
      </c>
      <c r="P205">
        <v>0</v>
      </c>
      <c r="Q205">
        <v>0</v>
      </c>
      <c r="R205">
        <v>0</v>
      </c>
      <c r="S205">
        <v>0</v>
      </c>
      <c r="T205">
        <v>0</v>
      </c>
      <c r="U205">
        <v>0</v>
      </c>
      <c r="V205">
        <v>75</v>
      </c>
    </row>
    <row r="206" spans="1:22" x14ac:dyDescent="0.3">
      <c r="A206">
        <v>2674</v>
      </c>
      <c r="B206" t="s">
        <v>1250</v>
      </c>
      <c r="C206" t="s">
        <v>726</v>
      </c>
      <c r="D206" t="s">
        <v>406</v>
      </c>
      <c r="E206" t="s">
        <v>391</v>
      </c>
      <c r="F206" t="s">
        <v>392</v>
      </c>
      <c r="G206" t="s">
        <v>393</v>
      </c>
      <c r="H206" t="s">
        <v>394</v>
      </c>
      <c r="I206" t="s">
        <v>727</v>
      </c>
      <c r="J206">
        <v>16720</v>
      </c>
      <c r="K206">
        <v>16720</v>
      </c>
      <c r="L206">
        <v>16720</v>
      </c>
      <c r="M206">
        <v>0</v>
      </c>
      <c r="N206">
        <v>0</v>
      </c>
      <c r="O206">
        <v>0</v>
      </c>
      <c r="P206">
        <v>0</v>
      </c>
      <c r="Q206">
        <v>0</v>
      </c>
      <c r="R206">
        <v>0</v>
      </c>
      <c r="S206">
        <v>0</v>
      </c>
      <c r="T206">
        <v>0</v>
      </c>
      <c r="U206">
        <v>0</v>
      </c>
      <c r="V206">
        <v>50160</v>
      </c>
    </row>
    <row r="207" spans="1:22" x14ac:dyDescent="0.3">
      <c r="A207">
        <v>2677</v>
      </c>
      <c r="B207" t="s">
        <v>1250</v>
      </c>
      <c r="C207" t="s">
        <v>728</v>
      </c>
      <c r="D207" t="s">
        <v>400</v>
      </c>
      <c r="E207" t="s">
        <v>391</v>
      </c>
      <c r="F207" t="s">
        <v>392</v>
      </c>
      <c r="G207" t="s">
        <v>393</v>
      </c>
      <c r="H207" t="s">
        <v>394</v>
      </c>
      <c r="I207" t="s">
        <v>729</v>
      </c>
      <c r="J207">
        <v>7260</v>
      </c>
      <c r="K207">
        <v>7260</v>
      </c>
      <c r="L207">
        <v>7260</v>
      </c>
      <c r="M207">
        <v>0</v>
      </c>
      <c r="N207">
        <v>0</v>
      </c>
      <c r="O207">
        <v>0</v>
      </c>
      <c r="P207">
        <v>0</v>
      </c>
      <c r="Q207">
        <v>0</v>
      </c>
      <c r="R207">
        <v>0</v>
      </c>
      <c r="S207">
        <v>0</v>
      </c>
      <c r="T207">
        <v>0</v>
      </c>
      <c r="U207">
        <v>0</v>
      </c>
      <c r="V207">
        <v>21780</v>
      </c>
    </row>
    <row r="208" spans="1:22" x14ac:dyDescent="0.3">
      <c r="A208">
        <v>2677</v>
      </c>
      <c r="B208" t="s">
        <v>1250</v>
      </c>
      <c r="C208" t="s">
        <v>728</v>
      </c>
      <c r="D208" t="s">
        <v>400</v>
      </c>
      <c r="E208" t="s">
        <v>391</v>
      </c>
      <c r="F208" t="s">
        <v>392</v>
      </c>
      <c r="G208" t="s">
        <v>396</v>
      </c>
      <c r="H208" t="s">
        <v>397</v>
      </c>
      <c r="I208" t="s">
        <v>1293</v>
      </c>
      <c r="J208">
        <v>25</v>
      </c>
      <c r="K208">
        <v>25</v>
      </c>
      <c r="L208">
        <v>25</v>
      </c>
      <c r="M208">
        <v>0</v>
      </c>
      <c r="N208">
        <v>0</v>
      </c>
      <c r="O208">
        <v>0</v>
      </c>
      <c r="P208">
        <v>0</v>
      </c>
      <c r="Q208">
        <v>0</v>
      </c>
      <c r="R208">
        <v>0</v>
      </c>
      <c r="S208">
        <v>0</v>
      </c>
      <c r="T208">
        <v>0</v>
      </c>
      <c r="U208">
        <v>0</v>
      </c>
      <c r="V208">
        <v>75</v>
      </c>
    </row>
    <row r="209" spans="1:22" x14ac:dyDescent="0.3">
      <c r="A209">
        <v>2680</v>
      </c>
      <c r="B209" t="s">
        <v>1250</v>
      </c>
      <c r="C209" t="s">
        <v>730</v>
      </c>
      <c r="D209" t="s">
        <v>406</v>
      </c>
      <c r="E209" t="s">
        <v>391</v>
      </c>
      <c r="F209" t="s">
        <v>392</v>
      </c>
      <c r="G209" t="s">
        <v>393</v>
      </c>
      <c r="H209" t="s">
        <v>394</v>
      </c>
      <c r="I209" t="s">
        <v>731</v>
      </c>
      <c r="J209">
        <v>3850</v>
      </c>
      <c r="K209">
        <v>3850</v>
      </c>
      <c r="L209">
        <v>3850</v>
      </c>
      <c r="M209">
        <v>0</v>
      </c>
      <c r="N209">
        <v>0</v>
      </c>
      <c r="O209">
        <v>0</v>
      </c>
      <c r="P209">
        <v>0</v>
      </c>
      <c r="Q209">
        <v>0</v>
      </c>
      <c r="R209">
        <v>0</v>
      </c>
      <c r="S209">
        <v>0</v>
      </c>
      <c r="T209">
        <v>0</v>
      </c>
      <c r="U209">
        <v>0</v>
      </c>
      <c r="V209">
        <v>11550</v>
      </c>
    </row>
    <row r="210" spans="1:22" x14ac:dyDescent="0.3">
      <c r="A210">
        <v>2680</v>
      </c>
      <c r="B210" t="s">
        <v>1250</v>
      </c>
      <c r="C210" t="s">
        <v>730</v>
      </c>
      <c r="D210" t="s">
        <v>406</v>
      </c>
      <c r="E210" t="s">
        <v>391</v>
      </c>
      <c r="F210" t="s">
        <v>392</v>
      </c>
      <c r="G210" t="s">
        <v>396</v>
      </c>
      <c r="H210" t="s">
        <v>397</v>
      </c>
      <c r="I210" t="s">
        <v>732</v>
      </c>
      <c r="J210">
        <v>50</v>
      </c>
      <c r="K210">
        <v>50</v>
      </c>
      <c r="L210">
        <v>50</v>
      </c>
      <c r="M210">
        <v>0</v>
      </c>
      <c r="N210">
        <v>0</v>
      </c>
      <c r="O210">
        <v>0</v>
      </c>
      <c r="P210">
        <v>0</v>
      </c>
      <c r="Q210">
        <v>0</v>
      </c>
      <c r="R210">
        <v>0</v>
      </c>
      <c r="S210">
        <v>0</v>
      </c>
      <c r="T210">
        <v>0</v>
      </c>
      <c r="U210">
        <v>0</v>
      </c>
      <c r="V210">
        <v>150</v>
      </c>
    </row>
    <row r="211" spans="1:22" x14ac:dyDescent="0.3">
      <c r="A211">
        <v>2682</v>
      </c>
      <c r="B211" t="s">
        <v>1250</v>
      </c>
      <c r="C211" t="s">
        <v>733</v>
      </c>
      <c r="D211" t="s">
        <v>406</v>
      </c>
      <c r="E211" t="s">
        <v>391</v>
      </c>
      <c r="F211" t="s">
        <v>392</v>
      </c>
      <c r="G211" t="s">
        <v>393</v>
      </c>
      <c r="H211" t="s">
        <v>394</v>
      </c>
      <c r="I211" t="s">
        <v>734</v>
      </c>
      <c r="J211">
        <v>6050</v>
      </c>
      <c r="K211">
        <v>6050</v>
      </c>
      <c r="L211">
        <v>6050</v>
      </c>
      <c r="M211">
        <v>0</v>
      </c>
      <c r="N211">
        <v>0</v>
      </c>
      <c r="O211">
        <v>0</v>
      </c>
      <c r="P211">
        <v>0</v>
      </c>
      <c r="Q211">
        <v>0</v>
      </c>
      <c r="R211">
        <v>0</v>
      </c>
      <c r="S211">
        <v>0</v>
      </c>
      <c r="T211">
        <v>0</v>
      </c>
      <c r="U211">
        <v>0</v>
      </c>
      <c r="V211">
        <v>18150</v>
      </c>
    </row>
    <row r="212" spans="1:22" x14ac:dyDescent="0.3">
      <c r="A212">
        <v>2682</v>
      </c>
      <c r="B212" t="s">
        <v>1250</v>
      </c>
      <c r="C212" t="s">
        <v>733</v>
      </c>
      <c r="D212" t="s">
        <v>406</v>
      </c>
      <c r="E212" t="s">
        <v>391</v>
      </c>
      <c r="F212" t="s">
        <v>392</v>
      </c>
      <c r="G212" t="s">
        <v>396</v>
      </c>
      <c r="H212" t="s">
        <v>397</v>
      </c>
      <c r="I212" t="s">
        <v>735</v>
      </c>
      <c r="J212">
        <v>25</v>
      </c>
      <c r="K212">
        <v>25</v>
      </c>
      <c r="L212">
        <v>25</v>
      </c>
      <c r="M212">
        <v>0</v>
      </c>
      <c r="N212">
        <v>0</v>
      </c>
      <c r="O212">
        <v>0</v>
      </c>
      <c r="P212">
        <v>0</v>
      </c>
      <c r="Q212">
        <v>0</v>
      </c>
      <c r="R212">
        <v>0</v>
      </c>
      <c r="S212">
        <v>0</v>
      </c>
      <c r="T212">
        <v>0</v>
      </c>
      <c r="U212">
        <v>0</v>
      </c>
      <c r="V212">
        <v>75</v>
      </c>
    </row>
    <row r="213" spans="1:22" x14ac:dyDescent="0.3">
      <c r="A213">
        <v>2689</v>
      </c>
      <c r="B213" t="s">
        <v>1250</v>
      </c>
      <c r="C213" t="s">
        <v>736</v>
      </c>
      <c r="D213" t="s">
        <v>406</v>
      </c>
      <c r="E213" t="s">
        <v>391</v>
      </c>
      <c r="F213" t="s">
        <v>392</v>
      </c>
      <c r="G213" t="s">
        <v>393</v>
      </c>
      <c r="H213" t="s">
        <v>394</v>
      </c>
      <c r="I213" t="s">
        <v>737</v>
      </c>
      <c r="J213">
        <v>4950</v>
      </c>
      <c r="K213">
        <v>4950</v>
      </c>
      <c r="L213">
        <v>4950</v>
      </c>
      <c r="M213">
        <v>0</v>
      </c>
      <c r="N213">
        <v>0</v>
      </c>
      <c r="O213">
        <v>0</v>
      </c>
      <c r="P213">
        <v>0</v>
      </c>
      <c r="Q213">
        <v>0</v>
      </c>
      <c r="R213">
        <v>0</v>
      </c>
      <c r="S213">
        <v>0</v>
      </c>
      <c r="T213">
        <v>0</v>
      </c>
      <c r="U213">
        <v>0</v>
      </c>
      <c r="V213">
        <v>14850</v>
      </c>
    </row>
    <row r="214" spans="1:22" x14ac:dyDescent="0.3">
      <c r="A214">
        <v>2692</v>
      </c>
      <c r="B214" t="s">
        <v>1250</v>
      </c>
      <c r="C214" t="s">
        <v>738</v>
      </c>
      <c r="D214" t="s">
        <v>400</v>
      </c>
      <c r="E214" t="s">
        <v>391</v>
      </c>
      <c r="F214" t="s">
        <v>392</v>
      </c>
      <c r="G214" t="s">
        <v>393</v>
      </c>
      <c r="H214" t="s">
        <v>394</v>
      </c>
      <c r="I214" t="s">
        <v>739</v>
      </c>
      <c r="J214">
        <v>6930</v>
      </c>
      <c r="K214">
        <v>6930</v>
      </c>
      <c r="L214">
        <v>6930</v>
      </c>
      <c r="M214">
        <v>0</v>
      </c>
      <c r="N214">
        <v>0</v>
      </c>
      <c r="O214">
        <v>0</v>
      </c>
      <c r="P214">
        <v>0</v>
      </c>
      <c r="Q214">
        <v>0</v>
      </c>
      <c r="R214">
        <v>0</v>
      </c>
      <c r="S214">
        <v>0</v>
      </c>
      <c r="T214">
        <v>0</v>
      </c>
      <c r="U214">
        <v>0</v>
      </c>
      <c r="V214">
        <v>20790</v>
      </c>
    </row>
    <row r="215" spans="1:22" x14ac:dyDescent="0.3">
      <c r="A215">
        <v>2692</v>
      </c>
      <c r="B215" t="s">
        <v>1250</v>
      </c>
      <c r="C215" t="s">
        <v>738</v>
      </c>
      <c r="D215" t="s">
        <v>400</v>
      </c>
      <c r="E215" t="s">
        <v>391</v>
      </c>
      <c r="F215" t="s">
        <v>392</v>
      </c>
      <c r="G215" t="s">
        <v>396</v>
      </c>
      <c r="H215" t="s">
        <v>397</v>
      </c>
      <c r="I215" t="s">
        <v>740</v>
      </c>
      <c r="J215">
        <v>775</v>
      </c>
      <c r="K215">
        <v>775</v>
      </c>
      <c r="L215">
        <v>775</v>
      </c>
      <c r="M215">
        <v>0</v>
      </c>
      <c r="N215">
        <v>0</v>
      </c>
      <c r="O215">
        <v>0</v>
      </c>
      <c r="P215">
        <v>0</v>
      </c>
      <c r="Q215">
        <v>0</v>
      </c>
      <c r="R215">
        <v>0</v>
      </c>
      <c r="S215">
        <v>0</v>
      </c>
      <c r="T215">
        <v>0</v>
      </c>
      <c r="U215">
        <v>0</v>
      </c>
      <c r="V215">
        <v>2325</v>
      </c>
    </row>
    <row r="216" spans="1:22" x14ac:dyDescent="0.3">
      <c r="A216">
        <v>3010</v>
      </c>
      <c r="B216" t="s">
        <v>1250</v>
      </c>
      <c r="C216" t="s">
        <v>741</v>
      </c>
      <c r="D216" t="s">
        <v>406</v>
      </c>
      <c r="E216" t="s">
        <v>391</v>
      </c>
      <c r="F216" t="s">
        <v>392</v>
      </c>
      <c r="G216" t="s">
        <v>393</v>
      </c>
      <c r="H216" t="s">
        <v>394</v>
      </c>
      <c r="I216" t="s">
        <v>742</v>
      </c>
      <c r="J216">
        <v>660</v>
      </c>
      <c r="K216">
        <v>660</v>
      </c>
      <c r="L216">
        <v>660</v>
      </c>
      <c r="M216">
        <v>0</v>
      </c>
      <c r="N216">
        <v>0</v>
      </c>
      <c r="O216">
        <v>0</v>
      </c>
      <c r="P216">
        <v>0</v>
      </c>
      <c r="Q216">
        <v>0</v>
      </c>
      <c r="R216">
        <v>0</v>
      </c>
      <c r="S216">
        <v>0</v>
      </c>
      <c r="T216">
        <v>0</v>
      </c>
      <c r="U216">
        <v>0</v>
      </c>
      <c r="V216">
        <v>1980</v>
      </c>
    </row>
    <row r="217" spans="1:22" x14ac:dyDescent="0.3">
      <c r="A217">
        <v>3015</v>
      </c>
      <c r="B217" t="s">
        <v>1250</v>
      </c>
      <c r="C217" t="s">
        <v>743</v>
      </c>
      <c r="D217" t="s">
        <v>406</v>
      </c>
      <c r="E217" t="s">
        <v>391</v>
      </c>
      <c r="F217" t="s">
        <v>392</v>
      </c>
      <c r="G217" t="s">
        <v>393</v>
      </c>
      <c r="H217" t="s">
        <v>394</v>
      </c>
      <c r="I217" t="s">
        <v>744</v>
      </c>
      <c r="J217">
        <v>770</v>
      </c>
      <c r="K217">
        <v>770</v>
      </c>
      <c r="L217">
        <v>770</v>
      </c>
      <c r="M217">
        <v>0</v>
      </c>
      <c r="N217">
        <v>0</v>
      </c>
      <c r="O217">
        <v>0</v>
      </c>
      <c r="P217">
        <v>0</v>
      </c>
      <c r="Q217">
        <v>0</v>
      </c>
      <c r="R217">
        <v>0</v>
      </c>
      <c r="S217">
        <v>0</v>
      </c>
      <c r="T217">
        <v>0</v>
      </c>
      <c r="U217">
        <v>0</v>
      </c>
      <c r="V217">
        <v>2310</v>
      </c>
    </row>
    <row r="218" spans="1:22" x14ac:dyDescent="0.3">
      <c r="A218">
        <v>3015</v>
      </c>
      <c r="B218" t="s">
        <v>1250</v>
      </c>
      <c r="C218" t="s">
        <v>743</v>
      </c>
      <c r="D218" t="s">
        <v>406</v>
      </c>
      <c r="E218" t="s">
        <v>391</v>
      </c>
      <c r="F218" t="s">
        <v>392</v>
      </c>
      <c r="G218" t="s">
        <v>396</v>
      </c>
      <c r="H218" t="s">
        <v>397</v>
      </c>
      <c r="I218" t="s">
        <v>745</v>
      </c>
      <c r="J218">
        <v>25</v>
      </c>
      <c r="K218">
        <v>25</v>
      </c>
      <c r="L218">
        <v>25</v>
      </c>
      <c r="M218">
        <v>0</v>
      </c>
      <c r="N218">
        <v>0</v>
      </c>
      <c r="O218">
        <v>0</v>
      </c>
      <c r="P218">
        <v>0</v>
      </c>
      <c r="Q218">
        <v>0</v>
      </c>
      <c r="R218">
        <v>0</v>
      </c>
      <c r="S218">
        <v>0</v>
      </c>
      <c r="T218">
        <v>0</v>
      </c>
      <c r="U218">
        <v>0</v>
      </c>
      <c r="V218">
        <v>75</v>
      </c>
    </row>
    <row r="219" spans="1:22" x14ac:dyDescent="0.3">
      <c r="A219">
        <v>3020</v>
      </c>
      <c r="B219" t="s">
        <v>1250</v>
      </c>
      <c r="C219" t="s">
        <v>746</v>
      </c>
      <c r="D219" t="s">
        <v>406</v>
      </c>
      <c r="E219" t="s">
        <v>391</v>
      </c>
      <c r="F219" t="s">
        <v>392</v>
      </c>
      <c r="G219" t="s">
        <v>393</v>
      </c>
      <c r="H219" t="s">
        <v>394</v>
      </c>
      <c r="I219" t="s">
        <v>747</v>
      </c>
      <c r="J219">
        <v>550</v>
      </c>
      <c r="K219">
        <v>550</v>
      </c>
      <c r="L219">
        <v>550</v>
      </c>
      <c r="M219">
        <v>0</v>
      </c>
      <c r="N219">
        <v>0</v>
      </c>
      <c r="O219">
        <v>0</v>
      </c>
      <c r="P219">
        <v>0</v>
      </c>
      <c r="Q219">
        <v>0</v>
      </c>
      <c r="R219">
        <v>0</v>
      </c>
      <c r="S219">
        <v>0</v>
      </c>
      <c r="T219">
        <v>0</v>
      </c>
      <c r="U219">
        <v>0</v>
      </c>
      <c r="V219">
        <v>1650</v>
      </c>
    </row>
    <row r="220" spans="1:22" x14ac:dyDescent="0.3">
      <c r="A220">
        <v>3022</v>
      </c>
      <c r="B220" t="s">
        <v>1250</v>
      </c>
      <c r="C220" t="s">
        <v>748</v>
      </c>
      <c r="D220" t="s">
        <v>406</v>
      </c>
      <c r="E220" t="s">
        <v>391</v>
      </c>
      <c r="F220" t="s">
        <v>392</v>
      </c>
      <c r="G220" t="s">
        <v>393</v>
      </c>
      <c r="H220" t="s">
        <v>394</v>
      </c>
      <c r="I220" t="s">
        <v>749</v>
      </c>
      <c r="J220">
        <v>1760</v>
      </c>
      <c r="K220">
        <v>1760</v>
      </c>
      <c r="L220">
        <v>1760</v>
      </c>
      <c r="M220">
        <v>0</v>
      </c>
      <c r="N220">
        <v>0</v>
      </c>
      <c r="O220">
        <v>0</v>
      </c>
      <c r="P220">
        <v>0</v>
      </c>
      <c r="Q220">
        <v>0</v>
      </c>
      <c r="R220">
        <v>0</v>
      </c>
      <c r="S220">
        <v>0</v>
      </c>
      <c r="T220">
        <v>0</v>
      </c>
      <c r="U220">
        <v>0</v>
      </c>
      <c r="V220">
        <v>5280</v>
      </c>
    </row>
    <row r="221" spans="1:22" x14ac:dyDescent="0.3">
      <c r="A221">
        <v>3023</v>
      </c>
      <c r="B221" t="s">
        <v>1250</v>
      </c>
      <c r="C221" t="s">
        <v>750</v>
      </c>
      <c r="D221" t="s">
        <v>406</v>
      </c>
      <c r="E221" t="s">
        <v>391</v>
      </c>
      <c r="F221" t="s">
        <v>392</v>
      </c>
      <c r="G221" t="s">
        <v>393</v>
      </c>
      <c r="H221" t="s">
        <v>394</v>
      </c>
      <c r="I221" t="s">
        <v>751</v>
      </c>
      <c r="J221">
        <v>660</v>
      </c>
      <c r="K221">
        <v>660</v>
      </c>
      <c r="L221">
        <v>660</v>
      </c>
      <c r="M221">
        <v>0</v>
      </c>
      <c r="N221">
        <v>0</v>
      </c>
      <c r="O221">
        <v>0</v>
      </c>
      <c r="P221">
        <v>0</v>
      </c>
      <c r="Q221">
        <v>0</v>
      </c>
      <c r="R221">
        <v>0</v>
      </c>
      <c r="S221">
        <v>0</v>
      </c>
      <c r="T221">
        <v>0</v>
      </c>
      <c r="U221">
        <v>0</v>
      </c>
      <c r="V221">
        <v>1980</v>
      </c>
    </row>
    <row r="222" spans="1:22" x14ac:dyDescent="0.3">
      <c r="A222">
        <v>3023</v>
      </c>
      <c r="B222" t="s">
        <v>1250</v>
      </c>
      <c r="C222" t="s">
        <v>750</v>
      </c>
      <c r="D222" t="s">
        <v>406</v>
      </c>
      <c r="E222" t="s">
        <v>391</v>
      </c>
      <c r="F222" t="s">
        <v>392</v>
      </c>
      <c r="G222" t="s">
        <v>396</v>
      </c>
      <c r="H222" t="s">
        <v>397</v>
      </c>
      <c r="I222" t="s">
        <v>752</v>
      </c>
      <c r="J222">
        <v>25</v>
      </c>
      <c r="K222">
        <v>25</v>
      </c>
      <c r="L222">
        <v>25</v>
      </c>
      <c r="M222">
        <v>0</v>
      </c>
      <c r="N222">
        <v>0</v>
      </c>
      <c r="O222">
        <v>0</v>
      </c>
      <c r="P222">
        <v>0</v>
      </c>
      <c r="Q222">
        <v>0</v>
      </c>
      <c r="R222">
        <v>0</v>
      </c>
      <c r="S222">
        <v>0</v>
      </c>
      <c r="T222">
        <v>0</v>
      </c>
      <c r="U222">
        <v>0</v>
      </c>
      <c r="V222">
        <v>75</v>
      </c>
    </row>
    <row r="223" spans="1:22" x14ac:dyDescent="0.3">
      <c r="A223">
        <v>3027</v>
      </c>
      <c r="B223" t="s">
        <v>1250</v>
      </c>
      <c r="C223" t="s">
        <v>753</v>
      </c>
      <c r="D223" t="s">
        <v>406</v>
      </c>
      <c r="E223" t="s">
        <v>391</v>
      </c>
      <c r="F223" t="s">
        <v>392</v>
      </c>
      <c r="G223" t="s">
        <v>393</v>
      </c>
      <c r="H223" t="s">
        <v>394</v>
      </c>
      <c r="I223" t="s">
        <v>754</v>
      </c>
      <c r="J223">
        <v>6930</v>
      </c>
      <c r="K223">
        <v>6930</v>
      </c>
      <c r="L223">
        <v>6930</v>
      </c>
      <c r="M223">
        <v>0</v>
      </c>
      <c r="N223">
        <v>0</v>
      </c>
      <c r="O223">
        <v>0</v>
      </c>
      <c r="P223">
        <v>0</v>
      </c>
      <c r="Q223">
        <v>0</v>
      </c>
      <c r="R223">
        <v>0</v>
      </c>
      <c r="S223">
        <v>0</v>
      </c>
      <c r="T223">
        <v>0</v>
      </c>
      <c r="U223">
        <v>0</v>
      </c>
      <c r="V223">
        <v>20790</v>
      </c>
    </row>
    <row r="224" spans="1:22" x14ac:dyDescent="0.3">
      <c r="A224">
        <v>3029</v>
      </c>
      <c r="B224" t="s">
        <v>1250</v>
      </c>
      <c r="C224" t="s">
        <v>755</v>
      </c>
      <c r="D224" t="s">
        <v>406</v>
      </c>
      <c r="E224" t="s">
        <v>391</v>
      </c>
      <c r="F224" t="s">
        <v>392</v>
      </c>
      <c r="G224" t="s">
        <v>393</v>
      </c>
      <c r="H224" t="s">
        <v>394</v>
      </c>
      <c r="I224" t="s">
        <v>756</v>
      </c>
      <c r="J224">
        <v>2090</v>
      </c>
      <c r="K224">
        <v>2090</v>
      </c>
      <c r="L224">
        <v>2090</v>
      </c>
      <c r="M224">
        <v>0</v>
      </c>
      <c r="N224">
        <v>0</v>
      </c>
      <c r="O224">
        <v>0</v>
      </c>
      <c r="P224">
        <v>0</v>
      </c>
      <c r="Q224">
        <v>0</v>
      </c>
      <c r="R224">
        <v>0</v>
      </c>
      <c r="S224">
        <v>0</v>
      </c>
      <c r="T224">
        <v>0</v>
      </c>
      <c r="U224">
        <v>0</v>
      </c>
      <c r="V224">
        <v>6270</v>
      </c>
    </row>
    <row r="225" spans="1:22" x14ac:dyDescent="0.3">
      <c r="A225">
        <v>3032</v>
      </c>
      <c r="B225" t="s">
        <v>1250</v>
      </c>
      <c r="C225" t="s">
        <v>757</v>
      </c>
      <c r="D225" t="s">
        <v>406</v>
      </c>
      <c r="E225" t="s">
        <v>391</v>
      </c>
      <c r="F225" t="s">
        <v>392</v>
      </c>
      <c r="G225" t="s">
        <v>393</v>
      </c>
      <c r="H225" t="s">
        <v>394</v>
      </c>
      <c r="I225" t="s">
        <v>758</v>
      </c>
      <c r="J225">
        <v>7480</v>
      </c>
      <c r="K225">
        <v>7480</v>
      </c>
      <c r="L225">
        <v>7480</v>
      </c>
      <c r="M225">
        <v>0</v>
      </c>
      <c r="N225">
        <v>0</v>
      </c>
      <c r="O225">
        <v>0</v>
      </c>
      <c r="P225">
        <v>0</v>
      </c>
      <c r="Q225">
        <v>0</v>
      </c>
      <c r="R225">
        <v>0</v>
      </c>
      <c r="S225">
        <v>0</v>
      </c>
      <c r="T225">
        <v>0</v>
      </c>
      <c r="U225">
        <v>0</v>
      </c>
      <c r="V225">
        <v>22440</v>
      </c>
    </row>
    <row r="226" spans="1:22" x14ac:dyDescent="0.3">
      <c r="A226">
        <v>3033</v>
      </c>
      <c r="B226" t="s">
        <v>1250</v>
      </c>
      <c r="C226" t="s">
        <v>759</v>
      </c>
      <c r="D226" t="s">
        <v>406</v>
      </c>
      <c r="E226" t="s">
        <v>391</v>
      </c>
      <c r="F226" t="s">
        <v>392</v>
      </c>
      <c r="G226" t="s">
        <v>393</v>
      </c>
      <c r="H226" t="s">
        <v>394</v>
      </c>
      <c r="I226" t="s">
        <v>760</v>
      </c>
      <c r="J226">
        <v>1650</v>
      </c>
      <c r="K226">
        <v>1650</v>
      </c>
      <c r="L226">
        <v>1650</v>
      </c>
      <c r="M226">
        <v>0</v>
      </c>
      <c r="N226">
        <v>0</v>
      </c>
      <c r="O226">
        <v>0</v>
      </c>
      <c r="P226">
        <v>0</v>
      </c>
      <c r="Q226">
        <v>0</v>
      </c>
      <c r="R226">
        <v>0</v>
      </c>
      <c r="S226">
        <v>0</v>
      </c>
      <c r="T226">
        <v>0</v>
      </c>
      <c r="U226">
        <v>0</v>
      </c>
      <c r="V226">
        <v>4950</v>
      </c>
    </row>
    <row r="227" spans="1:22" x14ac:dyDescent="0.3">
      <c r="A227">
        <v>3033</v>
      </c>
      <c r="B227" t="s">
        <v>1250</v>
      </c>
      <c r="C227" t="s">
        <v>759</v>
      </c>
      <c r="D227" t="s">
        <v>406</v>
      </c>
      <c r="E227" t="s">
        <v>391</v>
      </c>
      <c r="F227" t="s">
        <v>392</v>
      </c>
      <c r="G227" t="s">
        <v>396</v>
      </c>
      <c r="H227" t="s">
        <v>397</v>
      </c>
      <c r="I227" t="s">
        <v>1294</v>
      </c>
      <c r="J227">
        <v>25</v>
      </c>
      <c r="K227">
        <v>25</v>
      </c>
      <c r="L227">
        <v>25</v>
      </c>
      <c r="M227">
        <v>0</v>
      </c>
      <c r="N227">
        <v>0</v>
      </c>
      <c r="O227">
        <v>0</v>
      </c>
      <c r="P227">
        <v>0</v>
      </c>
      <c r="Q227">
        <v>0</v>
      </c>
      <c r="R227">
        <v>0</v>
      </c>
      <c r="S227">
        <v>0</v>
      </c>
      <c r="T227">
        <v>0</v>
      </c>
      <c r="U227">
        <v>0</v>
      </c>
      <c r="V227">
        <v>75</v>
      </c>
    </row>
    <row r="228" spans="1:22" x14ac:dyDescent="0.3">
      <c r="A228">
        <v>3034</v>
      </c>
      <c r="B228" t="s">
        <v>1250</v>
      </c>
      <c r="C228" t="s">
        <v>761</v>
      </c>
      <c r="D228" t="s">
        <v>406</v>
      </c>
      <c r="E228" t="s">
        <v>391</v>
      </c>
      <c r="F228" t="s">
        <v>392</v>
      </c>
      <c r="G228" t="s">
        <v>393</v>
      </c>
      <c r="H228" t="s">
        <v>394</v>
      </c>
      <c r="I228" t="s">
        <v>762</v>
      </c>
      <c r="J228">
        <v>1100</v>
      </c>
      <c r="K228">
        <v>1100</v>
      </c>
      <c r="L228">
        <v>1100</v>
      </c>
      <c r="M228">
        <v>0</v>
      </c>
      <c r="N228">
        <v>0</v>
      </c>
      <c r="O228">
        <v>0</v>
      </c>
      <c r="P228">
        <v>0</v>
      </c>
      <c r="Q228">
        <v>0</v>
      </c>
      <c r="R228">
        <v>0</v>
      </c>
      <c r="S228">
        <v>0</v>
      </c>
      <c r="T228">
        <v>0</v>
      </c>
      <c r="U228">
        <v>0</v>
      </c>
      <c r="V228">
        <v>3300</v>
      </c>
    </row>
    <row r="229" spans="1:22" x14ac:dyDescent="0.3">
      <c r="A229">
        <v>3034</v>
      </c>
      <c r="B229" t="s">
        <v>1250</v>
      </c>
      <c r="C229" t="s">
        <v>761</v>
      </c>
      <c r="D229" t="s">
        <v>406</v>
      </c>
      <c r="E229" t="s">
        <v>391</v>
      </c>
      <c r="F229" t="s">
        <v>392</v>
      </c>
      <c r="G229" t="s">
        <v>396</v>
      </c>
      <c r="H229" t="s">
        <v>397</v>
      </c>
      <c r="I229" t="s">
        <v>1295</v>
      </c>
      <c r="J229">
        <v>50</v>
      </c>
      <c r="K229">
        <v>50</v>
      </c>
      <c r="L229">
        <v>50</v>
      </c>
      <c r="M229">
        <v>0</v>
      </c>
      <c r="N229">
        <v>0</v>
      </c>
      <c r="O229">
        <v>0</v>
      </c>
      <c r="P229">
        <v>0</v>
      </c>
      <c r="Q229">
        <v>0</v>
      </c>
      <c r="R229">
        <v>0</v>
      </c>
      <c r="S229">
        <v>0</v>
      </c>
      <c r="T229">
        <v>0</v>
      </c>
      <c r="U229">
        <v>0</v>
      </c>
      <c r="V229">
        <v>150</v>
      </c>
    </row>
    <row r="230" spans="1:22" x14ac:dyDescent="0.3">
      <c r="A230">
        <v>3035</v>
      </c>
      <c r="B230" t="s">
        <v>1250</v>
      </c>
      <c r="C230" t="s">
        <v>763</v>
      </c>
      <c r="D230" t="s">
        <v>406</v>
      </c>
      <c r="E230" t="s">
        <v>391</v>
      </c>
      <c r="F230" t="s">
        <v>392</v>
      </c>
      <c r="G230" t="s">
        <v>393</v>
      </c>
      <c r="H230" t="s">
        <v>394</v>
      </c>
      <c r="I230" t="s">
        <v>764</v>
      </c>
      <c r="J230">
        <v>7040</v>
      </c>
      <c r="K230">
        <v>7040</v>
      </c>
      <c r="L230">
        <v>7040</v>
      </c>
      <c r="M230">
        <v>0</v>
      </c>
      <c r="N230">
        <v>0</v>
      </c>
      <c r="O230">
        <v>0</v>
      </c>
      <c r="P230">
        <v>0</v>
      </c>
      <c r="Q230">
        <v>0</v>
      </c>
      <c r="R230">
        <v>0</v>
      </c>
      <c r="S230">
        <v>0</v>
      </c>
      <c r="T230">
        <v>0</v>
      </c>
      <c r="U230">
        <v>0</v>
      </c>
      <c r="V230">
        <v>21120</v>
      </c>
    </row>
    <row r="231" spans="1:22" x14ac:dyDescent="0.3">
      <c r="A231">
        <v>3035</v>
      </c>
      <c r="B231" t="s">
        <v>1250</v>
      </c>
      <c r="C231" t="s">
        <v>763</v>
      </c>
      <c r="D231" t="s">
        <v>406</v>
      </c>
      <c r="E231" t="s">
        <v>391</v>
      </c>
      <c r="F231" t="s">
        <v>392</v>
      </c>
      <c r="G231" t="s">
        <v>396</v>
      </c>
      <c r="H231" t="s">
        <v>397</v>
      </c>
      <c r="I231" t="s">
        <v>765</v>
      </c>
      <c r="J231">
        <v>50</v>
      </c>
      <c r="K231">
        <v>50</v>
      </c>
      <c r="L231">
        <v>50</v>
      </c>
      <c r="M231">
        <v>0</v>
      </c>
      <c r="N231">
        <v>0</v>
      </c>
      <c r="O231">
        <v>0</v>
      </c>
      <c r="P231">
        <v>0</v>
      </c>
      <c r="Q231">
        <v>0</v>
      </c>
      <c r="R231">
        <v>0</v>
      </c>
      <c r="S231">
        <v>0</v>
      </c>
      <c r="T231">
        <v>0</v>
      </c>
      <c r="U231">
        <v>0</v>
      </c>
      <c r="V231">
        <v>150</v>
      </c>
    </row>
    <row r="232" spans="1:22" x14ac:dyDescent="0.3">
      <c r="A232">
        <v>3037</v>
      </c>
      <c r="B232" t="s">
        <v>1250</v>
      </c>
      <c r="C232" t="s">
        <v>766</v>
      </c>
      <c r="D232" t="s">
        <v>406</v>
      </c>
      <c r="E232" t="s">
        <v>391</v>
      </c>
      <c r="F232" t="s">
        <v>392</v>
      </c>
      <c r="G232" t="s">
        <v>393</v>
      </c>
      <c r="H232" t="s">
        <v>394</v>
      </c>
      <c r="I232" t="s">
        <v>767</v>
      </c>
      <c r="J232">
        <v>2530</v>
      </c>
      <c r="K232">
        <v>2530</v>
      </c>
      <c r="L232">
        <v>2530</v>
      </c>
      <c r="M232">
        <v>0</v>
      </c>
      <c r="N232">
        <v>0</v>
      </c>
      <c r="O232">
        <v>0</v>
      </c>
      <c r="P232">
        <v>0</v>
      </c>
      <c r="Q232">
        <v>0</v>
      </c>
      <c r="R232">
        <v>0</v>
      </c>
      <c r="S232">
        <v>0</v>
      </c>
      <c r="T232">
        <v>0</v>
      </c>
      <c r="U232">
        <v>0</v>
      </c>
      <c r="V232">
        <v>7590</v>
      </c>
    </row>
    <row r="233" spans="1:22" x14ac:dyDescent="0.3">
      <c r="A233">
        <v>3042</v>
      </c>
      <c r="B233" t="s">
        <v>1250</v>
      </c>
      <c r="C233" t="s">
        <v>768</v>
      </c>
      <c r="D233" t="s">
        <v>406</v>
      </c>
      <c r="E233" t="s">
        <v>391</v>
      </c>
      <c r="F233" t="s">
        <v>392</v>
      </c>
      <c r="G233" t="s">
        <v>393</v>
      </c>
      <c r="H233" t="s">
        <v>394</v>
      </c>
      <c r="I233" t="s">
        <v>769</v>
      </c>
      <c r="J233">
        <v>440</v>
      </c>
      <c r="K233">
        <v>440</v>
      </c>
      <c r="L233">
        <v>440</v>
      </c>
      <c r="M233">
        <v>0</v>
      </c>
      <c r="N233">
        <v>0</v>
      </c>
      <c r="O233">
        <v>0</v>
      </c>
      <c r="P233">
        <v>0</v>
      </c>
      <c r="Q233">
        <v>0</v>
      </c>
      <c r="R233">
        <v>0</v>
      </c>
      <c r="S233">
        <v>0</v>
      </c>
      <c r="T233">
        <v>0</v>
      </c>
      <c r="U233">
        <v>0</v>
      </c>
      <c r="V233">
        <v>1320</v>
      </c>
    </row>
    <row r="234" spans="1:22" x14ac:dyDescent="0.3">
      <c r="A234">
        <v>3042</v>
      </c>
      <c r="B234" t="s">
        <v>1250</v>
      </c>
      <c r="C234" t="s">
        <v>768</v>
      </c>
      <c r="D234" t="s">
        <v>406</v>
      </c>
      <c r="E234" t="s">
        <v>391</v>
      </c>
      <c r="F234" t="s">
        <v>392</v>
      </c>
      <c r="G234" t="s">
        <v>396</v>
      </c>
      <c r="H234" t="s">
        <v>397</v>
      </c>
      <c r="I234" t="s">
        <v>1296</v>
      </c>
      <c r="J234">
        <v>50</v>
      </c>
      <c r="K234">
        <v>50</v>
      </c>
      <c r="L234">
        <v>50</v>
      </c>
      <c r="M234">
        <v>0</v>
      </c>
      <c r="N234">
        <v>0</v>
      </c>
      <c r="O234">
        <v>0</v>
      </c>
      <c r="P234">
        <v>0</v>
      </c>
      <c r="Q234">
        <v>0</v>
      </c>
      <c r="R234">
        <v>0</v>
      </c>
      <c r="S234">
        <v>0</v>
      </c>
      <c r="T234">
        <v>0</v>
      </c>
      <c r="U234">
        <v>0</v>
      </c>
      <c r="V234">
        <v>150</v>
      </c>
    </row>
    <row r="235" spans="1:22" x14ac:dyDescent="0.3">
      <c r="A235">
        <v>3043</v>
      </c>
      <c r="B235" t="s">
        <v>1250</v>
      </c>
      <c r="C235" t="s">
        <v>770</v>
      </c>
      <c r="D235" t="s">
        <v>406</v>
      </c>
      <c r="E235" t="s">
        <v>391</v>
      </c>
      <c r="F235" t="s">
        <v>392</v>
      </c>
      <c r="G235" t="s">
        <v>393</v>
      </c>
      <c r="H235" t="s">
        <v>394</v>
      </c>
      <c r="I235" t="s">
        <v>771</v>
      </c>
      <c r="J235">
        <v>2310</v>
      </c>
      <c r="K235">
        <v>2310</v>
      </c>
      <c r="L235">
        <v>2310</v>
      </c>
      <c r="M235">
        <v>0</v>
      </c>
      <c r="N235">
        <v>0</v>
      </c>
      <c r="O235">
        <v>0</v>
      </c>
      <c r="P235">
        <v>0</v>
      </c>
      <c r="Q235">
        <v>0</v>
      </c>
      <c r="R235">
        <v>0</v>
      </c>
      <c r="S235">
        <v>0</v>
      </c>
      <c r="T235">
        <v>0</v>
      </c>
      <c r="U235">
        <v>0</v>
      </c>
      <c r="V235">
        <v>6930</v>
      </c>
    </row>
    <row r="236" spans="1:22" x14ac:dyDescent="0.3">
      <c r="A236">
        <v>3049</v>
      </c>
      <c r="B236" t="s">
        <v>1250</v>
      </c>
      <c r="C236" t="s">
        <v>772</v>
      </c>
      <c r="D236" t="s">
        <v>406</v>
      </c>
      <c r="E236" t="s">
        <v>391</v>
      </c>
      <c r="F236" t="s">
        <v>392</v>
      </c>
      <c r="G236" t="s">
        <v>393</v>
      </c>
      <c r="H236" t="s">
        <v>394</v>
      </c>
      <c r="I236" t="s">
        <v>773</v>
      </c>
      <c r="J236">
        <v>2860</v>
      </c>
      <c r="K236">
        <v>2860</v>
      </c>
      <c r="L236">
        <v>2860</v>
      </c>
      <c r="M236">
        <v>0</v>
      </c>
      <c r="N236">
        <v>0</v>
      </c>
      <c r="O236">
        <v>0</v>
      </c>
      <c r="P236">
        <v>0</v>
      </c>
      <c r="Q236">
        <v>0</v>
      </c>
      <c r="R236">
        <v>0</v>
      </c>
      <c r="S236">
        <v>0</v>
      </c>
      <c r="T236">
        <v>0</v>
      </c>
      <c r="U236">
        <v>0</v>
      </c>
      <c r="V236">
        <v>8580</v>
      </c>
    </row>
    <row r="237" spans="1:22" x14ac:dyDescent="0.3">
      <c r="A237">
        <v>3050</v>
      </c>
      <c r="B237" t="s">
        <v>1250</v>
      </c>
      <c r="C237" t="s">
        <v>774</v>
      </c>
      <c r="D237" t="s">
        <v>406</v>
      </c>
      <c r="E237" t="s">
        <v>391</v>
      </c>
      <c r="F237" t="s">
        <v>392</v>
      </c>
      <c r="G237" t="s">
        <v>393</v>
      </c>
      <c r="H237" t="s">
        <v>394</v>
      </c>
      <c r="I237" t="s">
        <v>775</v>
      </c>
      <c r="J237">
        <v>5170</v>
      </c>
      <c r="K237">
        <v>5170</v>
      </c>
      <c r="L237">
        <v>5170</v>
      </c>
      <c r="M237">
        <v>0</v>
      </c>
      <c r="N237">
        <v>0</v>
      </c>
      <c r="O237">
        <v>0</v>
      </c>
      <c r="P237">
        <v>0</v>
      </c>
      <c r="Q237">
        <v>0</v>
      </c>
      <c r="R237">
        <v>0</v>
      </c>
      <c r="S237">
        <v>0</v>
      </c>
      <c r="T237">
        <v>0</v>
      </c>
      <c r="U237">
        <v>0</v>
      </c>
      <c r="V237">
        <v>15510</v>
      </c>
    </row>
    <row r="238" spans="1:22" x14ac:dyDescent="0.3">
      <c r="A238">
        <v>3050</v>
      </c>
      <c r="B238" t="s">
        <v>1250</v>
      </c>
      <c r="C238" t="s">
        <v>774</v>
      </c>
      <c r="D238" t="s">
        <v>406</v>
      </c>
      <c r="E238" t="s">
        <v>391</v>
      </c>
      <c r="F238" t="s">
        <v>392</v>
      </c>
      <c r="G238" t="s">
        <v>396</v>
      </c>
      <c r="H238" t="s">
        <v>397</v>
      </c>
      <c r="I238" t="s">
        <v>776</v>
      </c>
      <c r="J238">
        <v>125</v>
      </c>
      <c r="K238">
        <v>125</v>
      </c>
      <c r="L238">
        <v>125</v>
      </c>
      <c r="M238">
        <v>0</v>
      </c>
      <c r="N238">
        <v>0</v>
      </c>
      <c r="O238">
        <v>0</v>
      </c>
      <c r="P238">
        <v>0</v>
      </c>
      <c r="Q238">
        <v>0</v>
      </c>
      <c r="R238">
        <v>0</v>
      </c>
      <c r="S238">
        <v>0</v>
      </c>
      <c r="T238">
        <v>0</v>
      </c>
      <c r="U238">
        <v>0</v>
      </c>
      <c r="V238">
        <v>375</v>
      </c>
    </row>
    <row r="239" spans="1:22" x14ac:dyDescent="0.3">
      <c r="A239">
        <v>3052</v>
      </c>
      <c r="B239" t="s">
        <v>1250</v>
      </c>
      <c r="C239" t="s">
        <v>777</v>
      </c>
      <c r="D239" t="s">
        <v>406</v>
      </c>
      <c r="E239" t="s">
        <v>391</v>
      </c>
      <c r="F239" t="s">
        <v>392</v>
      </c>
      <c r="G239" t="s">
        <v>393</v>
      </c>
      <c r="H239" t="s">
        <v>394</v>
      </c>
      <c r="I239" t="s">
        <v>778</v>
      </c>
      <c r="J239">
        <v>6270</v>
      </c>
      <c r="K239">
        <v>6270</v>
      </c>
      <c r="L239">
        <v>6270</v>
      </c>
      <c r="M239">
        <v>0</v>
      </c>
      <c r="N239">
        <v>0</v>
      </c>
      <c r="O239">
        <v>0</v>
      </c>
      <c r="P239">
        <v>0</v>
      </c>
      <c r="Q239">
        <v>0</v>
      </c>
      <c r="R239">
        <v>0</v>
      </c>
      <c r="S239">
        <v>0</v>
      </c>
      <c r="T239">
        <v>0</v>
      </c>
      <c r="U239">
        <v>0</v>
      </c>
      <c r="V239">
        <v>18810</v>
      </c>
    </row>
    <row r="240" spans="1:22" x14ac:dyDescent="0.3">
      <c r="A240">
        <v>3053</v>
      </c>
      <c r="B240" t="s">
        <v>1250</v>
      </c>
      <c r="C240" t="s">
        <v>779</v>
      </c>
      <c r="D240" t="s">
        <v>406</v>
      </c>
      <c r="E240" t="s">
        <v>391</v>
      </c>
      <c r="F240" t="s">
        <v>392</v>
      </c>
      <c r="G240" t="s">
        <v>393</v>
      </c>
      <c r="H240" t="s">
        <v>394</v>
      </c>
      <c r="I240" t="s">
        <v>780</v>
      </c>
      <c r="J240">
        <v>2310</v>
      </c>
      <c r="K240">
        <v>2310</v>
      </c>
      <c r="L240">
        <v>2310</v>
      </c>
      <c r="M240">
        <v>0</v>
      </c>
      <c r="N240">
        <v>0</v>
      </c>
      <c r="O240">
        <v>0</v>
      </c>
      <c r="P240">
        <v>0</v>
      </c>
      <c r="Q240">
        <v>0</v>
      </c>
      <c r="R240">
        <v>0</v>
      </c>
      <c r="S240">
        <v>0</v>
      </c>
      <c r="T240">
        <v>0</v>
      </c>
      <c r="U240">
        <v>0</v>
      </c>
      <c r="V240">
        <v>6930</v>
      </c>
    </row>
    <row r="241" spans="1:22" x14ac:dyDescent="0.3">
      <c r="A241">
        <v>3054</v>
      </c>
      <c r="B241" t="s">
        <v>1250</v>
      </c>
      <c r="C241" t="s">
        <v>781</v>
      </c>
      <c r="D241" t="s">
        <v>406</v>
      </c>
      <c r="E241" t="s">
        <v>391</v>
      </c>
      <c r="F241" t="s">
        <v>392</v>
      </c>
      <c r="G241" t="s">
        <v>393</v>
      </c>
      <c r="H241" t="s">
        <v>394</v>
      </c>
      <c r="I241" t="s">
        <v>782</v>
      </c>
      <c r="J241">
        <v>550</v>
      </c>
      <c r="K241">
        <v>550</v>
      </c>
      <c r="L241">
        <v>550</v>
      </c>
      <c r="M241">
        <v>0</v>
      </c>
      <c r="N241">
        <v>0</v>
      </c>
      <c r="O241">
        <v>0</v>
      </c>
      <c r="P241">
        <v>0</v>
      </c>
      <c r="Q241">
        <v>0</v>
      </c>
      <c r="R241">
        <v>0</v>
      </c>
      <c r="S241">
        <v>0</v>
      </c>
      <c r="T241">
        <v>0</v>
      </c>
      <c r="U241">
        <v>0</v>
      </c>
      <c r="V241">
        <v>1650</v>
      </c>
    </row>
    <row r="242" spans="1:22" x14ac:dyDescent="0.3">
      <c r="A242">
        <v>3055</v>
      </c>
      <c r="B242" t="s">
        <v>1250</v>
      </c>
      <c r="C242" t="s">
        <v>783</v>
      </c>
      <c r="D242" t="s">
        <v>406</v>
      </c>
      <c r="E242" t="s">
        <v>391</v>
      </c>
      <c r="F242" t="s">
        <v>392</v>
      </c>
      <c r="G242" t="s">
        <v>393</v>
      </c>
      <c r="H242" t="s">
        <v>394</v>
      </c>
      <c r="I242" t="s">
        <v>784</v>
      </c>
      <c r="J242">
        <v>5060</v>
      </c>
      <c r="K242">
        <v>5060</v>
      </c>
      <c r="L242">
        <v>5060</v>
      </c>
      <c r="M242">
        <v>0</v>
      </c>
      <c r="N242">
        <v>0</v>
      </c>
      <c r="O242">
        <v>0</v>
      </c>
      <c r="P242">
        <v>0</v>
      </c>
      <c r="Q242">
        <v>0</v>
      </c>
      <c r="R242">
        <v>0</v>
      </c>
      <c r="S242">
        <v>0</v>
      </c>
      <c r="T242">
        <v>0</v>
      </c>
      <c r="U242">
        <v>0</v>
      </c>
      <c r="V242">
        <v>15180</v>
      </c>
    </row>
    <row r="243" spans="1:22" x14ac:dyDescent="0.3">
      <c r="A243">
        <v>3055</v>
      </c>
      <c r="B243" t="s">
        <v>1250</v>
      </c>
      <c r="C243" t="s">
        <v>783</v>
      </c>
      <c r="D243" t="s">
        <v>406</v>
      </c>
      <c r="E243" t="s">
        <v>391</v>
      </c>
      <c r="F243" t="s">
        <v>392</v>
      </c>
      <c r="G243" t="s">
        <v>396</v>
      </c>
      <c r="H243" t="s">
        <v>397</v>
      </c>
      <c r="I243" t="s">
        <v>785</v>
      </c>
      <c r="J243">
        <v>25</v>
      </c>
      <c r="K243">
        <v>25</v>
      </c>
      <c r="L243">
        <v>25</v>
      </c>
      <c r="M243">
        <v>0</v>
      </c>
      <c r="N243">
        <v>0</v>
      </c>
      <c r="O243">
        <v>0</v>
      </c>
      <c r="P243">
        <v>0</v>
      </c>
      <c r="Q243">
        <v>0</v>
      </c>
      <c r="R243">
        <v>0</v>
      </c>
      <c r="S243">
        <v>0</v>
      </c>
      <c r="T243">
        <v>0</v>
      </c>
      <c r="U243">
        <v>0</v>
      </c>
      <c r="V243">
        <v>75</v>
      </c>
    </row>
    <row r="244" spans="1:22" x14ac:dyDescent="0.3">
      <c r="A244">
        <v>3057</v>
      </c>
      <c r="B244" t="s">
        <v>1250</v>
      </c>
      <c r="C244" t="s">
        <v>786</v>
      </c>
      <c r="D244" t="s">
        <v>406</v>
      </c>
      <c r="E244" t="s">
        <v>391</v>
      </c>
      <c r="F244" t="s">
        <v>392</v>
      </c>
      <c r="G244" t="s">
        <v>393</v>
      </c>
      <c r="H244" t="s">
        <v>394</v>
      </c>
      <c r="I244" t="s">
        <v>787</v>
      </c>
      <c r="J244">
        <v>2530</v>
      </c>
      <c r="K244">
        <v>2530</v>
      </c>
      <c r="L244">
        <v>2530</v>
      </c>
      <c r="M244">
        <v>0</v>
      </c>
      <c r="N244">
        <v>0</v>
      </c>
      <c r="O244">
        <v>0</v>
      </c>
      <c r="P244">
        <v>0</v>
      </c>
      <c r="Q244">
        <v>0</v>
      </c>
      <c r="R244">
        <v>0</v>
      </c>
      <c r="S244">
        <v>0</v>
      </c>
      <c r="T244">
        <v>0</v>
      </c>
      <c r="U244">
        <v>0</v>
      </c>
      <c r="V244">
        <v>7590</v>
      </c>
    </row>
    <row r="245" spans="1:22" x14ac:dyDescent="0.3">
      <c r="A245">
        <v>3061</v>
      </c>
      <c r="B245" t="s">
        <v>1250</v>
      </c>
      <c r="C245" t="s">
        <v>788</v>
      </c>
      <c r="D245" t="s">
        <v>400</v>
      </c>
      <c r="E245" t="s">
        <v>391</v>
      </c>
      <c r="F245" t="s">
        <v>392</v>
      </c>
      <c r="G245" t="s">
        <v>393</v>
      </c>
      <c r="H245" t="s">
        <v>394</v>
      </c>
      <c r="I245" t="s">
        <v>789</v>
      </c>
      <c r="J245">
        <v>1100</v>
      </c>
      <c r="K245">
        <v>1100</v>
      </c>
      <c r="L245">
        <v>1100</v>
      </c>
      <c r="M245">
        <v>0</v>
      </c>
      <c r="N245">
        <v>0</v>
      </c>
      <c r="O245">
        <v>0</v>
      </c>
      <c r="P245">
        <v>0</v>
      </c>
      <c r="Q245">
        <v>0</v>
      </c>
      <c r="R245">
        <v>0</v>
      </c>
      <c r="S245">
        <v>0</v>
      </c>
      <c r="T245">
        <v>0</v>
      </c>
      <c r="U245">
        <v>0</v>
      </c>
      <c r="V245">
        <v>3300</v>
      </c>
    </row>
    <row r="246" spans="1:22" x14ac:dyDescent="0.3">
      <c r="A246">
        <v>3061</v>
      </c>
      <c r="B246" t="s">
        <v>1250</v>
      </c>
      <c r="C246" t="s">
        <v>788</v>
      </c>
      <c r="D246" t="s">
        <v>400</v>
      </c>
      <c r="E246" t="s">
        <v>391</v>
      </c>
      <c r="F246" t="s">
        <v>392</v>
      </c>
      <c r="G246" t="s">
        <v>396</v>
      </c>
      <c r="H246" t="s">
        <v>397</v>
      </c>
      <c r="I246" t="s">
        <v>790</v>
      </c>
      <c r="J246">
        <v>125</v>
      </c>
      <c r="K246">
        <v>125</v>
      </c>
      <c r="L246">
        <v>125</v>
      </c>
      <c r="M246">
        <v>0</v>
      </c>
      <c r="N246">
        <v>0</v>
      </c>
      <c r="O246">
        <v>0</v>
      </c>
      <c r="P246">
        <v>0</v>
      </c>
      <c r="Q246">
        <v>0</v>
      </c>
      <c r="R246">
        <v>0</v>
      </c>
      <c r="S246">
        <v>0</v>
      </c>
      <c r="T246">
        <v>0</v>
      </c>
      <c r="U246">
        <v>0</v>
      </c>
      <c r="V246">
        <v>375</v>
      </c>
    </row>
    <row r="247" spans="1:22" x14ac:dyDescent="0.3">
      <c r="A247">
        <v>3062</v>
      </c>
      <c r="B247" t="s">
        <v>1250</v>
      </c>
      <c r="C247" t="s">
        <v>791</v>
      </c>
      <c r="D247" t="s">
        <v>406</v>
      </c>
      <c r="E247" t="s">
        <v>391</v>
      </c>
      <c r="F247" t="s">
        <v>392</v>
      </c>
      <c r="G247" t="s">
        <v>393</v>
      </c>
      <c r="H247" t="s">
        <v>394</v>
      </c>
      <c r="I247" t="s">
        <v>792</v>
      </c>
      <c r="J247">
        <v>2860</v>
      </c>
      <c r="K247">
        <v>2860</v>
      </c>
      <c r="L247">
        <v>2860</v>
      </c>
      <c r="M247">
        <v>0</v>
      </c>
      <c r="N247">
        <v>0</v>
      </c>
      <c r="O247">
        <v>0</v>
      </c>
      <c r="P247">
        <v>0</v>
      </c>
      <c r="Q247">
        <v>0</v>
      </c>
      <c r="R247">
        <v>0</v>
      </c>
      <c r="S247">
        <v>0</v>
      </c>
      <c r="T247">
        <v>0</v>
      </c>
      <c r="U247">
        <v>0</v>
      </c>
      <c r="V247">
        <v>8580</v>
      </c>
    </row>
    <row r="248" spans="1:22" x14ac:dyDescent="0.3">
      <c r="A248">
        <v>3067</v>
      </c>
      <c r="B248" t="s">
        <v>1250</v>
      </c>
      <c r="C248" t="s">
        <v>793</v>
      </c>
      <c r="D248" t="s">
        <v>400</v>
      </c>
      <c r="E248" t="s">
        <v>391</v>
      </c>
      <c r="F248" t="s">
        <v>392</v>
      </c>
      <c r="G248" t="s">
        <v>393</v>
      </c>
      <c r="H248" t="s">
        <v>394</v>
      </c>
      <c r="I248" t="s">
        <v>794</v>
      </c>
      <c r="J248">
        <v>2970</v>
      </c>
      <c r="K248">
        <v>2970</v>
      </c>
      <c r="L248">
        <v>2970</v>
      </c>
      <c r="M248">
        <v>0</v>
      </c>
      <c r="N248">
        <v>0</v>
      </c>
      <c r="O248">
        <v>0</v>
      </c>
      <c r="P248">
        <v>0</v>
      </c>
      <c r="Q248">
        <v>0</v>
      </c>
      <c r="R248">
        <v>0</v>
      </c>
      <c r="S248">
        <v>0</v>
      </c>
      <c r="T248">
        <v>0</v>
      </c>
      <c r="U248">
        <v>0</v>
      </c>
      <c r="V248">
        <v>8910</v>
      </c>
    </row>
    <row r="249" spans="1:22" x14ac:dyDescent="0.3">
      <c r="A249">
        <v>3069</v>
      </c>
      <c r="B249" t="s">
        <v>1250</v>
      </c>
      <c r="C249" t="s">
        <v>795</v>
      </c>
      <c r="D249" t="s">
        <v>400</v>
      </c>
      <c r="E249" t="s">
        <v>391</v>
      </c>
      <c r="F249" t="s">
        <v>392</v>
      </c>
      <c r="G249" t="s">
        <v>393</v>
      </c>
      <c r="H249" t="s">
        <v>394</v>
      </c>
      <c r="I249" t="s">
        <v>796</v>
      </c>
      <c r="J249">
        <v>2090</v>
      </c>
      <c r="K249">
        <v>2090</v>
      </c>
      <c r="L249">
        <v>2090</v>
      </c>
      <c r="M249">
        <v>0</v>
      </c>
      <c r="N249">
        <v>0</v>
      </c>
      <c r="O249">
        <v>0</v>
      </c>
      <c r="P249">
        <v>0</v>
      </c>
      <c r="Q249">
        <v>0</v>
      </c>
      <c r="R249">
        <v>0</v>
      </c>
      <c r="S249">
        <v>0</v>
      </c>
      <c r="T249">
        <v>0</v>
      </c>
      <c r="U249">
        <v>0</v>
      </c>
      <c r="V249">
        <v>6270</v>
      </c>
    </row>
    <row r="250" spans="1:22" x14ac:dyDescent="0.3">
      <c r="A250">
        <v>3069</v>
      </c>
      <c r="B250" t="s">
        <v>1250</v>
      </c>
      <c r="C250" t="s">
        <v>795</v>
      </c>
      <c r="D250" t="s">
        <v>400</v>
      </c>
      <c r="E250" t="s">
        <v>391</v>
      </c>
      <c r="F250" t="s">
        <v>392</v>
      </c>
      <c r="G250" t="s">
        <v>396</v>
      </c>
      <c r="H250" t="s">
        <v>397</v>
      </c>
      <c r="I250" t="s">
        <v>1297</v>
      </c>
      <c r="J250">
        <v>25</v>
      </c>
      <c r="K250">
        <v>25</v>
      </c>
      <c r="L250">
        <v>25</v>
      </c>
      <c r="M250">
        <v>0</v>
      </c>
      <c r="N250">
        <v>0</v>
      </c>
      <c r="O250">
        <v>0</v>
      </c>
      <c r="P250">
        <v>0</v>
      </c>
      <c r="Q250">
        <v>0</v>
      </c>
      <c r="R250">
        <v>0</v>
      </c>
      <c r="S250">
        <v>0</v>
      </c>
      <c r="T250">
        <v>0</v>
      </c>
      <c r="U250">
        <v>0</v>
      </c>
      <c r="V250">
        <v>75</v>
      </c>
    </row>
    <row r="251" spans="1:22" x14ac:dyDescent="0.3">
      <c r="A251">
        <v>3072</v>
      </c>
      <c r="B251" t="s">
        <v>1250</v>
      </c>
      <c r="C251" t="s">
        <v>797</v>
      </c>
      <c r="D251" t="s">
        <v>400</v>
      </c>
      <c r="E251" t="s">
        <v>391</v>
      </c>
      <c r="F251" t="s">
        <v>392</v>
      </c>
      <c r="G251" t="s">
        <v>393</v>
      </c>
      <c r="H251" t="s">
        <v>394</v>
      </c>
      <c r="I251" t="s">
        <v>798</v>
      </c>
      <c r="J251">
        <v>4290</v>
      </c>
      <c r="K251">
        <v>4290</v>
      </c>
      <c r="L251">
        <v>4290</v>
      </c>
      <c r="M251">
        <v>0</v>
      </c>
      <c r="N251">
        <v>0</v>
      </c>
      <c r="O251">
        <v>0</v>
      </c>
      <c r="P251">
        <v>0</v>
      </c>
      <c r="Q251">
        <v>0</v>
      </c>
      <c r="R251">
        <v>0</v>
      </c>
      <c r="S251">
        <v>0</v>
      </c>
      <c r="T251">
        <v>0</v>
      </c>
      <c r="U251">
        <v>0</v>
      </c>
      <c r="V251">
        <v>12870</v>
      </c>
    </row>
    <row r="252" spans="1:22" x14ac:dyDescent="0.3">
      <c r="A252">
        <v>3072</v>
      </c>
      <c r="B252" t="s">
        <v>1250</v>
      </c>
      <c r="C252" t="s">
        <v>797</v>
      </c>
      <c r="D252" t="s">
        <v>400</v>
      </c>
      <c r="E252" t="s">
        <v>391</v>
      </c>
      <c r="F252" t="s">
        <v>392</v>
      </c>
      <c r="G252" t="s">
        <v>396</v>
      </c>
      <c r="H252" t="s">
        <v>397</v>
      </c>
      <c r="I252" t="s">
        <v>799</v>
      </c>
      <c r="J252">
        <v>50</v>
      </c>
      <c r="K252">
        <v>50</v>
      </c>
      <c r="L252">
        <v>50</v>
      </c>
      <c r="M252">
        <v>0</v>
      </c>
      <c r="N252">
        <v>0</v>
      </c>
      <c r="O252">
        <v>0</v>
      </c>
      <c r="P252">
        <v>0</v>
      </c>
      <c r="Q252">
        <v>0</v>
      </c>
      <c r="R252">
        <v>0</v>
      </c>
      <c r="S252">
        <v>0</v>
      </c>
      <c r="T252">
        <v>0</v>
      </c>
      <c r="U252">
        <v>0</v>
      </c>
      <c r="V252">
        <v>150</v>
      </c>
    </row>
    <row r="253" spans="1:22" x14ac:dyDescent="0.3">
      <c r="A253">
        <v>3073</v>
      </c>
      <c r="B253" t="s">
        <v>1250</v>
      </c>
      <c r="C253" t="s">
        <v>800</v>
      </c>
      <c r="D253" t="s">
        <v>400</v>
      </c>
      <c r="E253" t="s">
        <v>391</v>
      </c>
      <c r="F253" t="s">
        <v>392</v>
      </c>
      <c r="G253" t="s">
        <v>393</v>
      </c>
      <c r="H253" t="s">
        <v>394</v>
      </c>
      <c r="I253" t="s">
        <v>801</v>
      </c>
      <c r="J253">
        <v>1320</v>
      </c>
      <c r="K253">
        <v>1320</v>
      </c>
      <c r="L253">
        <v>1320</v>
      </c>
      <c r="M253">
        <v>0</v>
      </c>
      <c r="N253">
        <v>0</v>
      </c>
      <c r="O253">
        <v>0</v>
      </c>
      <c r="P253">
        <v>0</v>
      </c>
      <c r="Q253">
        <v>0</v>
      </c>
      <c r="R253">
        <v>0</v>
      </c>
      <c r="S253">
        <v>0</v>
      </c>
      <c r="T253">
        <v>0</v>
      </c>
      <c r="U253">
        <v>0</v>
      </c>
      <c r="V253">
        <v>3960</v>
      </c>
    </row>
    <row r="254" spans="1:22" x14ac:dyDescent="0.3">
      <c r="A254">
        <v>3081</v>
      </c>
      <c r="B254" t="s">
        <v>1250</v>
      </c>
      <c r="C254" t="s">
        <v>802</v>
      </c>
      <c r="D254" t="s">
        <v>400</v>
      </c>
      <c r="E254" t="s">
        <v>391</v>
      </c>
      <c r="F254" t="s">
        <v>392</v>
      </c>
      <c r="G254" t="s">
        <v>393</v>
      </c>
      <c r="H254" t="s">
        <v>394</v>
      </c>
      <c r="I254" t="s">
        <v>803</v>
      </c>
      <c r="J254">
        <v>550</v>
      </c>
      <c r="K254">
        <v>550</v>
      </c>
      <c r="L254">
        <v>550</v>
      </c>
      <c r="M254">
        <v>0</v>
      </c>
      <c r="N254">
        <v>0</v>
      </c>
      <c r="O254">
        <v>0</v>
      </c>
      <c r="P254">
        <v>0</v>
      </c>
      <c r="Q254">
        <v>0</v>
      </c>
      <c r="R254">
        <v>0</v>
      </c>
      <c r="S254">
        <v>0</v>
      </c>
      <c r="T254">
        <v>0</v>
      </c>
      <c r="U254">
        <v>0</v>
      </c>
      <c r="V254">
        <v>1650</v>
      </c>
    </row>
    <row r="255" spans="1:22" x14ac:dyDescent="0.3">
      <c r="A255">
        <v>3082</v>
      </c>
      <c r="B255" t="s">
        <v>1250</v>
      </c>
      <c r="C255" t="s">
        <v>804</v>
      </c>
      <c r="D255" t="s">
        <v>406</v>
      </c>
      <c r="E255" t="s">
        <v>391</v>
      </c>
      <c r="F255" t="s">
        <v>392</v>
      </c>
      <c r="G255" t="s">
        <v>393</v>
      </c>
      <c r="H255" t="s">
        <v>394</v>
      </c>
      <c r="I255" t="s">
        <v>805</v>
      </c>
      <c r="J255">
        <v>440</v>
      </c>
      <c r="K255">
        <v>440</v>
      </c>
      <c r="L255">
        <v>440</v>
      </c>
      <c r="M255">
        <v>0</v>
      </c>
      <c r="N255">
        <v>0</v>
      </c>
      <c r="O255">
        <v>0</v>
      </c>
      <c r="P255">
        <v>0</v>
      </c>
      <c r="Q255">
        <v>0</v>
      </c>
      <c r="R255">
        <v>0</v>
      </c>
      <c r="S255">
        <v>0</v>
      </c>
      <c r="T255">
        <v>0</v>
      </c>
      <c r="U255">
        <v>0</v>
      </c>
      <c r="V255">
        <v>1320</v>
      </c>
    </row>
    <row r="256" spans="1:22" x14ac:dyDescent="0.3">
      <c r="A256">
        <v>3083</v>
      </c>
      <c r="B256" t="s">
        <v>1250</v>
      </c>
      <c r="C256" t="s">
        <v>806</v>
      </c>
      <c r="D256" t="s">
        <v>400</v>
      </c>
      <c r="E256" t="s">
        <v>391</v>
      </c>
      <c r="F256" t="s">
        <v>392</v>
      </c>
      <c r="G256" t="s">
        <v>393</v>
      </c>
      <c r="H256" t="s">
        <v>394</v>
      </c>
      <c r="I256" t="s">
        <v>807</v>
      </c>
      <c r="J256">
        <v>2090</v>
      </c>
      <c r="K256">
        <v>2090</v>
      </c>
      <c r="L256">
        <v>2090</v>
      </c>
      <c r="M256">
        <v>0</v>
      </c>
      <c r="N256">
        <v>0</v>
      </c>
      <c r="O256">
        <v>0</v>
      </c>
      <c r="P256">
        <v>0</v>
      </c>
      <c r="Q256">
        <v>0</v>
      </c>
      <c r="R256">
        <v>0</v>
      </c>
      <c r="S256">
        <v>0</v>
      </c>
      <c r="T256">
        <v>0</v>
      </c>
      <c r="U256">
        <v>0</v>
      </c>
      <c r="V256">
        <v>6270</v>
      </c>
    </row>
    <row r="257" spans="1:22" x14ac:dyDescent="0.3">
      <c r="A257">
        <v>3084</v>
      </c>
      <c r="B257" t="s">
        <v>1250</v>
      </c>
      <c r="C257" t="s">
        <v>808</v>
      </c>
      <c r="D257" t="s">
        <v>406</v>
      </c>
      <c r="E257" t="s">
        <v>391</v>
      </c>
      <c r="F257" t="s">
        <v>392</v>
      </c>
      <c r="G257" t="s">
        <v>393</v>
      </c>
      <c r="H257" t="s">
        <v>394</v>
      </c>
      <c r="I257" t="s">
        <v>809</v>
      </c>
      <c r="J257">
        <v>1760</v>
      </c>
      <c r="K257">
        <v>1760</v>
      </c>
      <c r="L257">
        <v>1760</v>
      </c>
      <c r="M257">
        <v>0</v>
      </c>
      <c r="N257">
        <v>0</v>
      </c>
      <c r="O257">
        <v>0</v>
      </c>
      <c r="P257">
        <v>0</v>
      </c>
      <c r="Q257">
        <v>0</v>
      </c>
      <c r="R257">
        <v>0</v>
      </c>
      <c r="S257">
        <v>0</v>
      </c>
      <c r="T257">
        <v>0</v>
      </c>
      <c r="U257">
        <v>0</v>
      </c>
      <c r="V257">
        <v>5280</v>
      </c>
    </row>
    <row r="258" spans="1:22" x14ac:dyDescent="0.3">
      <c r="A258">
        <v>3088</v>
      </c>
      <c r="B258" t="s">
        <v>1250</v>
      </c>
      <c r="C258" t="s">
        <v>810</v>
      </c>
      <c r="D258" t="s">
        <v>406</v>
      </c>
      <c r="E258" t="s">
        <v>391</v>
      </c>
      <c r="F258" t="s">
        <v>392</v>
      </c>
      <c r="G258" t="s">
        <v>393</v>
      </c>
      <c r="H258" t="s">
        <v>394</v>
      </c>
      <c r="I258" t="s">
        <v>811</v>
      </c>
      <c r="J258">
        <v>1980</v>
      </c>
      <c r="K258">
        <v>1980</v>
      </c>
      <c r="L258">
        <v>1980</v>
      </c>
      <c r="M258">
        <v>0</v>
      </c>
      <c r="N258">
        <v>0</v>
      </c>
      <c r="O258">
        <v>0</v>
      </c>
      <c r="P258">
        <v>0</v>
      </c>
      <c r="Q258">
        <v>0</v>
      </c>
      <c r="R258">
        <v>0</v>
      </c>
      <c r="S258">
        <v>0</v>
      </c>
      <c r="T258">
        <v>0</v>
      </c>
      <c r="U258">
        <v>0</v>
      </c>
      <c r="V258">
        <v>5940</v>
      </c>
    </row>
    <row r="259" spans="1:22" x14ac:dyDescent="0.3">
      <c r="A259">
        <v>3088</v>
      </c>
      <c r="B259" t="s">
        <v>1250</v>
      </c>
      <c r="C259" t="s">
        <v>810</v>
      </c>
      <c r="D259" t="s">
        <v>406</v>
      </c>
      <c r="E259" t="s">
        <v>391</v>
      </c>
      <c r="F259" t="s">
        <v>392</v>
      </c>
      <c r="G259" t="s">
        <v>396</v>
      </c>
      <c r="H259" t="s">
        <v>397</v>
      </c>
      <c r="I259" t="s">
        <v>812</v>
      </c>
      <c r="J259">
        <v>25</v>
      </c>
      <c r="K259">
        <v>25</v>
      </c>
      <c r="L259">
        <v>25</v>
      </c>
      <c r="M259">
        <v>0</v>
      </c>
      <c r="N259">
        <v>0</v>
      </c>
      <c r="O259">
        <v>0</v>
      </c>
      <c r="P259">
        <v>0</v>
      </c>
      <c r="Q259">
        <v>0</v>
      </c>
      <c r="R259">
        <v>0</v>
      </c>
      <c r="S259">
        <v>0</v>
      </c>
      <c r="T259">
        <v>0</v>
      </c>
      <c r="U259">
        <v>0</v>
      </c>
      <c r="V259">
        <v>75</v>
      </c>
    </row>
    <row r="260" spans="1:22" x14ac:dyDescent="0.3">
      <c r="A260">
        <v>3089</v>
      </c>
      <c r="B260" t="s">
        <v>1250</v>
      </c>
      <c r="C260" t="s">
        <v>813</v>
      </c>
      <c r="D260" t="s">
        <v>406</v>
      </c>
      <c r="E260" t="s">
        <v>391</v>
      </c>
      <c r="F260" t="s">
        <v>392</v>
      </c>
      <c r="G260" t="s">
        <v>393</v>
      </c>
      <c r="H260" t="s">
        <v>394</v>
      </c>
      <c r="I260" t="s">
        <v>814</v>
      </c>
      <c r="J260">
        <v>10340</v>
      </c>
      <c r="K260">
        <v>10340</v>
      </c>
      <c r="L260">
        <v>10340</v>
      </c>
      <c r="M260">
        <v>0</v>
      </c>
      <c r="N260">
        <v>0</v>
      </c>
      <c r="O260">
        <v>0</v>
      </c>
      <c r="P260">
        <v>0</v>
      </c>
      <c r="Q260">
        <v>0</v>
      </c>
      <c r="R260">
        <v>0</v>
      </c>
      <c r="S260">
        <v>0</v>
      </c>
      <c r="T260">
        <v>0</v>
      </c>
      <c r="U260">
        <v>0</v>
      </c>
      <c r="V260">
        <v>31020</v>
      </c>
    </row>
    <row r="261" spans="1:22" x14ac:dyDescent="0.3">
      <c r="A261">
        <v>3090</v>
      </c>
      <c r="B261" t="s">
        <v>1250</v>
      </c>
      <c r="C261" t="s">
        <v>815</v>
      </c>
      <c r="D261" t="s">
        <v>400</v>
      </c>
      <c r="E261" t="s">
        <v>391</v>
      </c>
      <c r="F261" t="s">
        <v>392</v>
      </c>
      <c r="G261" t="s">
        <v>393</v>
      </c>
      <c r="H261" t="s">
        <v>394</v>
      </c>
      <c r="I261" t="s">
        <v>816</v>
      </c>
      <c r="J261">
        <v>770</v>
      </c>
      <c r="K261">
        <v>770</v>
      </c>
      <c r="L261">
        <v>770</v>
      </c>
      <c r="M261">
        <v>0</v>
      </c>
      <c r="N261">
        <v>0</v>
      </c>
      <c r="O261">
        <v>0</v>
      </c>
      <c r="P261">
        <v>0</v>
      </c>
      <c r="Q261">
        <v>0</v>
      </c>
      <c r="R261">
        <v>0</v>
      </c>
      <c r="S261">
        <v>0</v>
      </c>
      <c r="T261">
        <v>0</v>
      </c>
      <c r="U261">
        <v>0</v>
      </c>
      <c r="V261">
        <v>2310</v>
      </c>
    </row>
    <row r="262" spans="1:22" x14ac:dyDescent="0.3">
      <c r="A262">
        <v>3091</v>
      </c>
      <c r="B262" t="s">
        <v>1250</v>
      </c>
      <c r="C262" t="s">
        <v>817</v>
      </c>
      <c r="D262" t="s">
        <v>400</v>
      </c>
      <c r="E262" t="s">
        <v>391</v>
      </c>
      <c r="F262" t="s">
        <v>392</v>
      </c>
      <c r="G262" t="s">
        <v>393</v>
      </c>
      <c r="H262" t="s">
        <v>394</v>
      </c>
      <c r="I262" t="s">
        <v>818</v>
      </c>
      <c r="J262">
        <v>1100</v>
      </c>
      <c r="K262">
        <v>1100</v>
      </c>
      <c r="L262">
        <v>1100</v>
      </c>
      <c r="M262">
        <v>0</v>
      </c>
      <c r="N262">
        <v>0</v>
      </c>
      <c r="O262">
        <v>0</v>
      </c>
      <c r="P262">
        <v>0</v>
      </c>
      <c r="Q262">
        <v>0</v>
      </c>
      <c r="R262">
        <v>0</v>
      </c>
      <c r="S262">
        <v>0</v>
      </c>
      <c r="T262">
        <v>0</v>
      </c>
      <c r="U262">
        <v>0</v>
      </c>
      <c r="V262">
        <v>3300</v>
      </c>
    </row>
    <row r="263" spans="1:22" x14ac:dyDescent="0.3">
      <c r="A263">
        <v>3092</v>
      </c>
      <c r="B263" t="s">
        <v>1250</v>
      </c>
      <c r="C263" t="s">
        <v>819</v>
      </c>
      <c r="D263" t="s">
        <v>400</v>
      </c>
      <c r="E263" t="s">
        <v>391</v>
      </c>
      <c r="F263" t="s">
        <v>392</v>
      </c>
      <c r="G263" t="s">
        <v>393</v>
      </c>
      <c r="H263" t="s">
        <v>394</v>
      </c>
      <c r="I263" t="s">
        <v>820</v>
      </c>
      <c r="J263">
        <v>1100</v>
      </c>
      <c r="K263">
        <v>1100</v>
      </c>
      <c r="L263">
        <v>1100</v>
      </c>
      <c r="M263">
        <v>0</v>
      </c>
      <c r="N263">
        <v>0</v>
      </c>
      <c r="O263">
        <v>0</v>
      </c>
      <c r="P263">
        <v>0</v>
      </c>
      <c r="Q263">
        <v>0</v>
      </c>
      <c r="R263">
        <v>0</v>
      </c>
      <c r="S263">
        <v>0</v>
      </c>
      <c r="T263">
        <v>0</v>
      </c>
      <c r="U263">
        <v>0</v>
      </c>
      <c r="V263">
        <v>3300</v>
      </c>
    </row>
    <row r="264" spans="1:22" x14ac:dyDescent="0.3">
      <c r="A264">
        <v>3106</v>
      </c>
      <c r="B264" t="s">
        <v>1250</v>
      </c>
      <c r="C264" t="s">
        <v>821</v>
      </c>
      <c r="D264" t="s">
        <v>390</v>
      </c>
      <c r="E264" t="s">
        <v>391</v>
      </c>
      <c r="F264" t="s">
        <v>392</v>
      </c>
      <c r="G264" t="s">
        <v>393</v>
      </c>
      <c r="H264" t="s">
        <v>394</v>
      </c>
      <c r="I264" t="s">
        <v>822</v>
      </c>
      <c r="J264">
        <v>17820</v>
      </c>
      <c r="K264">
        <v>17820</v>
      </c>
      <c r="L264">
        <v>17820</v>
      </c>
      <c r="M264">
        <v>0</v>
      </c>
      <c r="N264">
        <v>0</v>
      </c>
      <c r="O264">
        <v>0</v>
      </c>
      <c r="P264">
        <v>0</v>
      </c>
      <c r="Q264">
        <v>0</v>
      </c>
      <c r="R264">
        <v>0</v>
      </c>
      <c r="S264">
        <v>0</v>
      </c>
      <c r="T264">
        <v>0</v>
      </c>
      <c r="U264">
        <v>0</v>
      </c>
      <c r="V264">
        <v>53460</v>
      </c>
    </row>
    <row r="265" spans="1:22" x14ac:dyDescent="0.3">
      <c r="A265">
        <v>3108</v>
      </c>
      <c r="B265" t="s">
        <v>1250</v>
      </c>
      <c r="C265" t="s">
        <v>823</v>
      </c>
      <c r="D265" t="s">
        <v>390</v>
      </c>
      <c r="E265" t="s">
        <v>391</v>
      </c>
      <c r="F265" t="s">
        <v>392</v>
      </c>
      <c r="G265" t="s">
        <v>393</v>
      </c>
      <c r="H265" t="s">
        <v>394</v>
      </c>
      <c r="I265" t="s">
        <v>824</v>
      </c>
      <c r="J265">
        <v>7370</v>
      </c>
      <c r="K265">
        <v>7370</v>
      </c>
      <c r="L265">
        <v>7370</v>
      </c>
      <c r="M265">
        <v>0</v>
      </c>
      <c r="N265">
        <v>0</v>
      </c>
      <c r="O265">
        <v>0</v>
      </c>
      <c r="P265">
        <v>0</v>
      </c>
      <c r="Q265">
        <v>0</v>
      </c>
      <c r="R265">
        <v>0</v>
      </c>
      <c r="S265">
        <v>0</v>
      </c>
      <c r="T265">
        <v>0</v>
      </c>
      <c r="U265">
        <v>0</v>
      </c>
      <c r="V265">
        <v>22110</v>
      </c>
    </row>
    <row r="266" spans="1:22" x14ac:dyDescent="0.3">
      <c r="A266">
        <v>3109</v>
      </c>
      <c r="B266" t="s">
        <v>1250</v>
      </c>
      <c r="C266" t="s">
        <v>825</v>
      </c>
      <c r="D266" t="s">
        <v>390</v>
      </c>
      <c r="E266" t="s">
        <v>391</v>
      </c>
      <c r="F266" t="s">
        <v>392</v>
      </c>
      <c r="G266" t="s">
        <v>393</v>
      </c>
      <c r="H266" t="s">
        <v>394</v>
      </c>
      <c r="I266" t="s">
        <v>826</v>
      </c>
      <c r="J266">
        <v>1540</v>
      </c>
      <c r="K266">
        <v>1540</v>
      </c>
      <c r="L266">
        <v>1540</v>
      </c>
      <c r="M266">
        <v>0</v>
      </c>
      <c r="N266">
        <v>0</v>
      </c>
      <c r="O266">
        <v>0</v>
      </c>
      <c r="P266">
        <v>0</v>
      </c>
      <c r="Q266">
        <v>0</v>
      </c>
      <c r="R266">
        <v>0</v>
      </c>
      <c r="S266">
        <v>0</v>
      </c>
      <c r="T266">
        <v>0</v>
      </c>
      <c r="U266">
        <v>0</v>
      </c>
      <c r="V266">
        <v>4620</v>
      </c>
    </row>
    <row r="267" spans="1:22" x14ac:dyDescent="0.3">
      <c r="A267">
        <v>3111</v>
      </c>
      <c r="B267" t="s">
        <v>1250</v>
      </c>
      <c r="C267" t="s">
        <v>827</v>
      </c>
      <c r="D267" t="s">
        <v>390</v>
      </c>
      <c r="E267" t="s">
        <v>391</v>
      </c>
      <c r="F267" t="s">
        <v>392</v>
      </c>
      <c r="G267" t="s">
        <v>393</v>
      </c>
      <c r="H267" t="s">
        <v>394</v>
      </c>
      <c r="I267" t="s">
        <v>828</v>
      </c>
      <c r="J267">
        <v>5610</v>
      </c>
      <c r="K267">
        <v>5610</v>
      </c>
      <c r="L267">
        <v>5610</v>
      </c>
      <c r="M267">
        <v>0</v>
      </c>
      <c r="N267">
        <v>0</v>
      </c>
      <c r="O267">
        <v>0</v>
      </c>
      <c r="P267">
        <v>0</v>
      </c>
      <c r="Q267">
        <v>0</v>
      </c>
      <c r="R267">
        <v>0</v>
      </c>
      <c r="S267">
        <v>0</v>
      </c>
      <c r="T267">
        <v>0</v>
      </c>
      <c r="U267">
        <v>0</v>
      </c>
      <c r="V267">
        <v>16830</v>
      </c>
    </row>
    <row r="268" spans="1:22" x14ac:dyDescent="0.3">
      <c r="A268">
        <v>3117</v>
      </c>
      <c r="B268" t="s">
        <v>1250</v>
      </c>
      <c r="C268" t="s">
        <v>829</v>
      </c>
      <c r="D268" t="s">
        <v>390</v>
      </c>
      <c r="E268" t="s">
        <v>391</v>
      </c>
      <c r="F268" t="s">
        <v>392</v>
      </c>
      <c r="G268" t="s">
        <v>393</v>
      </c>
      <c r="H268" t="s">
        <v>394</v>
      </c>
      <c r="I268" t="s">
        <v>830</v>
      </c>
      <c r="J268">
        <v>6930</v>
      </c>
      <c r="K268">
        <v>6930</v>
      </c>
      <c r="L268">
        <v>6930</v>
      </c>
      <c r="M268">
        <v>0</v>
      </c>
      <c r="N268">
        <v>0</v>
      </c>
      <c r="O268">
        <v>0</v>
      </c>
      <c r="P268">
        <v>0</v>
      </c>
      <c r="Q268">
        <v>0</v>
      </c>
      <c r="R268">
        <v>0</v>
      </c>
      <c r="S268">
        <v>0</v>
      </c>
      <c r="T268">
        <v>0</v>
      </c>
      <c r="U268">
        <v>0</v>
      </c>
      <c r="V268">
        <v>20790</v>
      </c>
    </row>
    <row r="269" spans="1:22" x14ac:dyDescent="0.3">
      <c r="A269">
        <v>3117</v>
      </c>
      <c r="B269" t="s">
        <v>1250</v>
      </c>
      <c r="C269" t="s">
        <v>829</v>
      </c>
      <c r="D269" t="s">
        <v>390</v>
      </c>
      <c r="E269" t="s">
        <v>391</v>
      </c>
      <c r="F269" t="s">
        <v>392</v>
      </c>
      <c r="G269" t="s">
        <v>396</v>
      </c>
      <c r="H269" t="s">
        <v>397</v>
      </c>
      <c r="I269" t="s">
        <v>831</v>
      </c>
      <c r="J269">
        <v>25</v>
      </c>
      <c r="K269">
        <v>25</v>
      </c>
      <c r="L269">
        <v>25</v>
      </c>
      <c r="M269">
        <v>0</v>
      </c>
      <c r="N269">
        <v>0</v>
      </c>
      <c r="O269">
        <v>0</v>
      </c>
      <c r="P269">
        <v>0</v>
      </c>
      <c r="Q269">
        <v>0</v>
      </c>
      <c r="R269">
        <v>0</v>
      </c>
      <c r="S269">
        <v>0</v>
      </c>
      <c r="T269">
        <v>0</v>
      </c>
      <c r="U269">
        <v>0</v>
      </c>
      <c r="V269">
        <v>75</v>
      </c>
    </row>
    <row r="270" spans="1:22" x14ac:dyDescent="0.3">
      <c r="A270">
        <v>3120</v>
      </c>
      <c r="B270" t="s">
        <v>1250</v>
      </c>
      <c r="C270" t="s">
        <v>832</v>
      </c>
      <c r="D270" t="s">
        <v>390</v>
      </c>
      <c r="E270" t="s">
        <v>391</v>
      </c>
      <c r="F270" t="s">
        <v>392</v>
      </c>
      <c r="G270" t="s">
        <v>393</v>
      </c>
      <c r="H270" t="s">
        <v>394</v>
      </c>
      <c r="I270" t="s">
        <v>833</v>
      </c>
      <c r="J270">
        <v>990</v>
      </c>
      <c r="K270">
        <v>990</v>
      </c>
      <c r="L270">
        <v>990</v>
      </c>
      <c r="M270">
        <v>0</v>
      </c>
      <c r="N270">
        <v>0</v>
      </c>
      <c r="O270">
        <v>0</v>
      </c>
      <c r="P270">
        <v>0</v>
      </c>
      <c r="Q270">
        <v>0</v>
      </c>
      <c r="R270">
        <v>0</v>
      </c>
      <c r="S270">
        <v>0</v>
      </c>
      <c r="T270">
        <v>0</v>
      </c>
      <c r="U270">
        <v>0</v>
      </c>
      <c r="V270">
        <v>2970</v>
      </c>
    </row>
    <row r="271" spans="1:22" x14ac:dyDescent="0.3">
      <c r="A271">
        <v>3122</v>
      </c>
      <c r="B271" t="s">
        <v>1250</v>
      </c>
      <c r="C271" t="s">
        <v>834</v>
      </c>
      <c r="D271" t="s">
        <v>390</v>
      </c>
      <c r="E271" t="s">
        <v>391</v>
      </c>
      <c r="F271" t="s">
        <v>392</v>
      </c>
      <c r="G271" t="s">
        <v>393</v>
      </c>
      <c r="H271" t="s">
        <v>394</v>
      </c>
      <c r="I271" t="s">
        <v>835</v>
      </c>
      <c r="J271">
        <v>2860</v>
      </c>
      <c r="K271">
        <v>2860</v>
      </c>
      <c r="L271">
        <v>2860</v>
      </c>
      <c r="M271">
        <v>0</v>
      </c>
      <c r="N271">
        <v>0</v>
      </c>
      <c r="O271">
        <v>0</v>
      </c>
      <c r="P271">
        <v>0</v>
      </c>
      <c r="Q271">
        <v>0</v>
      </c>
      <c r="R271">
        <v>0</v>
      </c>
      <c r="S271">
        <v>0</v>
      </c>
      <c r="T271">
        <v>0</v>
      </c>
      <c r="U271">
        <v>0</v>
      </c>
      <c r="V271">
        <v>8580</v>
      </c>
    </row>
    <row r="272" spans="1:22" x14ac:dyDescent="0.3">
      <c r="A272">
        <v>3122</v>
      </c>
      <c r="B272" t="s">
        <v>1250</v>
      </c>
      <c r="C272" t="s">
        <v>834</v>
      </c>
      <c r="D272" t="s">
        <v>390</v>
      </c>
      <c r="E272" t="s">
        <v>391</v>
      </c>
      <c r="F272" t="s">
        <v>392</v>
      </c>
      <c r="G272" t="s">
        <v>396</v>
      </c>
      <c r="H272" t="s">
        <v>397</v>
      </c>
      <c r="I272" t="s">
        <v>836</v>
      </c>
      <c r="J272">
        <v>150</v>
      </c>
      <c r="K272">
        <v>150</v>
      </c>
      <c r="L272">
        <v>150</v>
      </c>
      <c r="M272">
        <v>0</v>
      </c>
      <c r="N272">
        <v>0</v>
      </c>
      <c r="O272">
        <v>0</v>
      </c>
      <c r="P272">
        <v>0</v>
      </c>
      <c r="Q272">
        <v>0</v>
      </c>
      <c r="R272">
        <v>0</v>
      </c>
      <c r="S272">
        <v>0</v>
      </c>
      <c r="T272">
        <v>0</v>
      </c>
      <c r="U272">
        <v>0</v>
      </c>
      <c r="V272">
        <v>450</v>
      </c>
    </row>
    <row r="273" spans="1:22" x14ac:dyDescent="0.3">
      <c r="A273">
        <v>3123</v>
      </c>
      <c r="B273" t="s">
        <v>1250</v>
      </c>
      <c r="C273" t="s">
        <v>837</v>
      </c>
      <c r="D273" t="s">
        <v>390</v>
      </c>
      <c r="E273" t="s">
        <v>391</v>
      </c>
      <c r="F273" t="s">
        <v>392</v>
      </c>
      <c r="G273" t="s">
        <v>393</v>
      </c>
      <c r="H273" t="s">
        <v>394</v>
      </c>
      <c r="I273" t="s">
        <v>838</v>
      </c>
      <c r="J273">
        <v>1210</v>
      </c>
      <c r="K273">
        <v>1210</v>
      </c>
      <c r="L273">
        <v>1210</v>
      </c>
      <c r="M273">
        <v>0</v>
      </c>
      <c r="N273">
        <v>0</v>
      </c>
      <c r="O273">
        <v>0</v>
      </c>
      <c r="P273">
        <v>0</v>
      </c>
      <c r="Q273">
        <v>0</v>
      </c>
      <c r="R273">
        <v>0</v>
      </c>
      <c r="S273">
        <v>0</v>
      </c>
      <c r="T273">
        <v>0</v>
      </c>
      <c r="U273">
        <v>0</v>
      </c>
      <c r="V273">
        <v>3630</v>
      </c>
    </row>
    <row r="274" spans="1:22" x14ac:dyDescent="0.3">
      <c r="A274">
        <v>3126</v>
      </c>
      <c r="B274" t="s">
        <v>1250</v>
      </c>
      <c r="C274" t="s">
        <v>839</v>
      </c>
      <c r="D274" t="s">
        <v>390</v>
      </c>
      <c r="E274" t="s">
        <v>391</v>
      </c>
      <c r="F274" t="s">
        <v>392</v>
      </c>
      <c r="G274" t="s">
        <v>393</v>
      </c>
      <c r="H274" t="s">
        <v>394</v>
      </c>
      <c r="I274" t="s">
        <v>840</v>
      </c>
      <c r="J274">
        <v>1980</v>
      </c>
      <c r="K274">
        <v>1980</v>
      </c>
      <c r="L274">
        <v>1980</v>
      </c>
      <c r="M274">
        <v>0</v>
      </c>
      <c r="N274">
        <v>0</v>
      </c>
      <c r="O274">
        <v>0</v>
      </c>
      <c r="P274">
        <v>0</v>
      </c>
      <c r="Q274">
        <v>0</v>
      </c>
      <c r="R274">
        <v>0</v>
      </c>
      <c r="S274">
        <v>0</v>
      </c>
      <c r="T274">
        <v>0</v>
      </c>
      <c r="U274">
        <v>0</v>
      </c>
      <c r="V274">
        <v>5940</v>
      </c>
    </row>
    <row r="275" spans="1:22" x14ac:dyDescent="0.3">
      <c r="A275">
        <v>3129</v>
      </c>
      <c r="B275" t="s">
        <v>1250</v>
      </c>
      <c r="C275" t="s">
        <v>841</v>
      </c>
      <c r="D275" t="s">
        <v>390</v>
      </c>
      <c r="E275" t="s">
        <v>391</v>
      </c>
      <c r="F275" t="s">
        <v>392</v>
      </c>
      <c r="G275" t="s">
        <v>393</v>
      </c>
      <c r="H275" t="s">
        <v>394</v>
      </c>
      <c r="I275" t="s">
        <v>842</v>
      </c>
      <c r="J275">
        <v>2420</v>
      </c>
      <c r="K275">
        <v>2420</v>
      </c>
      <c r="L275">
        <v>2420</v>
      </c>
      <c r="M275">
        <v>0</v>
      </c>
      <c r="N275">
        <v>0</v>
      </c>
      <c r="O275">
        <v>0</v>
      </c>
      <c r="P275">
        <v>0</v>
      </c>
      <c r="Q275">
        <v>0</v>
      </c>
      <c r="R275">
        <v>0</v>
      </c>
      <c r="S275">
        <v>0</v>
      </c>
      <c r="T275">
        <v>0</v>
      </c>
      <c r="U275">
        <v>0</v>
      </c>
      <c r="V275">
        <v>7260</v>
      </c>
    </row>
    <row r="276" spans="1:22" x14ac:dyDescent="0.3">
      <c r="A276">
        <v>3129</v>
      </c>
      <c r="B276" t="s">
        <v>1250</v>
      </c>
      <c r="C276" t="s">
        <v>841</v>
      </c>
      <c r="D276" t="s">
        <v>390</v>
      </c>
      <c r="E276" t="s">
        <v>391</v>
      </c>
      <c r="F276" t="s">
        <v>392</v>
      </c>
      <c r="G276" t="s">
        <v>396</v>
      </c>
      <c r="H276" t="s">
        <v>397</v>
      </c>
      <c r="I276" t="s">
        <v>843</v>
      </c>
      <c r="J276">
        <v>25</v>
      </c>
      <c r="K276">
        <v>25</v>
      </c>
      <c r="L276">
        <v>25</v>
      </c>
      <c r="M276">
        <v>0</v>
      </c>
      <c r="N276">
        <v>0</v>
      </c>
      <c r="O276">
        <v>0</v>
      </c>
      <c r="P276">
        <v>0</v>
      </c>
      <c r="Q276">
        <v>0</v>
      </c>
      <c r="R276">
        <v>0</v>
      </c>
      <c r="S276">
        <v>0</v>
      </c>
      <c r="T276">
        <v>0</v>
      </c>
      <c r="U276">
        <v>0</v>
      </c>
      <c r="V276">
        <v>75</v>
      </c>
    </row>
    <row r="277" spans="1:22" x14ac:dyDescent="0.3">
      <c r="A277">
        <v>3130</v>
      </c>
      <c r="B277" t="s">
        <v>1250</v>
      </c>
      <c r="C277" t="s">
        <v>844</v>
      </c>
      <c r="D277" t="s">
        <v>390</v>
      </c>
      <c r="E277" t="s">
        <v>391</v>
      </c>
      <c r="F277" t="s">
        <v>392</v>
      </c>
      <c r="G277" t="s">
        <v>393</v>
      </c>
      <c r="H277" t="s">
        <v>394</v>
      </c>
      <c r="I277" t="s">
        <v>845</v>
      </c>
      <c r="J277">
        <v>1320</v>
      </c>
      <c r="K277">
        <v>1320</v>
      </c>
      <c r="L277">
        <v>1320</v>
      </c>
      <c r="M277">
        <v>0</v>
      </c>
      <c r="N277">
        <v>0</v>
      </c>
      <c r="O277">
        <v>0</v>
      </c>
      <c r="P277">
        <v>0</v>
      </c>
      <c r="Q277">
        <v>0</v>
      </c>
      <c r="R277">
        <v>0</v>
      </c>
      <c r="S277">
        <v>0</v>
      </c>
      <c r="T277">
        <v>0</v>
      </c>
      <c r="U277">
        <v>0</v>
      </c>
      <c r="V277">
        <v>3960</v>
      </c>
    </row>
    <row r="278" spans="1:22" x14ac:dyDescent="0.3">
      <c r="A278">
        <v>3130</v>
      </c>
      <c r="B278" t="s">
        <v>1250</v>
      </c>
      <c r="C278" t="s">
        <v>844</v>
      </c>
      <c r="D278" t="s">
        <v>390</v>
      </c>
      <c r="E278" t="s">
        <v>391</v>
      </c>
      <c r="F278" t="s">
        <v>392</v>
      </c>
      <c r="G278" t="s">
        <v>396</v>
      </c>
      <c r="H278" t="s">
        <v>397</v>
      </c>
      <c r="I278" t="s">
        <v>846</v>
      </c>
      <c r="J278">
        <v>50</v>
      </c>
      <c r="K278">
        <v>50</v>
      </c>
      <c r="L278">
        <v>50</v>
      </c>
      <c r="M278">
        <v>0</v>
      </c>
      <c r="N278">
        <v>0</v>
      </c>
      <c r="O278">
        <v>0</v>
      </c>
      <c r="P278">
        <v>0</v>
      </c>
      <c r="Q278">
        <v>0</v>
      </c>
      <c r="R278">
        <v>0</v>
      </c>
      <c r="S278">
        <v>0</v>
      </c>
      <c r="T278">
        <v>0</v>
      </c>
      <c r="U278">
        <v>0</v>
      </c>
      <c r="V278">
        <v>150</v>
      </c>
    </row>
    <row r="279" spans="1:22" x14ac:dyDescent="0.3">
      <c r="A279">
        <v>3134</v>
      </c>
      <c r="B279" t="s">
        <v>1250</v>
      </c>
      <c r="C279" t="s">
        <v>847</v>
      </c>
      <c r="D279" t="s">
        <v>400</v>
      </c>
      <c r="E279" t="s">
        <v>391</v>
      </c>
      <c r="F279" t="s">
        <v>392</v>
      </c>
      <c r="G279" t="s">
        <v>393</v>
      </c>
      <c r="H279" t="s">
        <v>394</v>
      </c>
      <c r="I279" t="s">
        <v>848</v>
      </c>
      <c r="J279">
        <v>2200</v>
      </c>
      <c r="K279">
        <v>2200</v>
      </c>
      <c r="L279">
        <v>2200</v>
      </c>
      <c r="M279">
        <v>0</v>
      </c>
      <c r="N279">
        <v>0</v>
      </c>
      <c r="O279">
        <v>0</v>
      </c>
      <c r="P279">
        <v>0</v>
      </c>
      <c r="Q279">
        <v>0</v>
      </c>
      <c r="R279">
        <v>0</v>
      </c>
      <c r="S279">
        <v>0</v>
      </c>
      <c r="T279">
        <v>0</v>
      </c>
      <c r="U279">
        <v>0</v>
      </c>
      <c r="V279">
        <v>6600</v>
      </c>
    </row>
    <row r="280" spans="1:22" x14ac:dyDescent="0.3">
      <c r="A280">
        <v>3136</v>
      </c>
      <c r="B280" t="s">
        <v>1250</v>
      </c>
      <c r="C280" t="s">
        <v>849</v>
      </c>
      <c r="D280" t="s">
        <v>400</v>
      </c>
      <c r="E280" t="s">
        <v>391</v>
      </c>
      <c r="F280" t="s">
        <v>392</v>
      </c>
      <c r="G280" t="s">
        <v>393</v>
      </c>
      <c r="H280" t="s">
        <v>394</v>
      </c>
      <c r="I280" t="s">
        <v>850</v>
      </c>
      <c r="J280">
        <v>770</v>
      </c>
      <c r="K280">
        <v>770</v>
      </c>
      <c r="L280">
        <v>770</v>
      </c>
      <c r="M280">
        <v>0</v>
      </c>
      <c r="N280">
        <v>0</v>
      </c>
      <c r="O280">
        <v>0</v>
      </c>
      <c r="P280">
        <v>0</v>
      </c>
      <c r="Q280">
        <v>0</v>
      </c>
      <c r="R280">
        <v>0</v>
      </c>
      <c r="S280">
        <v>0</v>
      </c>
      <c r="T280">
        <v>0</v>
      </c>
      <c r="U280">
        <v>0</v>
      </c>
      <c r="V280">
        <v>2310</v>
      </c>
    </row>
    <row r="281" spans="1:22" x14ac:dyDescent="0.3">
      <c r="A281">
        <v>3137</v>
      </c>
      <c r="B281" t="s">
        <v>1250</v>
      </c>
      <c r="C281" t="s">
        <v>851</v>
      </c>
      <c r="D281" t="s">
        <v>400</v>
      </c>
      <c r="E281" t="s">
        <v>391</v>
      </c>
      <c r="F281" t="s">
        <v>392</v>
      </c>
      <c r="G281" t="s">
        <v>393</v>
      </c>
      <c r="H281" t="s">
        <v>394</v>
      </c>
      <c r="I281" t="s">
        <v>852</v>
      </c>
      <c r="J281">
        <v>2420</v>
      </c>
      <c r="K281">
        <v>2420</v>
      </c>
      <c r="L281">
        <v>2420</v>
      </c>
      <c r="M281">
        <v>0</v>
      </c>
      <c r="N281">
        <v>0</v>
      </c>
      <c r="O281">
        <v>0</v>
      </c>
      <c r="P281">
        <v>0</v>
      </c>
      <c r="Q281">
        <v>0</v>
      </c>
      <c r="R281">
        <v>0</v>
      </c>
      <c r="S281">
        <v>0</v>
      </c>
      <c r="T281">
        <v>0</v>
      </c>
      <c r="U281">
        <v>0</v>
      </c>
      <c r="V281">
        <v>7260</v>
      </c>
    </row>
    <row r="282" spans="1:22" x14ac:dyDescent="0.3">
      <c r="A282">
        <v>3138</v>
      </c>
      <c r="B282" t="s">
        <v>1250</v>
      </c>
      <c r="C282" t="s">
        <v>853</v>
      </c>
      <c r="D282" t="s">
        <v>400</v>
      </c>
      <c r="E282" t="s">
        <v>391</v>
      </c>
      <c r="F282" t="s">
        <v>392</v>
      </c>
      <c r="G282" t="s">
        <v>393</v>
      </c>
      <c r="H282" t="s">
        <v>394</v>
      </c>
      <c r="I282" t="s">
        <v>854</v>
      </c>
      <c r="J282">
        <v>2530</v>
      </c>
      <c r="K282">
        <v>2530</v>
      </c>
      <c r="L282">
        <v>2530</v>
      </c>
      <c r="M282">
        <v>0</v>
      </c>
      <c r="N282">
        <v>0</v>
      </c>
      <c r="O282">
        <v>0</v>
      </c>
      <c r="P282">
        <v>0</v>
      </c>
      <c r="Q282">
        <v>0</v>
      </c>
      <c r="R282">
        <v>0</v>
      </c>
      <c r="S282">
        <v>0</v>
      </c>
      <c r="T282">
        <v>0</v>
      </c>
      <c r="U282">
        <v>0</v>
      </c>
      <c r="V282">
        <v>7590</v>
      </c>
    </row>
    <row r="283" spans="1:22" x14ac:dyDescent="0.3">
      <c r="A283">
        <v>3139</v>
      </c>
      <c r="B283" t="s">
        <v>1250</v>
      </c>
      <c r="C283" t="s">
        <v>855</v>
      </c>
      <c r="D283" t="s">
        <v>400</v>
      </c>
      <c r="E283" t="s">
        <v>391</v>
      </c>
      <c r="F283" t="s">
        <v>392</v>
      </c>
      <c r="G283" t="s">
        <v>393</v>
      </c>
      <c r="H283" t="s">
        <v>394</v>
      </c>
      <c r="I283" t="s">
        <v>856</v>
      </c>
      <c r="J283">
        <v>1760</v>
      </c>
      <c r="K283">
        <v>1760</v>
      </c>
      <c r="L283">
        <v>1760</v>
      </c>
      <c r="M283">
        <v>0</v>
      </c>
      <c r="N283">
        <v>0</v>
      </c>
      <c r="O283">
        <v>0</v>
      </c>
      <c r="P283">
        <v>0</v>
      </c>
      <c r="Q283">
        <v>0</v>
      </c>
      <c r="R283">
        <v>0</v>
      </c>
      <c r="S283">
        <v>0</v>
      </c>
      <c r="T283">
        <v>0</v>
      </c>
      <c r="U283">
        <v>0</v>
      </c>
      <c r="V283">
        <v>5280</v>
      </c>
    </row>
    <row r="284" spans="1:22" x14ac:dyDescent="0.3">
      <c r="A284">
        <v>3139</v>
      </c>
      <c r="B284" t="s">
        <v>1250</v>
      </c>
      <c r="C284" t="s">
        <v>855</v>
      </c>
      <c r="D284" t="s">
        <v>400</v>
      </c>
      <c r="E284" t="s">
        <v>391</v>
      </c>
      <c r="F284" t="s">
        <v>392</v>
      </c>
      <c r="G284" t="s">
        <v>396</v>
      </c>
      <c r="H284" t="s">
        <v>397</v>
      </c>
      <c r="I284" t="s">
        <v>1298</v>
      </c>
      <c r="J284">
        <v>25</v>
      </c>
      <c r="K284">
        <v>25</v>
      </c>
      <c r="L284">
        <v>25</v>
      </c>
      <c r="M284">
        <v>0</v>
      </c>
      <c r="N284">
        <v>0</v>
      </c>
      <c r="O284">
        <v>0</v>
      </c>
      <c r="P284">
        <v>0</v>
      </c>
      <c r="Q284">
        <v>0</v>
      </c>
      <c r="R284">
        <v>0</v>
      </c>
      <c r="S284">
        <v>0</v>
      </c>
      <c r="T284">
        <v>0</v>
      </c>
      <c r="U284">
        <v>0</v>
      </c>
      <c r="V284">
        <v>75</v>
      </c>
    </row>
    <row r="285" spans="1:22" x14ac:dyDescent="0.3">
      <c r="A285">
        <v>3145</v>
      </c>
      <c r="B285" t="s">
        <v>1250</v>
      </c>
      <c r="C285" t="s">
        <v>857</v>
      </c>
      <c r="D285" t="s">
        <v>400</v>
      </c>
      <c r="E285" t="s">
        <v>391</v>
      </c>
      <c r="F285" t="s">
        <v>392</v>
      </c>
      <c r="G285" t="s">
        <v>393</v>
      </c>
      <c r="H285" t="s">
        <v>394</v>
      </c>
      <c r="I285" t="s">
        <v>858</v>
      </c>
      <c r="J285">
        <v>2420</v>
      </c>
      <c r="K285">
        <v>2420</v>
      </c>
      <c r="L285">
        <v>2420</v>
      </c>
      <c r="M285">
        <v>0</v>
      </c>
      <c r="N285">
        <v>0</v>
      </c>
      <c r="O285">
        <v>0</v>
      </c>
      <c r="P285">
        <v>0</v>
      </c>
      <c r="Q285">
        <v>0</v>
      </c>
      <c r="R285">
        <v>0</v>
      </c>
      <c r="S285">
        <v>0</v>
      </c>
      <c r="T285">
        <v>0</v>
      </c>
      <c r="U285">
        <v>0</v>
      </c>
      <c r="V285">
        <v>7260</v>
      </c>
    </row>
    <row r="286" spans="1:22" x14ac:dyDescent="0.3">
      <c r="A286">
        <v>3146</v>
      </c>
      <c r="B286" t="s">
        <v>1250</v>
      </c>
      <c r="C286" t="s">
        <v>859</v>
      </c>
      <c r="D286" t="s">
        <v>400</v>
      </c>
      <c r="E286" t="s">
        <v>391</v>
      </c>
      <c r="F286" t="s">
        <v>392</v>
      </c>
      <c r="G286" t="s">
        <v>393</v>
      </c>
      <c r="H286" t="s">
        <v>394</v>
      </c>
      <c r="I286" t="s">
        <v>860</v>
      </c>
      <c r="J286">
        <v>110</v>
      </c>
      <c r="K286">
        <v>110</v>
      </c>
      <c r="L286">
        <v>110</v>
      </c>
      <c r="M286">
        <v>0</v>
      </c>
      <c r="N286">
        <v>0</v>
      </c>
      <c r="O286">
        <v>0</v>
      </c>
      <c r="P286">
        <v>0</v>
      </c>
      <c r="Q286">
        <v>0</v>
      </c>
      <c r="R286">
        <v>0</v>
      </c>
      <c r="S286">
        <v>0</v>
      </c>
      <c r="T286">
        <v>0</v>
      </c>
      <c r="U286">
        <v>0</v>
      </c>
      <c r="V286">
        <v>330</v>
      </c>
    </row>
    <row r="287" spans="1:22" x14ac:dyDescent="0.3">
      <c r="A287">
        <v>3149</v>
      </c>
      <c r="B287" t="s">
        <v>1250</v>
      </c>
      <c r="C287" t="s">
        <v>861</v>
      </c>
      <c r="D287" t="s">
        <v>400</v>
      </c>
      <c r="E287" t="s">
        <v>391</v>
      </c>
      <c r="F287" t="s">
        <v>392</v>
      </c>
      <c r="G287" t="s">
        <v>393</v>
      </c>
      <c r="H287" t="s">
        <v>394</v>
      </c>
      <c r="I287" t="s">
        <v>862</v>
      </c>
      <c r="J287">
        <v>2970</v>
      </c>
      <c r="K287">
        <v>2970</v>
      </c>
      <c r="L287">
        <v>2970</v>
      </c>
      <c r="M287">
        <v>0</v>
      </c>
      <c r="N287">
        <v>0</v>
      </c>
      <c r="O287">
        <v>0</v>
      </c>
      <c r="P287">
        <v>0</v>
      </c>
      <c r="Q287">
        <v>0</v>
      </c>
      <c r="R287">
        <v>0</v>
      </c>
      <c r="S287">
        <v>0</v>
      </c>
      <c r="T287">
        <v>0</v>
      </c>
      <c r="U287">
        <v>0</v>
      </c>
      <c r="V287">
        <v>8910</v>
      </c>
    </row>
    <row r="288" spans="1:22" x14ac:dyDescent="0.3">
      <c r="A288">
        <v>3149</v>
      </c>
      <c r="B288" t="s">
        <v>1250</v>
      </c>
      <c r="C288" t="s">
        <v>861</v>
      </c>
      <c r="D288" t="s">
        <v>400</v>
      </c>
      <c r="E288" t="s">
        <v>391</v>
      </c>
      <c r="F288" t="s">
        <v>392</v>
      </c>
      <c r="G288" t="s">
        <v>396</v>
      </c>
      <c r="H288" t="s">
        <v>397</v>
      </c>
      <c r="I288" t="s">
        <v>863</v>
      </c>
      <c r="J288">
        <v>275</v>
      </c>
      <c r="K288">
        <v>275</v>
      </c>
      <c r="L288">
        <v>275</v>
      </c>
      <c r="M288">
        <v>0</v>
      </c>
      <c r="N288">
        <v>0</v>
      </c>
      <c r="O288">
        <v>0</v>
      </c>
      <c r="P288">
        <v>0</v>
      </c>
      <c r="Q288">
        <v>0</v>
      </c>
      <c r="R288">
        <v>0</v>
      </c>
      <c r="S288">
        <v>0</v>
      </c>
      <c r="T288">
        <v>0</v>
      </c>
      <c r="U288">
        <v>0</v>
      </c>
      <c r="V288">
        <v>825</v>
      </c>
    </row>
    <row r="289" spans="1:22" x14ac:dyDescent="0.3">
      <c r="A289">
        <v>3150</v>
      </c>
      <c r="B289" t="s">
        <v>1250</v>
      </c>
      <c r="C289" t="s">
        <v>864</v>
      </c>
      <c r="D289" t="s">
        <v>400</v>
      </c>
      <c r="E289" t="s">
        <v>391</v>
      </c>
      <c r="F289" t="s">
        <v>392</v>
      </c>
      <c r="G289" t="s">
        <v>393</v>
      </c>
      <c r="H289" t="s">
        <v>394</v>
      </c>
      <c r="I289" t="s">
        <v>865</v>
      </c>
      <c r="J289">
        <v>4840</v>
      </c>
      <c r="K289">
        <v>4840</v>
      </c>
      <c r="L289">
        <v>4840</v>
      </c>
      <c r="M289">
        <v>0</v>
      </c>
      <c r="N289">
        <v>0</v>
      </c>
      <c r="O289">
        <v>0</v>
      </c>
      <c r="P289">
        <v>0</v>
      </c>
      <c r="Q289">
        <v>0</v>
      </c>
      <c r="R289">
        <v>0</v>
      </c>
      <c r="S289">
        <v>0</v>
      </c>
      <c r="T289">
        <v>0</v>
      </c>
      <c r="U289">
        <v>0</v>
      </c>
      <c r="V289">
        <v>14520</v>
      </c>
    </row>
    <row r="290" spans="1:22" x14ac:dyDescent="0.3">
      <c r="A290">
        <v>3153</v>
      </c>
      <c r="B290" t="s">
        <v>1250</v>
      </c>
      <c r="C290" t="s">
        <v>866</v>
      </c>
      <c r="D290" t="s">
        <v>400</v>
      </c>
      <c r="E290" t="s">
        <v>391</v>
      </c>
      <c r="F290" t="s">
        <v>392</v>
      </c>
      <c r="G290" t="s">
        <v>393</v>
      </c>
      <c r="H290" t="s">
        <v>394</v>
      </c>
      <c r="I290" t="s">
        <v>867</v>
      </c>
      <c r="J290">
        <v>2310</v>
      </c>
      <c r="K290">
        <v>2310</v>
      </c>
      <c r="L290">
        <v>2310</v>
      </c>
      <c r="M290">
        <v>0</v>
      </c>
      <c r="N290">
        <v>0</v>
      </c>
      <c r="O290">
        <v>0</v>
      </c>
      <c r="P290">
        <v>0</v>
      </c>
      <c r="Q290">
        <v>0</v>
      </c>
      <c r="R290">
        <v>0</v>
      </c>
      <c r="S290">
        <v>0</v>
      </c>
      <c r="T290">
        <v>0</v>
      </c>
      <c r="U290">
        <v>0</v>
      </c>
      <c r="V290">
        <v>6930</v>
      </c>
    </row>
    <row r="291" spans="1:22" x14ac:dyDescent="0.3">
      <c r="A291">
        <v>3154</v>
      </c>
      <c r="B291" t="s">
        <v>1250</v>
      </c>
      <c r="C291" t="s">
        <v>868</v>
      </c>
      <c r="D291" t="s">
        <v>400</v>
      </c>
      <c r="E291" t="s">
        <v>391</v>
      </c>
      <c r="F291" t="s">
        <v>392</v>
      </c>
      <c r="G291" t="s">
        <v>393</v>
      </c>
      <c r="H291" t="s">
        <v>394</v>
      </c>
      <c r="I291" t="s">
        <v>869</v>
      </c>
      <c r="J291">
        <v>1210</v>
      </c>
      <c r="K291">
        <v>1210</v>
      </c>
      <c r="L291">
        <v>1210</v>
      </c>
      <c r="M291">
        <v>0</v>
      </c>
      <c r="N291">
        <v>0</v>
      </c>
      <c r="O291">
        <v>0</v>
      </c>
      <c r="P291">
        <v>0</v>
      </c>
      <c r="Q291">
        <v>0</v>
      </c>
      <c r="R291">
        <v>0</v>
      </c>
      <c r="S291">
        <v>0</v>
      </c>
      <c r="T291">
        <v>0</v>
      </c>
      <c r="U291">
        <v>0</v>
      </c>
      <c r="V291">
        <v>3630</v>
      </c>
    </row>
    <row r="292" spans="1:22" x14ac:dyDescent="0.3">
      <c r="A292">
        <v>3155</v>
      </c>
      <c r="B292" t="s">
        <v>1250</v>
      </c>
      <c r="C292" t="s">
        <v>870</v>
      </c>
      <c r="D292" t="s">
        <v>400</v>
      </c>
      <c r="E292" t="s">
        <v>391</v>
      </c>
      <c r="F292" t="s">
        <v>392</v>
      </c>
      <c r="G292" t="s">
        <v>393</v>
      </c>
      <c r="H292" t="s">
        <v>394</v>
      </c>
      <c r="I292" t="s">
        <v>871</v>
      </c>
      <c r="J292">
        <v>2420</v>
      </c>
      <c r="K292">
        <v>2420</v>
      </c>
      <c r="L292">
        <v>2420</v>
      </c>
      <c r="M292">
        <v>0</v>
      </c>
      <c r="N292">
        <v>0</v>
      </c>
      <c r="O292">
        <v>0</v>
      </c>
      <c r="P292">
        <v>0</v>
      </c>
      <c r="Q292">
        <v>0</v>
      </c>
      <c r="R292">
        <v>0</v>
      </c>
      <c r="S292">
        <v>0</v>
      </c>
      <c r="T292">
        <v>0</v>
      </c>
      <c r="U292">
        <v>0</v>
      </c>
      <c r="V292">
        <v>7260</v>
      </c>
    </row>
    <row r="293" spans="1:22" x14ac:dyDescent="0.3">
      <c r="A293">
        <v>3158</v>
      </c>
      <c r="B293" t="s">
        <v>1250</v>
      </c>
      <c r="C293" t="s">
        <v>872</v>
      </c>
      <c r="D293" t="s">
        <v>400</v>
      </c>
      <c r="E293" t="s">
        <v>391</v>
      </c>
      <c r="F293" t="s">
        <v>392</v>
      </c>
      <c r="G293" t="s">
        <v>393</v>
      </c>
      <c r="H293" t="s">
        <v>394</v>
      </c>
      <c r="I293" t="s">
        <v>873</v>
      </c>
      <c r="J293">
        <v>990</v>
      </c>
      <c r="K293">
        <v>990</v>
      </c>
      <c r="L293">
        <v>990</v>
      </c>
      <c r="M293">
        <v>0</v>
      </c>
      <c r="N293">
        <v>0</v>
      </c>
      <c r="O293">
        <v>0</v>
      </c>
      <c r="P293">
        <v>0</v>
      </c>
      <c r="Q293">
        <v>0</v>
      </c>
      <c r="R293">
        <v>0</v>
      </c>
      <c r="S293">
        <v>0</v>
      </c>
      <c r="T293">
        <v>0</v>
      </c>
      <c r="U293">
        <v>0</v>
      </c>
      <c r="V293">
        <v>2970</v>
      </c>
    </row>
    <row r="294" spans="1:22" x14ac:dyDescent="0.3">
      <c r="A294">
        <v>3158</v>
      </c>
      <c r="B294" t="s">
        <v>1250</v>
      </c>
      <c r="C294" t="s">
        <v>872</v>
      </c>
      <c r="D294" t="s">
        <v>400</v>
      </c>
      <c r="E294" t="s">
        <v>391</v>
      </c>
      <c r="F294" t="s">
        <v>392</v>
      </c>
      <c r="G294" t="s">
        <v>396</v>
      </c>
      <c r="H294" t="s">
        <v>397</v>
      </c>
      <c r="I294" t="s">
        <v>874</v>
      </c>
      <c r="J294">
        <v>50</v>
      </c>
      <c r="K294">
        <v>50</v>
      </c>
      <c r="L294">
        <v>50</v>
      </c>
      <c r="M294">
        <v>0</v>
      </c>
      <c r="N294">
        <v>0</v>
      </c>
      <c r="O294">
        <v>0</v>
      </c>
      <c r="P294">
        <v>0</v>
      </c>
      <c r="Q294">
        <v>0</v>
      </c>
      <c r="R294">
        <v>0</v>
      </c>
      <c r="S294">
        <v>0</v>
      </c>
      <c r="T294">
        <v>0</v>
      </c>
      <c r="U294">
        <v>0</v>
      </c>
      <c r="V294">
        <v>150</v>
      </c>
    </row>
    <row r="295" spans="1:22" x14ac:dyDescent="0.3">
      <c r="A295">
        <v>3159</v>
      </c>
      <c r="B295" t="s">
        <v>1250</v>
      </c>
      <c r="C295" t="s">
        <v>875</v>
      </c>
      <c r="D295" t="s">
        <v>400</v>
      </c>
      <c r="E295" t="s">
        <v>391</v>
      </c>
      <c r="F295" t="s">
        <v>392</v>
      </c>
      <c r="G295" t="s">
        <v>393</v>
      </c>
      <c r="H295" t="s">
        <v>394</v>
      </c>
      <c r="I295" t="s">
        <v>876</v>
      </c>
      <c r="J295">
        <v>330</v>
      </c>
      <c r="K295">
        <v>330</v>
      </c>
      <c r="L295">
        <v>330</v>
      </c>
      <c r="M295">
        <v>0</v>
      </c>
      <c r="N295">
        <v>0</v>
      </c>
      <c r="O295">
        <v>0</v>
      </c>
      <c r="P295">
        <v>0</v>
      </c>
      <c r="Q295">
        <v>0</v>
      </c>
      <c r="R295">
        <v>0</v>
      </c>
      <c r="S295">
        <v>0</v>
      </c>
      <c r="T295">
        <v>0</v>
      </c>
      <c r="U295">
        <v>0</v>
      </c>
      <c r="V295">
        <v>990</v>
      </c>
    </row>
    <row r="296" spans="1:22" x14ac:dyDescent="0.3">
      <c r="A296">
        <v>3160</v>
      </c>
      <c r="B296" t="s">
        <v>1250</v>
      </c>
      <c r="C296" t="s">
        <v>877</v>
      </c>
      <c r="D296" t="s">
        <v>400</v>
      </c>
      <c r="E296" t="s">
        <v>391</v>
      </c>
      <c r="F296" t="s">
        <v>392</v>
      </c>
      <c r="G296" t="s">
        <v>393</v>
      </c>
      <c r="H296" t="s">
        <v>394</v>
      </c>
      <c r="I296" t="s">
        <v>878</v>
      </c>
      <c r="J296">
        <v>1320</v>
      </c>
      <c r="K296">
        <v>1320</v>
      </c>
      <c r="L296">
        <v>1320</v>
      </c>
      <c r="M296">
        <v>0</v>
      </c>
      <c r="N296">
        <v>0</v>
      </c>
      <c r="O296">
        <v>0</v>
      </c>
      <c r="P296">
        <v>0</v>
      </c>
      <c r="Q296">
        <v>0</v>
      </c>
      <c r="R296">
        <v>0</v>
      </c>
      <c r="S296">
        <v>0</v>
      </c>
      <c r="T296">
        <v>0</v>
      </c>
      <c r="U296">
        <v>0</v>
      </c>
      <c r="V296">
        <v>3960</v>
      </c>
    </row>
    <row r="297" spans="1:22" x14ac:dyDescent="0.3">
      <c r="A297">
        <v>3163</v>
      </c>
      <c r="B297" t="s">
        <v>1250</v>
      </c>
      <c r="C297" t="s">
        <v>879</v>
      </c>
      <c r="D297" t="s">
        <v>390</v>
      </c>
      <c r="E297" t="s">
        <v>391</v>
      </c>
      <c r="F297" t="s">
        <v>392</v>
      </c>
      <c r="G297" t="s">
        <v>393</v>
      </c>
      <c r="H297" t="s">
        <v>394</v>
      </c>
      <c r="I297" t="s">
        <v>880</v>
      </c>
      <c r="J297">
        <v>9680</v>
      </c>
      <c r="K297">
        <v>9680</v>
      </c>
      <c r="L297">
        <v>9680</v>
      </c>
      <c r="M297">
        <v>0</v>
      </c>
      <c r="N297">
        <v>0</v>
      </c>
      <c r="O297">
        <v>0</v>
      </c>
      <c r="P297">
        <v>0</v>
      </c>
      <c r="Q297">
        <v>0</v>
      </c>
      <c r="R297">
        <v>0</v>
      </c>
      <c r="S297">
        <v>0</v>
      </c>
      <c r="T297">
        <v>0</v>
      </c>
      <c r="U297">
        <v>0</v>
      </c>
      <c r="V297">
        <v>29040</v>
      </c>
    </row>
    <row r="298" spans="1:22" x14ac:dyDescent="0.3">
      <c r="A298">
        <v>3163</v>
      </c>
      <c r="B298" t="s">
        <v>1250</v>
      </c>
      <c r="C298" t="s">
        <v>879</v>
      </c>
      <c r="D298" t="s">
        <v>390</v>
      </c>
      <c r="E298" t="s">
        <v>391</v>
      </c>
      <c r="F298" t="s">
        <v>392</v>
      </c>
      <c r="G298" t="s">
        <v>396</v>
      </c>
      <c r="H298" t="s">
        <v>397</v>
      </c>
      <c r="I298" t="s">
        <v>881</v>
      </c>
      <c r="J298">
        <v>25</v>
      </c>
      <c r="K298">
        <v>25</v>
      </c>
      <c r="L298">
        <v>25</v>
      </c>
      <c r="M298">
        <v>0</v>
      </c>
      <c r="N298">
        <v>0</v>
      </c>
      <c r="O298">
        <v>0</v>
      </c>
      <c r="P298">
        <v>0</v>
      </c>
      <c r="Q298">
        <v>0</v>
      </c>
      <c r="R298">
        <v>0</v>
      </c>
      <c r="S298">
        <v>0</v>
      </c>
      <c r="T298">
        <v>0</v>
      </c>
      <c r="U298">
        <v>0</v>
      </c>
      <c r="V298">
        <v>75</v>
      </c>
    </row>
    <row r="299" spans="1:22" x14ac:dyDescent="0.3">
      <c r="A299">
        <v>3167</v>
      </c>
      <c r="B299" t="s">
        <v>1250</v>
      </c>
      <c r="C299" t="s">
        <v>882</v>
      </c>
      <c r="D299" t="s">
        <v>390</v>
      </c>
      <c r="E299" t="s">
        <v>391</v>
      </c>
      <c r="F299" t="s">
        <v>392</v>
      </c>
      <c r="G299" t="s">
        <v>393</v>
      </c>
      <c r="H299" t="s">
        <v>394</v>
      </c>
      <c r="I299" t="s">
        <v>883</v>
      </c>
      <c r="J299">
        <v>3300</v>
      </c>
      <c r="K299">
        <v>3300</v>
      </c>
      <c r="L299">
        <v>3300</v>
      </c>
      <c r="M299">
        <v>0</v>
      </c>
      <c r="N299">
        <v>0</v>
      </c>
      <c r="O299">
        <v>0</v>
      </c>
      <c r="P299">
        <v>0</v>
      </c>
      <c r="Q299">
        <v>0</v>
      </c>
      <c r="R299">
        <v>0</v>
      </c>
      <c r="S299">
        <v>0</v>
      </c>
      <c r="T299">
        <v>0</v>
      </c>
      <c r="U299">
        <v>0</v>
      </c>
      <c r="V299">
        <v>9900</v>
      </c>
    </row>
    <row r="300" spans="1:22" x14ac:dyDescent="0.3">
      <c r="A300">
        <v>3167</v>
      </c>
      <c r="B300" t="s">
        <v>1250</v>
      </c>
      <c r="C300" t="s">
        <v>882</v>
      </c>
      <c r="D300" t="s">
        <v>390</v>
      </c>
      <c r="E300" t="s">
        <v>391</v>
      </c>
      <c r="F300" t="s">
        <v>392</v>
      </c>
      <c r="G300" t="s">
        <v>396</v>
      </c>
      <c r="H300" t="s">
        <v>397</v>
      </c>
      <c r="I300" t="s">
        <v>884</v>
      </c>
      <c r="J300">
        <v>75</v>
      </c>
      <c r="K300">
        <v>75</v>
      </c>
      <c r="L300">
        <v>75</v>
      </c>
      <c r="M300">
        <v>0</v>
      </c>
      <c r="N300">
        <v>0</v>
      </c>
      <c r="O300">
        <v>0</v>
      </c>
      <c r="P300">
        <v>0</v>
      </c>
      <c r="Q300">
        <v>0</v>
      </c>
      <c r="R300">
        <v>0</v>
      </c>
      <c r="S300">
        <v>0</v>
      </c>
      <c r="T300">
        <v>0</v>
      </c>
      <c r="U300">
        <v>0</v>
      </c>
      <c r="V300">
        <v>225</v>
      </c>
    </row>
    <row r="301" spans="1:22" x14ac:dyDescent="0.3">
      <c r="A301">
        <v>3168</v>
      </c>
      <c r="B301" t="s">
        <v>1250</v>
      </c>
      <c r="C301" t="s">
        <v>885</v>
      </c>
      <c r="D301" t="s">
        <v>390</v>
      </c>
      <c r="E301" t="s">
        <v>391</v>
      </c>
      <c r="F301" t="s">
        <v>392</v>
      </c>
      <c r="G301" t="s">
        <v>393</v>
      </c>
      <c r="H301" t="s">
        <v>394</v>
      </c>
      <c r="I301" t="s">
        <v>886</v>
      </c>
      <c r="J301">
        <v>1320</v>
      </c>
      <c r="K301">
        <v>1320</v>
      </c>
      <c r="L301">
        <v>1320</v>
      </c>
      <c r="M301">
        <v>0</v>
      </c>
      <c r="N301">
        <v>0</v>
      </c>
      <c r="O301">
        <v>0</v>
      </c>
      <c r="P301">
        <v>0</v>
      </c>
      <c r="Q301">
        <v>0</v>
      </c>
      <c r="R301">
        <v>0</v>
      </c>
      <c r="S301">
        <v>0</v>
      </c>
      <c r="T301">
        <v>0</v>
      </c>
      <c r="U301">
        <v>0</v>
      </c>
      <c r="V301">
        <v>3960</v>
      </c>
    </row>
    <row r="302" spans="1:22" x14ac:dyDescent="0.3">
      <c r="A302">
        <v>3169</v>
      </c>
      <c r="B302" t="s">
        <v>1250</v>
      </c>
      <c r="C302" t="s">
        <v>887</v>
      </c>
      <c r="D302" t="s">
        <v>390</v>
      </c>
      <c r="E302" t="s">
        <v>391</v>
      </c>
      <c r="F302" t="s">
        <v>392</v>
      </c>
      <c r="G302" t="s">
        <v>393</v>
      </c>
      <c r="H302" t="s">
        <v>394</v>
      </c>
      <c r="I302" t="s">
        <v>888</v>
      </c>
      <c r="J302">
        <v>990</v>
      </c>
      <c r="K302">
        <v>990</v>
      </c>
      <c r="L302">
        <v>990</v>
      </c>
      <c r="M302">
        <v>0</v>
      </c>
      <c r="N302">
        <v>0</v>
      </c>
      <c r="O302">
        <v>0</v>
      </c>
      <c r="P302">
        <v>0</v>
      </c>
      <c r="Q302">
        <v>0</v>
      </c>
      <c r="R302">
        <v>0</v>
      </c>
      <c r="S302">
        <v>0</v>
      </c>
      <c r="T302">
        <v>0</v>
      </c>
      <c r="U302">
        <v>0</v>
      </c>
      <c r="V302">
        <v>2970</v>
      </c>
    </row>
    <row r="303" spans="1:22" x14ac:dyDescent="0.3">
      <c r="A303">
        <v>3169</v>
      </c>
      <c r="B303" t="s">
        <v>1250</v>
      </c>
      <c r="C303" t="s">
        <v>887</v>
      </c>
      <c r="D303" t="s">
        <v>390</v>
      </c>
      <c r="E303" t="s">
        <v>391</v>
      </c>
      <c r="F303" t="s">
        <v>392</v>
      </c>
      <c r="G303" t="s">
        <v>396</v>
      </c>
      <c r="H303" t="s">
        <v>397</v>
      </c>
      <c r="I303" t="s">
        <v>889</v>
      </c>
      <c r="J303">
        <v>1575</v>
      </c>
      <c r="K303">
        <v>1575</v>
      </c>
      <c r="L303">
        <v>1575</v>
      </c>
      <c r="M303">
        <v>0</v>
      </c>
      <c r="N303">
        <v>0</v>
      </c>
      <c r="O303">
        <v>0</v>
      </c>
      <c r="P303">
        <v>0</v>
      </c>
      <c r="Q303">
        <v>0</v>
      </c>
      <c r="R303">
        <v>0</v>
      </c>
      <c r="S303">
        <v>0</v>
      </c>
      <c r="T303">
        <v>0</v>
      </c>
      <c r="U303">
        <v>0</v>
      </c>
      <c r="V303">
        <v>4725</v>
      </c>
    </row>
    <row r="304" spans="1:22" x14ac:dyDescent="0.3">
      <c r="A304">
        <v>3171</v>
      </c>
      <c r="B304" t="s">
        <v>1250</v>
      </c>
      <c r="C304" t="s">
        <v>890</v>
      </c>
      <c r="D304" t="s">
        <v>390</v>
      </c>
      <c r="E304" t="s">
        <v>391</v>
      </c>
      <c r="F304" t="s">
        <v>392</v>
      </c>
      <c r="G304" t="s">
        <v>393</v>
      </c>
      <c r="H304" t="s">
        <v>394</v>
      </c>
      <c r="I304" t="s">
        <v>891</v>
      </c>
      <c r="J304">
        <v>2090</v>
      </c>
      <c r="K304">
        <v>2090</v>
      </c>
      <c r="L304">
        <v>2090</v>
      </c>
      <c r="M304">
        <v>0</v>
      </c>
      <c r="N304">
        <v>0</v>
      </c>
      <c r="O304">
        <v>0</v>
      </c>
      <c r="P304">
        <v>0</v>
      </c>
      <c r="Q304">
        <v>0</v>
      </c>
      <c r="R304">
        <v>0</v>
      </c>
      <c r="S304">
        <v>0</v>
      </c>
      <c r="T304">
        <v>0</v>
      </c>
      <c r="U304">
        <v>0</v>
      </c>
      <c r="V304">
        <v>6270</v>
      </c>
    </row>
    <row r="305" spans="1:22" x14ac:dyDescent="0.3">
      <c r="A305">
        <v>3172</v>
      </c>
      <c r="B305" t="s">
        <v>1250</v>
      </c>
      <c r="C305" t="s">
        <v>892</v>
      </c>
      <c r="D305" t="s">
        <v>390</v>
      </c>
      <c r="E305" t="s">
        <v>391</v>
      </c>
      <c r="F305" t="s">
        <v>392</v>
      </c>
      <c r="G305" t="s">
        <v>393</v>
      </c>
      <c r="H305" t="s">
        <v>394</v>
      </c>
      <c r="I305" t="s">
        <v>893</v>
      </c>
      <c r="J305">
        <v>1980</v>
      </c>
      <c r="K305">
        <v>1980</v>
      </c>
      <c r="L305">
        <v>1980</v>
      </c>
      <c r="M305">
        <v>0</v>
      </c>
      <c r="N305">
        <v>0</v>
      </c>
      <c r="O305">
        <v>0</v>
      </c>
      <c r="P305">
        <v>0</v>
      </c>
      <c r="Q305">
        <v>0</v>
      </c>
      <c r="R305">
        <v>0</v>
      </c>
      <c r="S305">
        <v>0</v>
      </c>
      <c r="T305">
        <v>0</v>
      </c>
      <c r="U305">
        <v>0</v>
      </c>
      <c r="V305">
        <v>5940</v>
      </c>
    </row>
    <row r="306" spans="1:22" x14ac:dyDescent="0.3">
      <c r="A306">
        <v>3173</v>
      </c>
      <c r="B306" t="s">
        <v>1250</v>
      </c>
      <c r="C306" t="s">
        <v>894</v>
      </c>
      <c r="D306" t="s">
        <v>390</v>
      </c>
      <c r="E306" t="s">
        <v>391</v>
      </c>
      <c r="F306" t="s">
        <v>392</v>
      </c>
      <c r="G306" t="s">
        <v>393</v>
      </c>
      <c r="H306" t="s">
        <v>394</v>
      </c>
      <c r="I306" t="s">
        <v>895</v>
      </c>
      <c r="J306">
        <v>2750</v>
      </c>
      <c r="K306">
        <v>2750</v>
      </c>
      <c r="L306">
        <v>2750</v>
      </c>
      <c r="M306">
        <v>0</v>
      </c>
      <c r="N306">
        <v>0</v>
      </c>
      <c r="O306">
        <v>0</v>
      </c>
      <c r="P306">
        <v>0</v>
      </c>
      <c r="Q306">
        <v>0</v>
      </c>
      <c r="R306">
        <v>0</v>
      </c>
      <c r="S306">
        <v>0</v>
      </c>
      <c r="T306">
        <v>0</v>
      </c>
      <c r="U306">
        <v>0</v>
      </c>
      <c r="V306">
        <v>8250</v>
      </c>
    </row>
    <row r="307" spans="1:22" x14ac:dyDescent="0.3">
      <c r="A307">
        <v>3173</v>
      </c>
      <c r="B307" t="s">
        <v>1250</v>
      </c>
      <c r="C307" t="s">
        <v>894</v>
      </c>
      <c r="D307" t="s">
        <v>390</v>
      </c>
      <c r="E307" t="s">
        <v>391</v>
      </c>
      <c r="F307" t="s">
        <v>392</v>
      </c>
      <c r="G307" t="s">
        <v>396</v>
      </c>
      <c r="H307" t="s">
        <v>397</v>
      </c>
      <c r="I307" t="s">
        <v>896</v>
      </c>
      <c r="J307">
        <v>25</v>
      </c>
      <c r="K307">
        <v>25</v>
      </c>
      <c r="L307">
        <v>25</v>
      </c>
      <c r="M307">
        <v>0</v>
      </c>
      <c r="N307">
        <v>0</v>
      </c>
      <c r="O307">
        <v>0</v>
      </c>
      <c r="P307">
        <v>0</v>
      </c>
      <c r="Q307">
        <v>0</v>
      </c>
      <c r="R307">
        <v>0</v>
      </c>
      <c r="S307">
        <v>0</v>
      </c>
      <c r="T307">
        <v>0</v>
      </c>
      <c r="U307">
        <v>0</v>
      </c>
      <c r="V307">
        <v>75</v>
      </c>
    </row>
    <row r="308" spans="1:22" x14ac:dyDescent="0.3">
      <c r="A308">
        <v>3175</v>
      </c>
      <c r="B308" t="s">
        <v>1250</v>
      </c>
      <c r="C308" t="s">
        <v>897</v>
      </c>
      <c r="D308" t="s">
        <v>390</v>
      </c>
      <c r="E308" t="s">
        <v>391</v>
      </c>
      <c r="F308" t="s">
        <v>392</v>
      </c>
      <c r="G308" t="s">
        <v>393</v>
      </c>
      <c r="H308" t="s">
        <v>394</v>
      </c>
      <c r="I308" t="s">
        <v>898</v>
      </c>
      <c r="J308">
        <v>2860</v>
      </c>
      <c r="K308">
        <v>2860</v>
      </c>
      <c r="L308">
        <v>2860</v>
      </c>
      <c r="M308">
        <v>0</v>
      </c>
      <c r="N308">
        <v>0</v>
      </c>
      <c r="O308">
        <v>0</v>
      </c>
      <c r="P308">
        <v>0</v>
      </c>
      <c r="Q308">
        <v>0</v>
      </c>
      <c r="R308">
        <v>0</v>
      </c>
      <c r="S308">
        <v>0</v>
      </c>
      <c r="T308">
        <v>0</v>
      </c>
      <c r="U308">
        <v>0</v>
      </c>
      <c r="V308">
        <v>8580</v>
      </c>
    </row>
    <row r="309" spans="1:22" x14ac:dyDescent="0.3">
      <c r="A309">
        <v>3178</v>
      </c>
      <c r="B309" t="s">
        <v>1250</v>
      </c>
      <c r="C309" t="s">
        <v>899</v>
      </c>
      <c r="D309" t="s">
        <v>390</v>
      </c>
      <c r="E309" t="s">
        <v>391</v>
      </c>
      <c r="F309" t="s">
        <v>392</v>
      </c>
      <c r="G309" t="s">
        <v>393</v>
      </c>
      <c r="H309" t="s">
        <v>394</v>
      </c>
      <c r="I309" t="s">
        <v>900</v>
      </c>
      <c r="J309">
        <v>10230</v>
      </c>
      <c r="K309">
        <v>10230</v>
      </c>
      <c r="L309">
        <v>10230</v>
      </c>
      <c r="M309">
        <v>0</v>
      </c>
      <c r="N309">
        <v>0</v>
      </c>
      <c r="O309">
        <v>0</v>
      </c>
      <c r="P309">
        <v>0</v>
      </c>
      <c r="Q309">
        <v>0</v>
      </c>
      <c r="R309">
        <v>0</v>
      </c>
      <c r="S309">
        <v>0</v>
      </c>
      <c r="T309">
        <v>0</v>
      </c>
      <c r="U309">
        <v>0</v>
      </c>
      <c r="V309">
        <v>30690</v>
      </c>
    </row>
    <row r="310" spans="1:22" x14ac:dyDescent="0.3">
      <c r="A310">
        <v>3178</v>
      </c>
      <c r="B310" t="s">
        <v>1250</v>
      </c>
      <c r="C310" t="s">
        <v>899</v>
      </c>
      <c r="D310" t="s">
        <v>390</v>
      </c>
      <c r="E310" t="s">
        <v>391</v>
      </c>
      <c r="F310" t="s">
        <v>392</v>
      </c>
      <c r="G310" t="s">
        <v>396</v>
      </c>
      <c r="H310" t="s">
        <v>397</v>
      </c>
      <c r="I310" t="s">
        <v>901</v>
      </c>
      <c r="J310">
        <v>75</v>
      </c>
      <c r="K310">
        <v>75</v>
      </c>
      <c r="L310">
        <v>75</v>
      </c>
      <c r="M310">
        <v>0</v>
      </c>
      <c r="N310">
        <v>0</v>
      </c>
      <c r="O310">
        <v>0</v>
      </c>
      <c r="P310">
        <v>0</v>
      </c>
      <c r="Q310">
        <v>0</v>
      </c>
      <c r="R310">
        <v>0</v>
      </c>
      <c r="S310">
        <v>0</v>
      </c>
      <c r="T310">
        <v>0</v>
      </c>
      <c r="U310">
        <v>0</v>
      </c>
      <c r="V310">
        <v>225</v>
      </c>
    </row>
    <row r="311" spans="1:22" x14ac:dyDescent="0.3">
      <c r="A311">
        <v>3179</v>
      </c>
      <c r="B311" t="s">
        <v>1250</v>
      </c>
      <c r="C311" t="s">
        <v>902</v>
      </c>
      <c r="D311" t="s">
        <v>390</v>
      </c>
      <c r="E311" t="s">
        <v>391</v>
      </c>
      <c r="F311" t="s">
        <v>392</v>
      </c>
      <c r="G311" t="s">
        <v>393</v>
      </c>
      <c r="H311" t="s">
        <v>394</v>
      </c>
      <c r="I311" t="s">
        <v>903</v>
      </c>
      <c r="J311">
        <v>17930</v>
      </c>
      <c r="K311">
        <v>17930</v>
      </c>
      <c r="L311">
        <v>17930</v>
      </c>
      <c r="M311">
        <v>0</v>
      </c>
      <c r="N311">
        <v>0</v>
      </c>
      <c r="O311">
        <v>0</v>
      </c>
      <c r="P311">
        <v>0</v>
      </c>
      <c r="Q311">
        <v>0</v>
      </c>
      <c r="R311">
        <v>0</v>
      </c>
      <c r="S311">
        <v>0</v>
      </c>
      <c r="T311">
        <v>0</v>
      </c>
      <c r="U311">
        <v>0</v>
      </c>
      <c r="V311">
        <v>53790</v>
      </c>
    </row>
    <row r="312" spans="1:22" x14ac:dyDescent="0.3">
      <c r="A312">
        <v>3181</v>
      </c>
      <c r="B312" t="s">
        <v>1250</v>
      </c>
      <c r="C312" t="s">
        <v>904</v>
      </c>
      <c r="D312" t="s">
        <v>390</v>
      </c>
      <c r="E312" t="s">
        <v>391</v>
      </c>
      <c r="F312" t="s">
        <v>392</v>
      </c>
      <c r="G312" t="s">
        <v>393</v>
      </c>
      <c r="H312" t="s">
        <v>394</v>
      </c>
      <c r="I312" t="s">
        <v>905</v>
      </c>
      <c r="J312">
        <v>8140</v>
      </c>
      <c r="K312">
        <v>8140</v>
      </c>
      <c r="L312">
        <v>8140</v>
      </c>
      <c r="M312">
        <v>0</v>
      </c>
      <c r="N312">
        <v>0</v>
      </c>
      <c r="O312">
        <v>0</v>
      </c>
      <c r="P312">
        <v>0</v>
      </c>
      <c r="Q312">
        <v>0</v>
      </c>
      <c r="R312">
        <v>0</v>
      </c>
      <c r="S312">
        <v>0</v>
      </c>
      <c r="T312">
        <v>0</v>
      </c>
      <c r="U312">
        <v>0</v>
      </c>
      <c r="V312">
        <v>24420</v>
      </c>
    </row>
    <row r="313" spans="1:22" x14ac:dyDescent="0.3">
      <c r="A313">
        <v>3181</v>
      </c>
      <c r="B313" t="s">
        <v>1250</v>
      </c>
      <c r="C313" t="s">
        <v>904</v>
      </c>
      <c r="D313" t="s">
        <v>390</v>
      </c>
      <c r="E313" t="s">
        <v>391</v>
      </c>
      <c r="F313" t="s">
        <v>392</v>
      </c>
      <c r="G313" t="s">
        <v>396</v>
      </c>
      <c r="H313" t="s">
        <v>397</v>
      </c>
      <c r="I313" t="s">
        <v>906</v>
      </c>
      <c r="J313">
        <v>25</v>
      </c>
      <c r="K313">
        <v>25</v>
      </c>
      <c r="L313">
        <v>25</v>
      </c>
      <c r="M313">
        <v>0</v>
      </c>
      <c r="N313">
        <v>0</v>
      </c>
      <c r="O313">
        <v>0</v>
      </c>
      <c r="P313">
        <v>0</v>
      </c>
      <c r="Q313">
        <v>0</v>
      </c>
      <c r="R313">
        <v>0</v>
      </c>
      <c r="S313">
        <v>0</v>
      </c>
      <c r="T313">
        <v>0</v>
      </c>
      <c r="U313">
        <v>0</v>
      </c>
      <c r="V313">
        <v>75</v>
      </c>
    </row>
    <row r="314" spans="1:22" x14ac:dyDescent="0.3">
      <c r="A314">
        <v>3182</v>
      </c>
      <c r="B314" t="s">
        <v>1250</v>
      </c>
      <c r="C314" t="s">
        <v>907</v>
      </c>
      <c r="D314" t="s">
        <v>390</v>
      </c>
      <c r="E314" t="s">
        <v>391</v>
      </c>
      <c r="F314" t="s">
        <v>392</v>
      </c>
      <c r="G314" t="s">
        <v>393</v>
      </c>
      <c r="H314" t="s">
        <v>394</v>
      </c>
      <c r="I314" t="s">
        <v>908</v>
      </c>
      <c r="J314">
        <v>8140</v>
      </c>
      <c r="K314">
        <v>8140</v>
      </c>
      <c r="L314">
        <v>8140</v>
      </c>
      <c r="M314">
        <v>0</v>
      </c>
      <c r="N314">
        <v>0</v>
      </c>
      <c r="O314">
        <v>0</v>
      </c>
      <c r="P314">
        <v>0</v>
      </c>
      <c r="Q314">
        <v>0</v>
      </c>
      <c r="R314">
        <v>0</v>
      </c>
      <c r="S314">
        <v>0</v>
      </c>
      <c r="T314">
        <v>0</v>
      </c>
      <c r="U314">
        <v>0</v>
      </c>
      <c r="V314">
        <v>24420</v>
      </c>
    </row>
    <row r="315" spans="1:22" x14ac:dyDescent="0.3">
      <c r="A315">
        <v>3182</v>
      </c>
      <c r="B315" t="s">
        <v>1250</v>
      </c>
      <c r="C315" t="s">
        <v>907</v>
      </c>
      <c r="D315" t="s">
        <v>390</v>
      </c>
      <c r="E315" t="s">
        <v>391</v>
      </c>
      <c r="F315" t="s">
        <v>392</v>
      </c>
      <c r="G315" t="s">
        <v>396</v>
      </c>
      <c r="H315" t="s">
        <v>397</v>
      </c>
      <c r="I315" t="s">
        <v>909</v>
      </c>
      <c r="J315">
        <v>275</v>
      </c>
      <c r="K315">
        <v>275</v>
      </c>
      <c r="L315">
        <v>275</v>
      </c>
      <c r="M315">
        <v>0</v>
      </c>
      <c r="N315">
        <v>0</v>
      </c>
      <c r="O315">
        <v>0</v>
      </c>
      <c r="P315">
        <v>0</v>
      </c>
      <c r="Q315">
        <v>0</v>
      </c>
      <c r="R315">
        <v>0</v>
      </c>
      <c r="S315">
        <v>0</v>
      </c>
      <c r="T315">
        <v>0</v>
      </c>
      <c r="U315">
        <v>0</v>
      </c>
      <c r="V315">
        <v>825</v>
      </c>
    </row>
    <row r="316" spans="1:22" x14ac:dyDescent="0.3">
      <c r="A316">
        <v>3183</v>
      </c>
      <c r="B316" t="s">
        <v>1250</v>
      </c>
      <c r="C316" t="s">
        <v>910</v>
      </c>
      <c r="D316" t="s">
        <v>390</v>
      </c>
      <c r="E316" t="s">
        <v>391</v>
      </c>
      <c r="F316" t="s">
        <v>392</v>
      </c>
      <c r="G316" t="s">
        <v>393</v>
      </c>
      <c r="H316" t="s">
        <v>394</v>
      </c>
      <c r="I316" t="s">
        <v>911</v>
      </c>
      <c r="J316">
        <v>1870</v>
      </c>
      <c r="K316">
        <v>1870</v>
      </c>
      <c r="L316">
        <v>1870</v>
      </c>
      <c r="M316">
        <v>0</v>
      </c>
      <c r="N316">
        <v>0</v>
      </c>
      <c r="O316">
        <v>0</v>
      </c>
      <c r="P316">
        <v>0</v>
      </c>
      <c r="Q316">
        <v>0</v>
      </c>
      <c r="R316">
        <v>0</v>
      </c>
      <c r="S316">
        <v>0</v>
      </c>
      <c r="T316">
        <v>0</v>
      </c>
      <c r="U316">
        <v>0</v>
      </c>
      <c r="V316">
        <v>5610</v>
      </c>
    </row>
    <row r="317" spans="1:22" x14ac:dyDescent="0.3">
      <c r="A317">
        <v>3183</v>
      </c>
      <c r="B317" t="s">
        <v>1250</v>
      </c>
      <c r="C317" t="s">
        <v>910</v>
      </c>
      <c r="D317" t="s">
        <v>390</v>
      </c>
      <c r="E317" t="s">
        <v>391</v>
      </c>
      <c r="F317" t="s">
        <v>392</v>
      </c>
      <c r="G317" t="s">
        <v>396</v>
      </c>
      <c r="H317" t="s">
        <v>397</v>
      </c>
      <c r="I317" t="s">
        <v>912</v>
      </c>
      <c r="J317">
        <v>125</v>
      </c>
      <c r="K317">
        <v>125</v>
      </c>
      <c r="L317">
        <v>125</v>
      </c>
      <c r="M317">
        <v>0</v>
      </c>
      <c r="N317">
        <v>0</v>
      </c>
      <c r="O317">
        <v>0</v>
      </c>
      <c r="P317">
        <v>0</v>
      </c>
      <c r="Q317">
        <v>0</v>
      </c>
      <c r="R317">
        <v>0</v>
      </c>
      <c r="S317">
        <v>0</v>
      </c>
      <c r="T317">
        <v>0</v>
      </c>
      <c r="U317">
        <v>0</v>
      </c>
      <c r="V317">
        <v>375</v>
      </c>
    </row>
    <row r="318" spans="1:22" x14ac:dyDescent="0.3">
      <c r="A318">
        <v>3186</v>
      </c>
      <c r="B318" t="s">
        <v>1250</v>
      </c>
      <c r="C318" t="s">
        <v>913</v>
      </c>
      <c r="D318" t="s">
        <v>390</v>
      </c>
      <c r="E318" t="s">
        <v>391</v>
      </c>
      <c r="F318" t="s">
        <v>392</v>
      </c>
      <c r="G318" t="s">
        <v>393</v>
      </c>
      <c r="H318" t="s">
        <v>394</v>
      </c>
      <c r="I318" t="s">
        <v>914</v>
      </c>
      <c r="J318">
        <v>1100</v>
      </c>
      <c r="K318">
        <v>1100</v>
      </c>
      <c r="L318">
        <v>1100</v>
      </c>
      <c r="M318">
        <v>0</v>
      </c>
      <c r="N318">
        <v>0</v>
      </c>
      <c r="O318">
        <v>0</v>
      </c>
      <c r="P318">
        <v>0</v>
      </c>
      <c r="Q318">
        <v>0</v>
      </c>
      <c r="R318">
        <v>0</v>
      </c>
      <c r="S318">
        <v>0</v>
      </c>
      <c r="T318">
        <v>0</v>
      </c>
      <c r="U318">
        <v>0</v>
      </c>
      <c r="V318">
        <v>3300</v>
      </c>
    </row>
    <row r="319" spans="1:22" x14ac:dyDescent="0.3">
      <c r="A319">
        <v>3198</v>
      </c>
      <c r="B319" t="s">
        <v>1250</v>
      </c>
      <c r="C319" t="s">
        <v>915</v>
      </c>
      <c r="D319" t="s">
        <v>406</v>
      </c>
      <c r="E319" t="s">
        <v>391</v>
      </c>
      <c r="F319" t="s">
        <v>392</v>
      </c>
      <c r="G319" t="s">
        <v>393</v>
      </c>
      <c r="H319" t="s">
        <v>394</v>
      </c>
      <c r="I319" t="s">
        <v>916</v>
      </c>
      <c r="J319">
        <v>550</v>
      </c>
      <c r="K319">
        <v>550</v>
      </c>
      <c r="L319">
        <v>550</v>
      </c>
      <c r="M319">
        <v>0</v>
      </c>
      <c r="N319">
        <v>0</v>
      </c>
      <c r="O319">
        <v>0</v>
      </c>
      <c r="P319">
        <v>0</v>
      </c>
      <c r="Q319">
        <v>0</v>
      </c>
      <c r="R319">
        <v>0</v>
      </c>
      <c r="S319">
        <v>0</v>
      </c>
      <c r="T319">
        <v>0</v>
      </c>
      <c r="U319">
        <v>0</v>
      </c>
      <c r="V319">
        <v>1650</v>
      </c>
    </row>
    <row r="320" spans="1:22" x14ac:dyDescent="0.3">
      <c r="A320">
        <v>3199</v>
      </c>
      <c r="B320" t="s">
        <v>1250</v>
      </c>
      <c r="C320" t="s">
        <v>917</v>
      </c>
      <c r="D320" t="s">
        <v>400</v>
      </c>
      <c r="E320" t="s">
        <v>391</v>
      </c>
      <c r="F320" t="s">
        <v>392</v>
      </c>
      <c r="G320" t="s">
        <v>393</v>
      </c>
      <c r="H320" t="s">
        <v>394</v>
      </c>
      <c r="I320" t="s">
        <v>918</v>
      </c>
      <c r="J320">
        <v>2530</v>
      </c>
      <c r="K320">
        <v>2530</v>
      </c>
      <c r="L320">
        <v>2530</v>
      </c>
      <c r="M320">
        <v>0</v>
      </c>
      <c r="N320">
        <v>0</v>
      </c>
      <c r="O320">
        <v>0</v>
      </c>
      <c r="P320">
        <v>0</v>
      </c>
      <c r="Q320">
        <v>0</v>
      </c>
      <c r="R320">
        <v>0</v>
      </c>
      <c r="S320">
        <v>0</v>
      </c>
      <c r="T320">
        <v>0</v>
      </c>
      <c r="U320">
        <v>0</v>
      </c>
      <c r="V320">
        <v>7590</v>
      </c>
    </row>
    <row r="321" spans="1:22" x14ac:dyDescent="0.3">
      <c r="A321">
        <v>3199</v>
      </c>
      <c r="B321" t="s">
        <v>1250</v>
      </c>
      <c r="C321" t="s">
        <v>917</v>
      </c>
      <c r="D321" t="s">
        <v>400</v>
      </c>
      <c r="E321" t="s">
        <v>391</v>
      </c>
      <c r="F321" t="s">
        <v>392</v>
      </c>
      <c r="G321" t="s">
        <v>396</v>
      </c>
      <c r="H321" t="s">
        <v>397</v>
      </c>
      <c r="I321" t="s">
        <v>1299</v>
      </c>
      <c r="J321">
        <v>50</v>
      </c>
      <c r="K321">
        <v>50</v>
      </c>
      <c r="L321">
        <v>50</v>
      </c>
      <c r="M321">
        <v>0</v>
      </c>
      <c r="N321">
        <v>0</v>
      </c>
      <c r="O321">
        <v>0</v>
      </c>
      <c r="P321">
        <v>0</v>
      </c>
      <c r="Q321">
        <v>0</v>
      </c>
      <c r="R321">
        <v>0</v>
      </c>
      <c r="S321">
        <v>0</v>
      </c>
      <c r="T321">
        <v>0</v>
      </c>
      <c r="U321">
        <v>0</v>
      </c>
      <c r="V321">
        <v>150</v>
      </c>
    </row>
    <row r="322" spans="1:22" x14ac:dyDescent="0.3">
      <c r="A322">
        <v>3201</v>
      </c>
      <c r="B322" t="s">
        <v>1250</v>
      </c>
      <c r="C322" t="s">
        <v>919</v>
      </c>
      <c r="D322" t="s">
        <v>406</v>
      </c>
      <c r="E322" t="s">
        <v>391</v>
      </c>
      <c r="F322" t="s">
        <v>392</v>
      </c>
      <c r="G322" t="s">
        <v>393</v>
      </c>
      <c r="H322" t="s">
        <v>394</v>
      </c>
      <c r="I322" t="s">
        <v>920</v>
      </c>
      <c r="J322">
        <v>1210</v>
      </c>
      <c r="K322">
        <v>1210</v>
      </c>
      <c r="L322">
        <v>1210</v>
      </c>
      <c r="M322">
        <v>0</v>
      </c>
      <c r="N322">
        <v>0</v>
      </c>
      <c r="O322">
        <v>0</v>
      </c>
      <c r="P322">
        <v>0</v>
      </c>
      <c r="Q322">
        <v>0</v>
      </c>
      <c r="R322">
        <v>0</v>
      </c>
      <c r="S322">
        <v>0</v>
      </c>
      <c r="T322">
        <v>0</v>
      </c>
      <c r="U322">
        <v>0</v>
      </c>
      <c r="V322">
        <v>3630</v>
      </c>
    </row>
    <row r="323" spans="1:22" x14ac:dyDescent="0.3">
      <c r="A323">
        <v>3282</v>
      </c>
      <c r="B323" t="s">
        <v>1250</v>
      </c>
      <c r="C323" t="s">
        <v>921</v>
      </c>
      <c r="D323" t="s">
        <v>390</v>
      </c>
      <c r="E323" t="s">
        <v>391</v>
      </c>
      <c r="F323" t="s">
        <v>392</v>
      </c>
      <c r="G323" t="s">
        <v>393</v>
      </c>
      <c r="H323" t="s">
        <v>394</v>
      </c>
      <c r="I323" t="s">
        <v>922</v>
      </c>
      <c r="J323">
        <v>3520</v>
      </c>
      <c r="K323">
        <v>3520</v>
      </c>
      <c r="L323">
        <v>3520</v>
      </c>
      <c r="M323">
        <v>0</v>
      </c>
      <c r="N323">
        <v>0</v>
      </c>
      <c r="O323">
        <v>0</v>
      </c>
      <c r="P323">
        <v>0</v>
      </c>
      <c r="Q323">
        <v>0</v>
      </c>
      <c r="R323">
        <v>0</v>
      </c>
      <c r="S323">
        <v>0</v>
      </c>
      <c r="T323">
        <v>0</v>
      </c>
      <c r="U323">
        <v>0</v>
      </c>
      <c r="V323">
        <v>10560</v>
      </c>
    </row>
    <row r="324" spans="1:22" x14ac:dyDescent="0.3">
      <c r="A324">
        <v>3284</v>
      </c>
      <c r="B324" t="s">
        <v>1250</v>
      </c>
      <c r="C324" t="s">
        <v>923</v>
      </c>
      <c r="D324" t="s">
        <v>400</v>
      </c>
      <c r="E324" t="s">
        <v>391</v>
      </c>
      <c r="F324" t="s">
        <v>392</v>
      </c>
      <c r="G324" t="s">
        <v>393</v>
      </c>
      <c r="H324" t="s">
        <v>394</v>
      </c>
      <c r="I324" t="s">
        <v>924</v>
      </c>
      <c r="J324">
        <v>2750</v>
      </c>
      <c r="K324">
        <v>2750</v>
      </c>
      <c r="L324">
        <v>2750</v>
      </c>
      <c r="M324">
        <v>0</v>
      </c>
      <c r="N324">
        <v>0</v>
      </c>
      <c r="O324">
        <v>0</v>
      </c>
      <c r="P324">
        <v>0</v>
      </c>
      <c r="Q324">
        <v>0</v>
      </c>
      <c r="R324">
        <v>0</v>
      </c>
      <c r="S324">
        <v>0</v>
      </c>
      <c r="T324">
        <v>0</v>
      </c>
      <c r="U324">
        <v>0</v>
      </c>
      <c r="V324">
        <v>8250</v>
      </c>
    </row>
    <row r="325" spans="1:22" x14ac:dyDescent="0.3">
      <c r="A325">
        <v>3284</v>
      </c>
      <c r="B325" t="s">
        <v>1250</v>
      </c>
      <c r="C325" t="s">
        <v>923</v>
      </c>
      <c r="D325" t="s">
        <v>400</v>
      </c>
      <c r="E325" t="s">
        <v>391</v>
      </c>
      <c r="F325" t="s">
        <v>392</v>
      </c>
      <c r="G325" t="s">
        <v>396</v>
      </c>
      <c r="H325" t="s">
        <v>397</v>
      </c>
      <c r="I325" t="s">
        <v>925</v>
      </c>
      <c r="J325">
        <v>25</v>
      </c>
      <c r="K325">
        <v>25</v>
      </c>
      <c r="L325">
        <v>25</v>
      </c>
      <c r="M325">
        <v>0</v>
      </c>
      <c r="N325">
        <v>0</v>
      </c>
      <c r="O325">
        <v>0</v>
      </c>
      <c r="P325">
        <v>0</v>
      </c>
      <c r="Q325">
        <v>0</v>
      </c>
      <c r="R325">
        <v>0</v>
      </c>
      <c r="S325">
        <v>0</v>
      </c>
      <c r="T325">
        <v>0</v>
      </c>
      <c r="U325">
        <v>0</v>
      </c>
      <c r="V325">
        <v>75</v>
      </c>
    </row>
    <row r="326" spans="1:22" x14ac:dyDescent="0.3">
      <c r="A326">
        <v>3289</v>
      </c>
      <c r="B326" t="s">
        <v>1250</v>
      </c>
      <c r="C326" t="s">
        <v>926</v>
      </c>
      <c r="D326" t="s">
        <v>390</v>
      </c>
      <c r="E326" t="s">
        <v>391</v>
      </c>
      <c r="F326" t="s">
        <v>392</v>
      </c>
      <c r="G326" t="s">
        <v>393</v>
      </c>
      <c r="H326" t="s">
        <v>394</v>
      </c>
      <c r="I326" t="s">
        <v>927</v>
      </c>
      <c r="J326">
        <v>2860</v>
      </c>
      <c r="K326">
        <v>2860</v>
      </c>
      <c r="L326">
        <v>2860</v>
      </c>
      <c r="M326">
        <v>0</v>
      </c>
      <c r="N326">
        <v>0</v>
      </c>
      <c r="O326">
        <v>0</v>
      </c>
      <c r="P326">
        <v>0</v>
      </c>
      <c r="Q326">
        <v>0</v>
      </c>
      <c r="R326">
        <v>0</v>
      </c>
      <c r="S326">
        <v>0</v>
      </c>
      <c r="T326">
        <v>0</v>
      </c>
      <c r="U326">
        <v>0</v>
      </c>
      <c r="V326">
        <v>8580</v>
      </c>
    </row>
    <row r="327" spans="1:22" x14ac:dyDescent="0.3">
      <c r="A327">
        <v>3289</v>
      </c>
      <c r="B327" t="s">
        <v>1250</v>
      </c>
      <c r="C327" t="s">
        <v>926</v>
      </c>
      <c r="D327" t="s">
        <v>390</v>
      </c>
      <c r="E327" t="s">
        <v>391</v>
      </c>
      <c r="F327" t="s">
        <v>392</v>
      </c>
      <c r="G327" t="s">
        <v>396</v>
      </c>
      <c r="H327" t="s">
        <v>397</v>
      </c>
      <c r="I327" t="s">
        <v>928</v>
      </c>
      <c r="J327">
        <v>50</v>
      </c>
      <c r="K327">
        <v>50</v>
      </c>
      <c r="L327">
        <v>50</v>
      </c>
      <c r="M327">
        <v>0</v>
      </c>
      <c r="N327">
        <v>0</v>
      </c>
      <c r="O327">
        <v>0</v>
      </c>
      <c r="P327">
        <v>0</v>
      </c>
      <c r="Q327">
        <v>0</v>
      </c>
      <c r="R327">
        <v>0</v>
      </c>
      <c r="S327">
        <v>0</v>
      </c>
      <c r="T327">
        <v>0</v>
      </c>
      <c r="U327">
        <v>0</v>
      </c>
      <c r="V327">
        <v>150</v>
      </c>
    </row>
    <row r="328" spans="1:22" x14ac:dyDescent="0.3">
      <c r="A328">
        <v>3294</v>
      </c>
      <c r="B328" t="s">
        <v>1250</v>
      </c>
      <c r="C328" t="s">
        <v>929</v>
      </c>
      <c r="D328" t="s">
        <v>406</v>
      </c>
      <c r="E328" t="s">
        <v>391</v>
      </c>
      <c r="F328" t="s">
        <v>392</v>
      </c>
      <c r="G328" t="s">
        <v>393</v>
      </c>
      <c r="H328" t="s">
        <v>394</v>
      </c>
      <c r="I328" t="s">
        <v>930</v>
      </c>
      <c r="J328">
        <v>17600</v>
      </c>
      <c r="K328">
        <v>17600</v>
      </c>
      <c r="L328">
        <v>17600</v>
      </c>
      <c r="M328">
        <v>0</v>
      </c>
      <c r="N328">
        <v>0</v>
      </c>
      <c r="O328">
        <v>0</v>
      </c>
      <c r="P328">
        <v>0</v>
      </c>
      <c r="Q328">
        <v>0</v>
      </c>
      <c r="R328">
        <v>0</v>
      </c>
      <c r="S328">
        <v>0</v>
      </c>
      <c r="T328">
        <v>0</v>
      </c>
      <c r="U328">
        <v>0</v>
      </c>
      <c r="V328">
        <v>52800</v>
      </c>
    </row>
    <row r="329" spans="1:22" x14ac:dyDescent="0.3">
      <c r="A329">
        <v>3294</v>
      </c>
      <c r="B329" t="s">
        <v>1250</v>
      </c>
      <c r="C329" t="s">
        <v>929</v>
      </c>
      <c r="D329" t="s">
        <v>406</v>
      </c>
      <c r="E329" t="s">
        <v>391</v>
      </c>
      <c r="F329" t="s">
        <v>392</v>
      </c>
      <c r="G329" t="s">
        <v>396</v>
      </c>
      <c r="H329" t="s">
        <v>397</v>
      </c>
      <c r="I329" t="s">
        <v>1300</v>
      </c>
      <c r="J329">
        <v>50</v>
      </c>
      <c r="K329">
        <v>50</v>
      </c>
      <c r="L329">
        <v>50</v>
      </c>
      <c r="M329">
        <v>0</v>
      </c>
      <c r="N329">
        <v>0</v>
      </c>
      <c r="O329">
        <v>0</v>
      </c>
      <c r="P329">
        <v>0</v>
      </c>
      <c r="Q329">
        <v>0</v>
      </c>
      <c r="R329">
        <v>0</v>
      </c>
      <c r="S329">
        <v>0</v>
      </c>
      <c r="T329">
        <v>0</v>
      </c>
      <c r="U329">
        <v>0</v>
      </c>
      <c r="V329">
        <v>150</v>
      </c>
    </row>
    <row r="330" spans="1:22" x14ac:dyDescent="0.3">
      <c r="A330">
        <v>3295</v>
      </c>
      <c r="B330" t="s">
        <v>1250</v>
      </c>
      <c r="C330" t="s">
        <v>931</v>
      </c>
      <c r="D330" t="s">
        <v>390</v>
      </c>
      <c r="E330" t="s">
        <v>391</v>
      </c>
      <c r="F330" t="s">
        <v>392</v>
      </c>
      <c r="G330" t="s">
        <v>393</v>
      </c>
      <c r="H330" t="s">
        <v>394</v>
      </c>
      <c r="I330" t="s">
        <v>932</v>
      </c>
      <c r="J330">
        <v>1540</v>
      </c>
      <c r="K330">
        <v>1540</v>
      </c>
      <c r="L330">
        <v>1540</v>
      </c>
      <c r="M330">
        <v>0</v>
      </c>
      <c r="N330">
        <v>0</v>
      </c>
      <c r="O330">
        <v>0</v>
      </c>
      <c r="P330">
        <v>0</v>
      </c>
      <c r="Q330">
        <v>0</v>
      </c>
      <c r="R330">
        <v>0</v>
      </c>
      <c r="S330">
        <v>0</v>
      </c>
      <c r="T330">
        <v>0</v>
      </c>
      <c r="U330">
        <v>0</v>
      </c>
      <c r="V330">
        <v>4620</v>
      </c>
    </row>
    <row r="331" spans="1:22" x14ac:dyDescent="0.3">
      <c r="A331">
        <v>3295</v>
      </c>
      <c r="B331" t="s">
        <v>1250</v>
      </c>
      <c r="C331" t="s">
        <v>931</v>
      </c>
      <c r="D331" t="s">
        <v>390</v>
      </c>
      <c r="E331" t="s">
        <v>391</v>
      </c>
      <c r="F331" t="s">
        <v>392</v>
      </c>
      <c r="G331" t="s">
        <v>396</v>
      </c>
      <c r="H331" t="s">
        <v>397</v>
      </c>
      <c r="I331" t="s">
        <v>933</v>
      </c>
      <c r="J331">
        <v>25</v>
      </c>
      <c r="K331">
        <v>25</v>
      </c>
      <c r="L331">
        <v>25</v>
      </c>
      <c r="M331">
        <v>0</v>
      </c>
      <c r="N331">
        <v>0</v>
      </c>
      <c r="O331">
        <v>0</v>
      </c>
      <c r="P331">
        <v>0</v>
      </c>
      <c r="Q331">
        <v>0</v>
      </c>
      <c r="R331">
        <v>0</v>
      </c>
      <c r="S331">
        <v>0</v>
      </c>
      <c r="T331">
        <v>0</v>
      </c>
      <c r="U331">
        <v>0</v>
      </c>
      <c r="V331">
        <v>75</v>
      </c>
    </row>
    <row r="332" spans="1:22" x14ac:dyDescent="0.3">
      <c r="A332">
        <v>3296</v>
      </c>
      <c r="B332" t="s">
        <v>1250</v>
      </c>
      <c r="C332" t="s">
        <v>934</v>
      </c>
      <c r="D332" t="s">
        <v>406</v>
      </c>
      <c r="E332" t="s">
        <v>391</v>
      </c>
      <c r="F332" t="s">
        <v>392</v>
      </c>
      <c r="G332" t="s">
        <v>393</v>
      </c>
      <c r="H332" t="s">
        <v>394</v>
      </c>
      <c r="I332" t="s">
        <v>935</v>
      </c>
      <c r="J332">
        <v>8910</v>
      </c>
      <c r="K332">
        <v>8910</v>
      </c>
      <c r="L332">
        <v>8910</v>
      </c>
      <c r="M332">
        <v>0</v>
      </c>
      <c r="N332">
        <v>0</v>
      </c>
      <c r="O332">
        <v>0</v>
      </c>
      <c r="P332">
        <v>0</v>
      </c>
      <c r="Q332">
        <v>0</v>
      </c>
      <c r="R332">
        <v>0</v>
      </c>
      <c r="S332">
        <v>0</v>
      </c>
      <c r="T332">
        <v>0</v>
      </c>
      <c r="U332">
        <v>0</v>
      </c>
      <c r="V332">
        <v>26730</v>
      </c>
    </row>
    <row r="333" spans="1:22" x14ac:dyDescent="0.3">
      <c r="A333">
        <v>3297</v>
      </c>
      <c r="B333" t="s">
        <v>1250</v>
      </c>
      <c r="C333" t="s">
        <v>936</v>
      </c>
      <c r="D333" t="s">
        <v>406</v>
      </c>
      <c r="E333" t="s">
        <v>391</v>
      </c>
      <c r="F333" t="s">
        <v>392</v>
      </c>
      <c r="G333" t="s">
        <v>393</v>
      </c>
      <c r="H333" t="s">
        <v>394</v>
      </c>
      <c r="I333" t="s">
        <v>937</v>
      </c>
      <c r="J333">
        <v>9020</v>
      </c>
      <c r="K333">
        <v>9020</v>
      </c>
      <c r="L333">
        <v>9020</v>
      </c>
      <c r="M333">
        <v>0</v>
      </c>
      <c r="N333">
        <v>0</v>
      </c>
      <c r="O333">
        <v>0</v>
      </c>
      <c r="P333">
        <v>0</v>
      </c>
      <c r="Q333">
        <v>0</v>
      </c>
      <c r="R333">
        <v>0</v>
      </c>
      <c r="S333">
        <v>0</v>
      </c>
      <c r="T333">
        <v>0</v>
      </c>
      <c r="U333">
        <v>0</v>
      </c>
      <c r="V333">
        <v>27060</v>
      </c>
    </row>
    <row r="334" spans="1:22" x14ac:dyDescent="0.3">
      <c r="A334">
        <v>3298</v>
      </c>
      <c r="B334" t="s">
        <v>1250</v>
      </c>
      <c r="C334" t="s">
        <v>938</v>
      </c>
      <c r="D334" t="s">
        <v>406</v>
      </c>
      <c r="E334" t="s">
        <v>391</v>
      </c>
      <c r="F334" t="s">
        <v>392</v>
      </c>
      <c r="G334" t="s">
        <v>393</v>
      </c>
      <c r="H334" t="s">
        <v>394</v>
      </c>
      <c r="I334" t="s">
        <v>939</v>
      </c>
      <c r="J334">
        <v>2090</v>
      </c>
      <c r="K334">
        <v>2090</v>
      </c>
      <c r="L334">
        <v>2090</v>
      </c>
      <c r="M334">
        <v>0</v>
      </c>
      <c r="N334">
        <v>0</v>
      </c>
      <c r="O334">
        <v>0</v>
      </c>
      <c r="P334">
        <v>0</v>
      </c>
      <c r="Q334">
        <v>0</v>
      </c>
      <c r="R334">
        <v>0</v>
      </c>
      <c r="S334">
        <v>0</v>
      </c>
      <c r="T334">
        <v>0</v>
      </c>
      <c r="U334">
        <v>0</v>
      </c>
      <c r="V334">
        <v>6270</v>
      </c>
    </row>
    <row r="335" spans="1:22" x14ac:dyDescent="0.3">
      <c r="A335">
        <v>3299</v>
      </c>
      <c r="B335" t="s">
        <v>1250</v>
      </c>
      <c r="C335" t="s">
        <v>940</v>
      </c>
      <c r="D335" t="s">
        <v>400</v>
      </c>
      <c r="E335" t="s">
        <v>391</v>
      </c>
      <c r="F335" t="s">
        <v>392</v>
      </c>
      <c r="G335" t="s">
        <v>393</v>
      </c>
      <c r="H335" t="s">
        <v>394</v>
      </c>
      <c r="I335" t="s">
        <v>941</v>
      </c>
      <c r="J335">
        <v>7040</v>
      </c>
      <c r="K335">
        <v>7040</v>
      </c>
      <c r="L335">
        <v>7040</v>
      </c>
      <c r="M335">
        <v>0</v>
      </c>
      <c r="N335">
        <v>0</v>
      </c>
      <c r="O335">
        <v>0</v>
      </c>
      <c r="P335">
        <v>0</v>
      </c>
      <c r="Q335">
        <v>0</v>
      </c>
      <c r="R335">
        <v>0</v>
      </c>
      <c r="S335">
        <v>0</v>
      </c>
      <c r="T335">
        <v>0</v>
      </c>
      <c r="U335">
        <v>0</v>
      </c>
      <c r="V335">
        <v>21120</v>
      </c>
    </row>
    <row r="336" spans="1:22" x14ac:dyDescent="0.3">
      <c r="A336">
        <v>3299</v>
      </c>
      <c r="B336" t="s">
        <v>1250</v>
      </c>
      <c r="C336" t="s">
        <v>940</v>
      </c>
      <c r="D336" t="s">
        <v>400</v>
      </c>
      <c r="E336" t="s">
        <v>391</v>
      </c>
      <c r="F336" t="s">
        <v>392</v>
      </c>
      <c r="G336" t="s">
        <v>396</v>
      </c>
      <c r="H336" t="s">
        <v>397</v>
      </c>
      <c r="I336" t="s">
        <v>942</v>
      </c>
      <c r="J336">
        <v>50</v>
      </c>
      <c r="K336">
        <v>50</v>
      </c>
      <c r="L336">
        <v>50</v>
      </c>
      <c r="M336">
        <v>0</v>
      </c>
      <c r="N336">
        <v>0</v>
      </c>
      <c r="O336">
        <v>0</v>
      </c>
      <c r="P336">
        <v>0</v>
      </c>
      <c r="Q336">
        <v>0</v>
      </c>
      <c r="R336">
        <v>0</v>
      </c>
      <c r="S336">
        <v>0</v>
      </c>
      <c r="T336">
        <v>0</v>
      </c>
      <c r="U336">
        <v>0</v>
      </c>
      <c r="V336">
        <v>150</v>
      </c>
    </row>
    <row r="337" spans="1:22" x14ac:dyDescent="0.3">
      <c r="A337">
        <v>3303</v>
      </c>
      <c r="B337" t="s">
        <v>1250</v>
      </c>
      <c r="C337" t="s">
        <v>943</v>
      </c>
      <c r="D337" t="s">
        <v>406</v>
      </c>
      <c r="E337" t="s">
        <v>391</v>
      </c>
      <c r="F337" t="s">
        <v>392</v>
      </c>
      <c r="G337" t="s">
        <v>393</v>
      </c>
      <c r="H337" t="s">
        <v>394</v>
      </c>
      <c r="I337" t="s">
        <v>944</v>
      </c>
      <c r="J337">
        <v>880</v>
      </c>
      <c r="K337">
        <v>880</v>
      </c>
      <c r="L337">
        <v>880</v>
      </c>
      <c r="M337">
        <v>0</v>
      </c>
      <c r="N337">
        <v>0</v>
      </c>
      <c r="O337">
        <v>0</v>
      </c>
      <c r="P337">
        <v>0</v>
      </c>
      <c r="Q337">
        <v>0</v>
      </c>
      <c r="R337">
        <v>0</v>
      </c>
      <c r="S337">
        <v>0</v>
      </c>
      <c r="T337">
        <v>0</v>
      </c>
      <c r="U337">
        <v>0</v>
      </c>
      <c r="V337">
        <v>2640</v>
      </c>
    </row>
    <row r="338" spans="1:22" x14ac:dyDescent="0.3">
      <c r="A338">
        <v>3303</v>
      </c>
      <c r="B338" t="s">
        <v>1250</v>
      </c>
      <c r="C338" t="s">
        <v>943</v>
      </c>
      <c r="D338" t="s">
        <v>406</v>
      </c>
      <c r="E338" t="s">
        <v>391</v>
      </c>
      <c r="F338" t="s">
        <v>392</v>
      </c>
      <c r="G338" t="s">
        <v>396</v>
      </c>
      <c r="H338" t="s">
        <v>397</v>
      </c>
      <c r="I338" t="s">
        <v>945</v>
      </c>
      <c r="J338">
        <v>50</v>
      </c>
      <c r="K338">
        <v>50</v>
      </c>
      <c r="L338">
        <v>50</v>
      </c>
      <c r="M338">
        <v>0</v>
      </c>
      <c r="N338">
        <v>0</v>
      </c>
      <c r="O338">
        <v>0</v>
      </c>
      <c r="P338">
        <v>0</v>
      </c>
      <c r="Q338">
        <v>0</v>
      </c>
      <c r="R338">
        <v>0</v>
      </c>
      <c r="S338">
        <v>0</v>
      </c>
      <c r="T338">
        <v>0</v>
      </c>
      <c r="U338">
        <v>0</v>
      </c>
      <c r="V338">
        <v>150</v>
      </c>
    </row>
    <row r="339" spans="1:22" x14ac:dyDescent="0.3">
      <c r="A339">
        <v>3307</v>
      </c>
      <c r="B339" t="s">
        <v>1250</v>
      </c>
      <c r="C339" t="s">
        <v>946</v>
      </c>
      <c r="D339" t="s">
        <v>406</v>
      </c>
      <c r="E339" t="s">
        <v>391</v>
      </c>
      <c r="F339" t="s">
        <v>392</v>
      </c>
      <c r="G339" t="s">
        <v>393</v>
      </c>
      <c r="H339" t="s">
        <v>394</v>
      </c>
      <c r="I339" t="s">
        <v>947</v>
      </c>
      <c r="J339">
        <v>1100</v>
      </c>
      <c r="K339">
        <v>1100</v>
      </c>
      <c r="L339">
        <v>1100</v>
      </c>
      <c r="M339">
        <v>0</v>
      </c>
      <c r="N339">
        <v>0</v>
      </c>
      <c r="O339">
        <v>0</v>
      </c>
      <c r="P339">
        <v>0</v>
      </c>
      <c r="Q339">
        <v>0</v>
      </c>
      <c r="R339">
        <v>0</v>
      </c>
      <c r="S339">
        <v>0</v>
      </c>
      <c r="T339">
        <v>0</v>
      </c>
      <c r="U339">
        <v>0</v>
      </c>
      <c r="V339">
        <v>3300</v>
      </c>
    </row>
    <row r="340" spans="1:22" x14ac:dyDescent="0.3">
      <c r="A340">
        <v>3308</v>
      </c>
      <c r="B340" t="s">
        <v>1250</v>
      </c>
      <c r="C340" t="s">
        <v>948</v>
      </c>
      <c r="D340" t="s">
        <v>406</v>
      </c>
      <c r="E340" t="s">
        <v>391</v>
      </c>
      <c r="F340" t="s">
        <v>392</v>
      </c>
      <c r="G340" t="s">
        <v>393</v>
      </c>
      <c r="H340" t="s">
        <v>394</v>
      </c>
      <c r="I340" t="s">
        <v>949</v>
      </c>
      <c r="J340">
        <v>880</v>
      </c>
      <c r="K340">
        <v>880</v>
      </c>
      <c r="L340">
        <v>880</v>
      </c>
      <c r="M340">
        <v>0</v>
      </c>
      <c r="N340">
        <v>0</v>
      </c>
      <c r="O340">
        <v>0</v>
      </c>
      <c r="P340">
        <v>0</v>
      </c>
      <c r="Q340">
        <v>0</v>
      </c>
      <c r="R340">
        <v>0</v>
      </c>
      <c r="S340">
        <v>0</v>
      </c>
      <c r="T340">
        <v>0</v>
      </c>
      <c r="U340">
        <v>0</v>
      </c>
      <c r="V340">
        <v>2640</v>
      </c>
    </row>
    <row r="341" spans="1:22" x14ac:dyDescent="0.3">
      <c r="A341">
        <v>3309</v>
      </c>
      <c r="B341" t="s">
        <v>1250</v>
      </c>
      <c r="C341" t="s">
        <v>950</v>
      </c>
      <c r="D341" t="s">
        <v>406</v>
      </c>
      <c r="E341" t="s">
        <v>391</v>
      </c>
      <c r="F341" t="s">
        <v>392</v>
      </c>
      <c r="G341" t="s">
        <v>393</v>
      </c>
      <c r="H341" t="s">
        <v>394</v>
      </c>
      <c r="I341" t="s">
        <v>951</v>
      </c>
      <c r="J341">
        <v>2420</v>
      </c>
      <c r="K341">
        <v>2420</v>
      </c>
      <c r="L341">
        <v>2420</v>
      </c>
      <c r="M341">
        <v>0</v>
      </c>
      <c r="N341">
        <v>0</v>
      </c>
      <c r="O341">
        <v>0</v>
      </c>
      <c r="P341">
        <v>0</v>
      </c>
      <c r="Q341">
        <v>0</v>
      </c>
      <c r="R341">
        <v>0</v>
      </c>
      <c r="S341">
        <v>0</v>
      </c>
      <c r="T341">
        <v>0</v>
      </c>
      <c r="U341">
        <v>0</v>
      </c>
      <c r="V341">
        <v>7260</v>
      </c>
    </row>
    <row r="342" spans="1:22" x14ac:dyDescent="0.3">
      <c r="A342">
        <v>3312</v>
      </c>
      <c r="B342" t="s">
        <v>1250</v>
      </c>
      <c r="C342" t="s">
        <v>952</v>
      </c>
      <c r="D342" t="s">
        <v>406</v>
      </c>
      <c r="E342" t="s">
        <v>391</v>
      </c>
      <c r="F342" t="s">
        <v>392</v>
      </c>
      <c r="G342" t="s">
        <v>393</v>
      </c>
      <c r="H342" t="s">
        <v>394</v>
      </c>
      <c r="I342" t="s">
        <v>953</v>
      </c>
      <c r="J342">
        <v>1100</v>
      </c>
      <c r="K342">
        <v>1100</v>
      </c>
      <c r="L342">
        <v>1100</v>
      </c>
      <c r="M342">
        <v>0</v>
      </c>
      <c r="N342">
        <v>0</v>
      </c>
      <c r="O342">
        <v>0</v>
      </c>
      <c r="P342">
        <v>0</v>
      </c>
      <c r="Q342">
        <v>0</v>
      </c>
      <c r="R342">
        <v>0</v>
      </c>
      <c r="S342">
        <v>0</v>
      </c>
      <c r="T342">
        <v>0</v>
      </c>
      <c r="U342">
        <v>0</v>
      </c>
      <c r="V342">
        <v>3300</v>
      </c>
    </row>
    <row r="343" spans="1:22" x14ac:dyDescent="0.3">
      <c r="A343">
        <v>3313</v>
      </c>
      <c r="B343" t="s">
        <v>1250</v>
      </c>
      <c r="C343" t="s">
        <v>954</v>
      </c>
      <c r="D343" t="s">
        <v>406</v>
      </c>
      <c r="E343" t="s">
        <v>391</v>
      </c>
      <c r="F343" t="s">
        <v>392</v>
      </c>
      <c r="G343" t="s">
        <v>393</v>
      </c>
      <c r="H343" t="s">
        <v>394</v>
      </c>
      <c r="I343" t="s">
        <v>955</v>
      </c>
      <c r="J343">
        <v>880</v>
      </c>
      <c r="K343">
        <v>880</v>
      </c>
      <c r="L343">
        <v>880</v>
      </c>
      <c r="M343">
        <v>0</v>
      </c>
      <c r="N343">
        <v>0</v>
      </c>
      <c r="O343">
        <v>0</v>
      </c>
      <c r="P343">
        <v>0</v>
      </c>
      <c r="Q343">
        <v>0</v>
      </c>
      <c r="R343">
        <v>0</v>
      </c>
      <c r="S343">
        <v>0</v>
      </c>
      <c r="T343">
        <v>0</v>
      </c>
      <c r="U343">
        <v>0</v>
      </c>
      <c r="V343">
        <v>2640</v>
      </c>
    </row>
    <row r="344" spans="1:22" x14ac:dyDescent="0.3">
      <c r="A344">
        <v>3314</v>
      </c>
      <c r="B344" t="s">
        <v>1250</v>
      </c>
      <c r="C344" t="s">
        <v>956</v>
      </c>
      <c r="D344" t="s">
        <v>406</v>
      </c>
      <c r="E344" t="s">
        <v>391</v>
      </c>
      <c r="F344" t="s">
        <v>392</v>
      </c>
      <c r="G344" t="s">
        <v>393</v>
      </c>
      <c r="H344" t="s">
        <v>394</v>
      </c>
      <c r="I344" t="s">
        <v>957</v>
      </c>
      <c r="J344">
        <v>770</v>
      </c>
      <c r="K344">
        <v>770</v>
      </c>
      <c r="L344">
        <v>770</v>
      </c>
      <c r="M344">
        <v>0</v>
      </c>
      <c r="N344">
        <v>0</v>
      </c>
      <c r="O344">
        <v>0</v>
      </c>
      <c r="P344">
        <v>0</v>
      </c>
      <c r="Q344">
        <v>0</v>
      </c>
      <c r="R344">
        <v>0</v>
      </c>
      <c r="S344">
        <v>0</v>
      </c>
      <c r="T344">
        <v>0</v>
      </c>
      <c r="U344">
        <v>0</v>
      </c>
      <c r="V344">
        <v>2310</v>
      </c>
    </row>
    <row r="345" spans="1:22" x14ac:dyDescent="0.3">
      <c r="A345">
        <v>3317</v>
      </c>
      <c r="B345" t="s">
        <v>1250</v>
      </c>
      <c r="C345" t="s">
        <v>958</v>
      </c>
      <c r="D345" t="s">
        <v>406</v>
      </c>
      <c r="E345" t="s">
        <v>391</v>
      </c>
      <c r="F345" t="s">
        <v>392</v>
      </c>
      <c r="G345" t="s">
        <v>393</v>
      </c>
      <c r="H345" t="s">
        <v>394</v>
      </c>
      <c r="I345" t="s">
        <v>959</v>
      </c>
      <c r="J345">
        <v>1100</v>
      </c>
      <c r="K345">
        <v>1100</v>
      </c>
      <c r="L345">
        <v>1100</v>
      </c>
      <c r="M345">
        <v>0</v>
      </c>
      <c r="N345">
        <v>0</v>
      </c>
      <c r="O345">
        <v>0</v>
      </c>
      <c r="P345">
        <v>0</v>
      </c>
      <c r="Q345">
        <v>0</v>
      </c>
      <c r="R345">
        <v>0</v>
      </c>
      <c r="S345">
        <v>0</v>
      </c>
      <c r="T345">
        <v>0</v>
      </c>
      <c r="U345">
        <v>0</v>
      </c>
      <c r="V345">
        <v>3300</v>
      </c>
    </row>
    <row r="346" spans="1:22" x14ac:dyDescent="0.3">
      <c r="A346">
        <v>3318</v>
      </c>
      <c r="B346" t="s">
        <v>1250</v>
      </c>
      <c r="C346" t="s">
        <v>960</v>
      </c>
      <c r="D346" t="s">
        <v>406</v>
      </c>
      <c r="E346" t="s">
        <v>391</v>
      </c>
      <c r="F346" t="s">
        <v>392</v>
      </c>
      <c r="G346" t="s">
        <v>393</v>
      </c>
      <c r="H346" t="s">
        <v>394</v>
      </c>
      <c r="I346" t="s">
        <v>961</v>
      </c>
      <c r="J346">
        <v>660</v>
      </c>
      <c r="K346">
        <v>660</v>
      </c>
      <c r="L346">
        <v>660</v>
      </c>
      <c r="M346">
        <v>0</v>
      </c>
      <c r="N346">
        <v>0</v>
      </c>
      <c r="O346">
        <v>0</v>
      </c>
      <c r="P346">
        <v>0</v>
      </c>
      <c r="Q346">
        <v>0</v>
      </c>
      <c r="R346">
        <v>0</v>
      </c>
      <c r="S346">
        <v>0</v>
      </c>
      <c r="T346">
        <v>0</v>
      </c>
      <c r="U346">
        <v>0</v>
      </c>
      <c r="V346">
        <v>1980</v>
      </c>
    </row>
    <row r="347" spans="1:22" x14ac:dyDescent="0.3">
      <c r="A347">
        <v>3318</v>
      </c>
      <c r="B347" t="s">
        <v>1250</v>
      </c>
      <c r="C347" t="s">
        <v>960</v>
      </c>
      <c r="D347" t="s">
        <v>406</v>
      </c>
      <c r="E347" t="s">
        <v>391</v>
      </c>
      <c r="F347" t="s">
        <v>392</v>
      </c>
      <c r="G347" t="s">
        <v>396</v>
      </c>
      <c r="H347" t="s">
        <v>397</v>
      </c>
      <c r="I347" t="s">
        <v>962</v>
      </c>
      <c r="J347">
        <v>50</v>
      </c>
      <c r="K347">
        <v>50</v>
      </c>
      <c r="L347">
        <v>50</v>
      </c>
      <c r="M347">
        <v>0</v>
      </c>
      <c r="N347">
        <v>0</v>
      </c>
      <c r="O347">
        <v>0</v>
      </c>
      <c r="P347">
        <v>0</v>
      </c>
      <c r="Q347">
        <v>0</v>
      </c>
      <c r="R347">
        <v>0</v>
      </c>
      <c r="S347">
        <v>0</v>
      </c>
      <c r="T347">
        <v>0</v>
      </c>
      <c r="U347">
        <v>0</v>
      </c>
      <c r="V347">
        <v>150</v>
      </c>
    </row>
    <row r="348" spans="1:22" x14ac:dyDescent="0.3">
      <c r="A348">
        <v>3320</v>
      </c>
      <c r="B348" t="s">
        <v>1250</v>
      </c>
      <c r="C348" t="s">
        <v>963</v>
      </c>
      <c r="D348" t="s">
        <v>406</v>
      </c>
      <c r="E348" t="s">
        <v>391</v>
      </c>
      <c r="F348" t="s">
        <v>392</v>
      </c>
      <c r="G348" t="s">
        <v>393</v>
      </c>
      <c r="H348" t="s">
        <v>394</v>
      </c>
      <c r="I348" t="s">
        <v>964</v>
      </c>
      <c r="J348">
        <v>5280</v>
      </c>
      <c r="K348">
        <v>5280</v>
      </c>
      <c r="L348">
        <v>5280</v>
      </c>
      <c r="M348">
        <v>0</v>
      </c>
      <c r="N348">
        <v>0</v>
      </c>
      <c r="O348">
        <v>0</v>
      </c>
      <c r="P348">
        <v>0</v>
      </c>
      <c r="Q348">
        <v>0</v>
      </c>
      <c r="R348">
        <v>0</v>
      </c>
      <c r="S348">
        <v>0</v>
      </c>
      <c r="T348">
        <v>0</v>
      </c>
      <c r="U348">
        <v>0</v>
      </c>
      <c r="V348">
        <v>15840</v>
      </c>
    </row>
    <row r="349" spans="1:22" x14ac:dyDescent="0.3">
      <c r="A349">
        <v>3322</v>
      </c>
      <c r="B349" t="s">
        <v>1250</v>
      </c>
      <c r="C349" t="s">
        <v>965</v>
      </c>
      <c r="D349" t="s">
        <v>406</v>
      </c>
      <c r="E349" t="s">
        <v>391</v>
      </c>
      <c r="F349" t="s">
        <v>392</v>
      </c>
      <c r="G349" t="s">
        <v>393</v>
      </c>
      <c r="H349" t="s">
        <v>394</v>
      </c>
      <c r="I349" t="s">
        <v>966</v>
      </c>
      <c r="J349">
        <v>1210</v>
      </c>
      <c r="K349">
        <v>1210</v>
      </c>
      <c r="L349">
        <v>1210</v>
      </c>
      <c r="M349">
        <v>0</v>
      </c>
      <c r="N349">
        <v>0</v>
      </c>
      <c r="O349">
        <v>0</v>
      </c>
      <c r="P349">
        <v>0</v>
      </c>
      <c r="Q349">
        <v>0</v>
      </c>
      <c r="R349">
        <v>0</v>
      </c>
      <c r="S349">
        <v>0</v>
      </c>
      <c r="T349">
        <v>0</v>
      </c>
      <c r="U349">
        <v>0</v>
      </c>
      <c r="V349">
        <v>3630</v>
      </c>
    </row>
    <row r="350" spans="1:22" x14ac:dyDescent="0.3">
      <c r="A350">
        <v>3323</v>
      </c>
      <c r="B350" t="s">
        <v>1250</v>
      </c>
      <c r="C350" t="s">
        <v>967</v>
      </c>
      <c r="D350" t="s">
        <v>400</v>
      </c>
      <c r="E350" t="s">
        <v>391</v>
      </c>
      <c r="F350" t="s">
        <v>392</v>
      </c>
      <c r="G350" t="s">
        <v>393</v>
      </c>
      <c r="H350" t="s">
        <v>394</v>
      </c>
      <c r="I350" t="s">
        <v>968</v>
      </c>
      <c r="J350">
        <v>880</v>
      </c>
      <c r="K350">
        <v>880</v>
      </c>
      <c r="L350">
        <v>880</v>
      </c>
      <c r="M350">
        <v>0</v>
      </c>
      <c r="N350">
        <v>0</v>
      </c>
      <c r="O350">
        <v>0</v>
      </c>
      <c r="P350">
        <v>0</v>
      </c>
      <c r="Q350">
        <v>0</v>
      </c>
      <c r="R350">
        <v>0</v>
      </c>
      <c r="S350">
        <v>0</v>
      </c>
      <c r="T350">
        <v>0</v>
      </c>
      <c r="U350">
        <v>0</v>
      </c>
      <c r="V350">
        <v>2640</v>
      </c>
    </row>
    <row r="351" spans="1:22" x14ac:dyDescent="0.3">
      <c r="A351">
        <v>3323</v>
      </c>
      <c r="B351" t="s">
        <v>1250</v>
      </c>
      <c r="C351" t="s">
        <v>967</v>
      </c>
      <c r="D351" t="s">
        <v>400</v>
      </c>
      <c r="E351" t="s">
        <v>391</v>
      </c>
      <c r="F351" t="s">
        <v>392</v>
      </c>
      <c r="G351" t="s">
        <v>396</v>
      </c>
      <c r="H351" t="s">
        <v>397</v>
      </c>
      <c r="I351" t="s">
        <v>969</v>
      </c>
      <c r="J351">
        <v>25</v>
      </c>
      <c r="K351">
        <v>25</v>
      </c>
      <c r="L351">
        <v>25</v>
      </c>
      <c r="M351">
        <v>0</v>
      </c>
      <c r="N351">
        <v>0</v>
      </c>
      <c r="O351">
        <v>0</v>
      </c>
      <c r="P351">
        <v>0</v>
      </c>
      <c r="Q351">
        <v>0</v>
      </c>
      <c r="R351">
        <v>0</v>
      </c>
      <c r="S351">
        <v>0</v>
      </c>
      <c r="T351">
        <v>0</v>
      </c>
      <c r="U351">
        <v>0</v>
      </c>
      <c r="V351">
        <v>75</v>
      </c>
    </row>
    <row r="352" spans="1:22" x14ac:dyDescent="0.3">
      <c r="A352">
        <v>3325</v>
      </c>
      <c r="B352" t="s">
        <v>1250</v>
      </c>
      <c r="C352" t="s">
        <v>970</v>
      </c>
      <c r="D352" t="s">
        <v>406</v>
      </c>
      <c r="E352" t="s">
        <v>391</v>
      </c>
      <c r="F352" t="s">
        <v>392</v>
      </c>
      <c r="G352" t="s">
        <v>393</v>
      </c>
      <c r="H352" t="s">
        <v>394</v>
      </c>
      <c r="I352" t="s">
        <v>971</v>
      </c>
      <c r="J352">
        <v>1760</v>
      </c>
      <c r="K352">
        <v>1760</v>
      </c>
      <c r="L352">
        <v>1760</v>
      </c>
      <c r="M352">
        <v>0</v>
      </c>
      <c r="N352">
        <v>0</v>
      </c>
      <c r="O352">
        <v>0</v>
      </c>
      <c r="P352">
        <v>0</v>
      </c>
      <c r="Q352">
        <v>0</v>
      </c>
      <c r="R352">
        <v>0</v>
      </c>
      <c r="S352">
        <v>0</v>
      </c>
      <c r="T352">
        <v>0</v>
      </c>
      <c r="U352">
        <v>0</v>
      </c>
      <c r="V352">
        <v>5280</v>
      </c>
    </row>
    <row r="353" spans="1:22" x14ac:dyDescent="0.3">
      <c r="A353">
        <v>3328</v>
      </c>
      <c r="B353" t="s">
        <v>1250</v>
      </c>
      <c r="C353" t="s">
        <v>972</v>
      </c>
      <c r="D353" t="s">
        <v>390</v>
      </c>
      <c r="E353" t="s">
        <v>391</v>
      </c>
      <c r="F353" t="s">
        <v>392</v>
      </c>
      <c r="G353" t="s">
        <v>393</v>
      </c>
      <c r="H353" t="s">
        <v>394</v>
      </c>
      <c r="I353" t="s">
        <v>973</v>
      </c>
      <c r="J353">
        <v>1760</v>
      </c>
      <c r="K353">
        <v>1760</v>
      </c>
      <c r="L353">
        <v>1760</v>
      </c>
      <c r="M353">
        <v>0</v>
      </c>
      <c r="N353">
        <v>0</v>
      </c>
      <c r="O353">
        <v>0</v>
      </c>
      <c r="P353">
        <v>0</v>
      </c>
      <c r="Q353">
        <v>0</v>
      </c>
      <c r="R353">
        <v>0</v>
      </c>
      <c r="S353">
        <v>0</v>
      </c>
      <c r="T353">
        <v>0</v>
      </c>
      <c r="U353">
        <v>0</v>
      </c>
      <c r="V353">
        <v>5280</v>
      </c>
    </row>
    <row r="354" spans="1:22" x14ac:dyDescent="0.3">
      <c r="A354">
        <v>3328</v>
      </c>
      <c r="B354" t="s">
        <v>1250</v>
      </c>
      <c r="C354" t="s">
        <v>972</v>
      </c>
      <c r="D354" t="s">
        <v>390</v>
      </c>
      <c r="E354" t="s">
        <v>391</v>
      </c>
      <c r="F354" t="s">
        <v>392</v>
      </c>
      <c r="G354" t="s">
        <v>396</v>
      </c>
      <c r="H354" t="s">
        <v>397</v>
      </c>
      <c r="I354" t="s">
        <v>974</v>
      </c>
      <c r="J354">
        <v>25</v>
      </c>
      <c r="K354">
        <v>25</v>
      </c>
      <c r="L354">
        <v>25</v>
      </c>
      <c r="M354">
        <v>0</v>
      </c>
      <c r="N354">
        <v>0</v>
      </c>
      <c r="O354">
        <v>0</v>
      </c>
      <c r="P354">
        <v>0</v>
      </c>
      <c r="Q354">
        <v>0</v>
      </c>
      <c r="R354">
        <v>0</v>
      </c>
      <c r="S354">
        <v>0</v>
      </c>
      <c r="T354">
        <v>0</v>
      </c>
      <c r="U354">
        <v>0</v>
      </c>
      <c r="V354">
        <v>75</v>
      </c>
    </row>
    <row r="355" spans="1:22" x14ac:dyDescent="0.3">
      <c r="A355">
        <v>3332</v>
      </c>
      <c r="B355" t="s">
        <v>1250</v>
      </c>
      <c r="C355" t="s">
        <v>975</v>
      </c>
      <c r="D355" t="s">
        <v>390</v>
      </c>
      <c r="E355" t="s">
        <v>391</v>
      </c>
      <c r="F355" t="s">
        <v>392</v>
      </c>
      <c r="G355" t="s">
        <v>393</v>
      </c>
      <c r="H355" t="s">
        <v>394</v>
      </c>
      <c r="I355" t="s">
        <v>976</v>
      </c>
      <c r="J355">
        <v>880</v>
      </c>
      <c r="K355">
        <v>880</v>
      </c>
      <c r="L355">
        <v>880</v>
      </c>
      <c r="M355">
        <v>0</v>
      </c>
      <c r="N355">
        <v>0</v>
      </c>
      <c r="O355">
        <v>0</v>
      </c>
      <c r="P355">
        <v>0</v>
      </c>
      <c r="Q355">
        <v>0</v>
      </c>
      <c r="R355">
        <v>0</v>
      </c>
      <c r="S355">
        <v>0</v>
      </c>
      <c r="T355">
        <v>0</v>
      </c>
      <c r="U355">
        <v>0</v>
      </c>
      <c r="V355">
        <v>2640</v>
      </c>
    </row>
    <row r="356" spans="1:22" x14ac:dyDescent="0.3">
      <c r="A356">
        <v>3332</v>
      </c>
      <c r="B356" t="s">
        <v>1250</v>
      </c>
      <c r="C356" t="s">
        <v>975</v>
      </c>
      <c r="D356" t="s">
        <v>390</v>
      </c>
      <c r="E356" t="s">
        <v>391</v>
      </c>
      <c r="F356" t="s">
        <v>392</v>
      </c>
      <c r="G356" t="s">
        <v>396</v>
      </c>
      <c r="H356" t="s">
        <v>397</v>
      </c>
      <c r="I356" t="s">
        <v>1301</v>
      </c>
      <c r="J356">
        <v>25</v>
      </c>
      <c r="K356">
        <v>25</v>
      </c>
      <c r="L356">
        <v>25</v>
      </c>
      <c r="M356">
        <v>0</v>
      </c>
      <c r="N356">
        <v>0</v>
      </c>
      <c r="O356">
        <v>0</v>
      </c>
      <c r="P356">
        <v>0</v>
      </c>
      <c r="Q356">
        <v>0</v>
      </c>
      <c r="R356">
        <v>0</v>
      </c>
      <c r="S356">
        <v>0</v>
      </c>
      <c r="T356">
        <v>0</v>
      </c>
      <c r="U356">
        <v>0</v>
      </c>
      <c r="V356">
        <v>75</v>
      </c>
    </row>
    <row r="357" spans="1:22" x14ac:dyDescent="0.3">
      <c r="A357">
        <v>3337</v>
      </c>
      <c r="B357" t="s">
        <v>1250</v>
      </c>
      <c r="C357" t="s">
        <v>977</v>
      </c>
      <c r="D357" t="s">
        <v>390</v>
      </c>
      <c r="E357" t="s">
        <v>391</v>
      </c>
      <c r="F357" t="s">
        <v>392</v>
      </c>
      <c r="G357" t="s">
        <v>393</v>
      </c>
      <c r="H357" t="s">
        <v>394</v>
      </c>
      <c r="I357" t="s">
        <v>978</v>
      </c>
      <c r="J357">
        <v>990</v>
      </c>
      <c r="K357">
        <v>990</v>
      </c>
      <c r="L357">
        <v>990</v>
      </c>
      <c r="M357">
        <v>0</v>
      </c>
      <c r="N357">
        <v>0</v>
      </c>
      <c r="O357">
        <v>0</v>
      </c>
      <c r="P357">
        <v>0</v>
      </c>
      <c r="Q357">
        <v>0</v>
      </c>
      <c r="R357">
        <v>0</v>
      </c>
      <c r="S357">
        <v>0</v>
      </c>
      <c r="T357">
        <v>0</v>
      </c>
      <c r="U357">
        <v>0</v>
      </c>
      <c r="V357">
        <v>2970</v>
      </c>
    </row>
    <row r="358" spans="1:22" x14ac:dyDescent="0.3">
      <c r="A358">
        <v>3338</v>
      </c>
      <c r="B358" t="s">
        <v>1250</v>
      </c>
      <c r="C358" t="s">
        <v>979</v>
      </c>
      <c r="D358" t="s">
        <v>390</v>
      </c>
      <c r="E358" t="s">
        <v>391</v>
      </c>
      <c r="F358" t="s">
        <v>392</v>
      </c>
      <c r="G358" t="s">
        <v>393</v>
      </c>
      <c r="H358" t="s">
        <v>394</v>
      </c>
      <c r="I358" t="s">
        <v>980</v>
      </c>
      <c r="J358">
        <v>5720</v>
      </c>
      <c r="K358">
        <v>5720</v>
      </c>
      <c r="L358">
        <v>5720</v>
      </c>
      <c r="M358">
        <v>0</v>
      </c>
      <c r="N358">
        <v>0</v>
      </c>
      <c r="O358">
        <v>0</v>
      </c>
      <c r="P358">
        <v>0</v>
      </c>
      <c r="Q358">
        <v>0</v>
      </c>
      <c r="R358">
        <v>0</v>
      </c>
      <c r="S358">
        <v>0</v>
      </c>
      <c r="T358">
        <v>0</v>
      </c>
      <c r="U358">
        <v>0</v>
      </c>
      <c r="V358">
        <v>17160</v>
      </c>
    </row>
    <row r="359" spans="1:22" x14ac:dyDescent="0.3">
      <c r="A359">
        <v>3338</v>
      </c>
      <c r="B359" t="s">
        <v>1250</v>
      </c>
      <c r="C359" t="s">
        <v>979</v>
      </c>
      <c r="D359" t="s">
        <v>390</v>
      </c>
      <c r="E359" t="s">
        <v>391</v>
      </c>
      <c r="F359" t="s">
        <v>392</v>
      </c>
      <c r="G359" t="s">
        <v>396</v>
      </c>
      <c r="H359" t="s">
        <v>397</v>
      </c>
      <c r="I359" t="s">
        <v>981</v>
      </c>
      <c r="J359">
        <v>50</v>
      </c>
      <c r="K359">
        <v>50</v>
      </c>
      <c r="L359">
        <v>50</v>
      </c>
      <c r="M359">
        <v>0</v>
      </c>
      <c r="N359">
        <v>0</v>
      </c>
      <c r="O359">
        <v>0</v>
      </c>
      <c r="P359">
        <v>0</v>
      </c>
      <c r="Q359">
        <v>0</v>
      </c>
      <c r="R359">
        <v>0</v>
      </c>
      <c r="S359">
        <v>0</v>
      </c>
      <c r="T359">
        <v>0</v>
      </c>
      <c r="U359">
        <v>0</v>
      </c>
      <c r="V359">
        <v>150</v>
      </c>
    </row>
    <row r="360" spans="1:22" x14ac:dyDescent="0.3">
      <c r="A360">
        <v>3339</v>
      </c>
      <c r="B360" t="s">
        <v>1250</v>
      </c>
      <c r="C360" t="s">
        <v>982</v>
      </c>
      <c r="D360" t="s">
        <v>390</v>
      </c>
      <c r="E360" t="s">
        <v>391</v>
      </c>
      <c r="F360" t="s">
        <v>392</v>
      </c>
      <c r="G360" t="s">
        <v>393</v>
      </c>
      <c r="H360" t="s">
        <v>394</v>
      </c>
      <c r="I360" t="s">
        <v>983</v>
      </c>
      <c r="J360">
        <v>3520</v>
      </c>
      <c r="K360">
        <v>3520</v>
      </c>
      <c r="L360">
        <v>3520</v>
      </c>
      <c r="M360">
        <v>0</v>
      </c>
      <c r="N360">
        <v>0</v>
      </c>
      <c r="O360">
        <v>0</v>
      </c>
      <c r="P360">
        <v>0</v>
      </c>
      <c r="Q360">
        <v>0</v>
      </c>
      <c r="R360">
        <v>0</v>
      </c>
      <c r="S360">
        <v>0</v>
      </c>
      <c r="T360">
        <v>0</v>
      </c>
      <c r="U360">
        <v>0</v>
      </c>
      <c r="V360">
        <v>10560</v>
      </c>
    </row>
    <row r="361" spans="1:22" x14ac:dyDescent="0.3">
      <c r="A361">
        <v>3339</v>
      </c>
      <c r="B361" t="s">
        <v>1250</v>
      </c>
      <c r="C361" t="s">
        <v>982</v>
      </c>
      <c r="D361" t="s">
        <v>390</v>
      </c>
      <c r="E361" t="s">
        <v>391</v>
      </c>
      <c r="F361" t="s">
        <v>392</v>
      </c>
      <c r="G361" t="s">
        <v>396</v>
      </c>
      <c r="H361" t="s">
        <v>397</v>
      </c>
      <c r="I361" t="s">
        <v>1302</v>
      </c>
      <c r="J361">
        <v>25</v>
      </c>
      <c r="K361">
        <v>25</v>
      </c>
      <c r="L361">
        <v>25</v>
      </c>
      <c r="M361">
        <v>0</v>
      </c>
      <c r="N361">
        <v>0</v>
      </c>
      <c r="O361">
        <v>0</v>
      </c>
      <c r="P361">
        <v>0</v>
      </c>
      <c r="Q361">
        <v>0</v>
      </c>
      <c r="R361">
        <v>0</v>
      </c>
      <c r="S361">
        <v>0</v>
      </c>
      <c r="T361">
        <v>0</v>
      </c>
      <c r="U361">
        <v>0</v>
      </c>
      <c r="V361">
        <v>75</v>
      </c>
    </row>
    <row r="362" spans="1:22" x14ac:dyDescent="0.3">
      <c r="A362">
        <v>3340</v>
      </c>
      <c r="B362" t="s">
        <v>1250</v>
      </c>
      <c r="C362" t="s">
        <v>984</v>
      </c>
      <c r="D362" t="s">
        <v>400</v>
      </c>
      <c r="E362" t="s">
        <v>391</v>
      </c>
      <c r="F362" t="s">
        <v>392</v>
      </c>
      <c r="G362" t="s">
        <v>393</v>
      </c>
      <c r="H362" t="s">
        <v>394</v>
      </c>
      <c r="I362" t="s">
        <v>985</v>
      </c>
      <c r="J362">
        <v>10340</v>
      </c>
      <c r="K362">
        <v>10340</v>
      </c>
      <c r="L362">
        <v>10340</v>
      </c>
      <c r="M362">
        <v>0</v>
      </c>
      <c r="N362">
        <v>0</v>
      </c>
      <c r="O362">
        <v>0</v>
      </c>
      <c r="P362">
        <v>0</v>
      </c>
      <c r="Q362">
        <v>0</v>
      </c>
      <c r="R362">
        <v>0</v>
      </c>
      <c r="S362">
        <v>0</v>
      </c>
      <c r="T362">
        <v>0</v>
      </c>
      <c r="U362">
        <v>0</v>
      </c>
      <c r="V362">
        <v>31020</v>
      </c>
    </row>
    <row r="363" spans="1:22" x14ac:dyDescent="0.3">
      <c r="A363">
        <v>3340</v>
      </c>
      <c r="B363" t="s">
        <v>1250</v>
      </c>
      <c r="C363" t="s">
        <v>984</v>
      </c>
      <c r="D363" t="s">
        <v>400</v>
      </c>
      <c r="E363" t="s">
        <v>391</v>
      </c>
      <c r="F363" t="s">
        <v>392</v>
      </c>
      <c r="G363" t="s">
        <v>396</v>
      </c>
      <c r="H363" t="s">
        <v>397</v>
      </c>
      <c r="I363" t="s">
        <v>986</v>
      </c>
      <c r="J363">
        <v>375</v>
      </c>
      <c r="K363">
        <v>375</v>
      </c>
      <c r="L363">
        <v>375</v>
      </c>
      <c r="M363">
        <v>0</v>
      </c>
      <c r="N363">
        <v>0</v>
      </c>
      <c r="O363">
        <v>0</v>
      </c>
      <c r="P363">
        <v>0</v>
      </c>
      <c r="Q363">
        <v>0</v>
      </c>
      <c r="R363">
        <v>0</v>
      </c>
      <c r="S363">
        <v>0</v>
      </c>
      <c r="T363">
        <v>0</v>
      </c>
      <c r="U363">
        <v>0</v>
      </c>
      <c r="V363">
        <v>1125</v>
      </c>
    </row>
    <row r="364" spans="1:22" x14ac:dyDescent="0.3">
      <c r="A364">
        <v>3346</v>
      </c>
      <c r="B364" t="s">
        <v>1250</v>
      </c>
      <c r="C364" t="s">
        <v>987</v>
      </c>
      <c r="D364" t="s">
        <v>400</v>
      </c>
      <c r="E364" t="s">
        <v>391</v>
      </c>
      <c r="F364" t="s">
        <v>392</v>
      </c>
      <c r="G364" t="s">
        <v>393</v>
      </c>
      <c r="H364" t="s">
        <v>394</v>
      </c>
      <c r="I364" t="s">
        <v>988</v>
      </c>
      <c r="J364">
        <v>3520</v>
      </c>
      <c r="K364">
        <v>3520</v>
      </c>
      <c r="L364">
        <v>3520</v>
      </c>
      <c r="M364">
        <v>0</v>
      </c>
      <c r="N364">
        <v>0</v>
      </c>
      <c r="O364">
        <v>0</v>
      </c>
      <c r="P364">
        <v>0</v>
      </c>
      <c r="Q364">
        <v>0</v>
      </c>
      <c r="R364">
        <v>0</v>
      </c>
      <c r="S364">
        <v>0</v>
      </c>
      <c r="T364">
        <v>0</v>
      </c>
      <c r="U364">
        <v>0</v>
      </c>
      <c r="V364">
        <v>10560</v>
      </c>
    </row>
    <row r="365" spans="1:22" x14ac:dyDescent="0.3">
      <c r="A365">
        <v>3346</v>
      </c>
      <c r="B365" t="s">
        <v>1250</v>
      </c>
      <c r="C365" t="s">
        <v>987</v>
      </c>
      <c r="D365" t="s">
        <v>400</v>
      </c>
      <c r="E365" t="s">
        <v>391</v>
      </c>
      <c r="F365" t="s">
        <v>392</v>
      </c>
      <c r="G365" t="s">
        <v>396</v>
      </c>
      <c r="H365" t="s">
        <v>397</v>
      </c>
      <c r="I365" t="s">
        <v>989</v>
      </c>
      <c r="J365">
        <v>25</v>
      </c>
      <c r="K365">
        <v>25</v>
      </c>
      <c r="L365">
        <v>25</v>
      </c>
      <c r="M365">
        <v>0</v>
      </c>
      <c r="N365">
        <v>0</v>
      </c>
      <c r="O365">
        <v>0</v>
      </c>
      <c r="P365">
        <v>0</v>
      </c>
      <c r="Q365">
        <v>0</v>
      </c>
      <c r="R365">
        <v>0</v>
      </c>
      <c r="S365">
        <v>0</v>
      </c>
      <c r="T365">
        <v>0</v>
      </c>
      <c r="U365">
        <v>0</v>
      </c>
      <c r="V365">
        <v>75</v>
      </c>
    </row>
    <row r="366" spans="1:22" x14ac:dyDescent="0.3">
      <c r="A366">
        <v>3347</v>
      </c>
      <c r="B366" t="s">
        <v>1250</v>
      </c>
      <c r="C366" t="s">
        <v>990</v>
      </c>
      <c r="D366" t="s">
        <v>400</v>
      </c>
      <c r="E366" t="s">
        <v>391</v>
      </c>
      <c r="F366" t="s">
        <v>392</v>
      </c>
      <c r="G366" t="s">
        <v>393</v>
      </c>
      <c r="H366" t="s">
        <v>394</v>
      </c>
      <c r="I366" t="s">
        <v>991</v>
      </c>
      <c r="J366">
        <v>1650</v>
      </c>
      <c r="K366">
        <v>1650</v>
      </c>
      <c r="L366">
        <v>1650</v>
      </c>
      <c r="M366">
        <v>0</v>
      </c>
      <c r="N366">
        <v>0</v>
      </c>
      <c r="O366">
        <v>0</v>
      </c>
      <c r="P366">
        <v>0</v>
      </c>
      <c r="Q366">
        <v>0</v>
      </c>
      <c r="R366">
        <v>0</v>
      </c>
      <c r="S366">
        <v>0</v>
      </c>
      <c r="T366">
        <v>0</v>
      </c>
      <c r="U366">
        <v>0</v>
      </c>
      <c r="V366">
        <v>4950</v>
      </c>
    </row>
    <row r="367" spans="1:22" x14ac:dyDescent="0.3">
      <c r="A367">
        <v>3350</v>
      </c>
      <c r="B367" t="s">
        <v>1250</v>
      </c>
      <c r="C367" t="s">
        <v>992</v>
      </c>
      <c r="D367" t="s">
        <v>400</v>
      </c>
      <c r="E367" t="s">
        <v>391</v>
      </c>
      <c r="F367" t="s">
        <v>392</v>
      </c>
      <c r="G367" t="s">
        <v>393</v>
      </c>
      <c r="H367" t="s">
        <v>394</v>
      </c>
      <c r="I367" t="s">
        <v>993</v>
      </c>
      <c r="J367">
        <v>1210</v>
      </c>
      <c r="K367">
        <v>1210</v>
      </c>
      <c r="L367">
        <v>1210</v>
      </c>
      <c r="M367">
        <v>0</v>
      </c>
      <c r="N367">
        <v>0</v>
      </c>
      <c r="O367">
        <v>0</v>
      </c>
      <c r="P367">
        <v>0</v>
      </c>
      <c r="Q367">
        <v>0</v>
      </c>
      <c r="R367">
        <v>0</v>
      </c>
      <c r="S367">
        <v>0</v>
      </c>
      <c r="T367">
        <v>0</v>
      </c>
      <c r="U367">
        <v>0</v>
      </c>
      <c r="V367">
        <v>3630</v>
      </c>
    </row>
    <row r="368" spans="1:22" x14ac:dyDescent="0.3">
      <c r="A368">
        <v>3351</v>
      </c>
      <c r="B368" t="s">
        <v>1250</v>
      </c>
      <c r="C368" t="s">
        <v>994</v>
      </c>
      <c r="D368" t="s">
        <v>390</v>
      </c>
      <c r="E368" t="s">
        <v>391</v>
      </c>
      <c r="F368" t="s">
        <v>392</v>
      </c>
      <c r="G368" t="s">
        <v>393</v>
      </c>
      <c r="H368" t="s">
        <v>394</v>
      </c>
      <c r="I368" t="s">
        <v>995</v>
      </c>
      <c r="J368">
        <v>4070</v>
      </c>
      <c r="K368">
        <v>4070</v>
      </c>
      <c r="L368">
        <v>4070</v>
      </c>
      <c r="M368">
        <v>0</v>
      </c>
      <c r="N368">
        <v>0</v>
      </c>
      <c r="O368">
        <v>0</v>
      </c>
      <c r="P368">
        <v>0</v>
      </c>
      <c r="Q368">
        <v>0</v>
      </c>
      <c r="R368">
        <v>0</v>
      </c>
      <c r="S368">
        <v>0</v>
      </c>
      <c r="T368">
        <v>0</v>
      </c>
      <c r="U368">
        <v>0</v>
      </c>
      <c r="V368">
        <v>12210</v>
      </c>
    </row>
    <row r="369" spans="1:22" x14ac:dyDescent="0.3">
      <c r="A369">
        <v>3353</v>
      </c>
      <c r="B369" t="s">
        <v>1250</v>
      </c>
      <c r="C369" t="s">
        <v>996</v>
      </c>
      <c r="D369" t="s">
        <v>390</v>
      </c>
      <c r="E369" t="s">
        <v>391</v>
      </c>
      <c r="F369" t="s">
        <v>392</v>
      </c>
      <c r="G369" t="s">
        <v>393</v>
      </c>
      <c r="H369" t="s">
        <v>394</v>
      </c>
      <c r="I369" t="s">
        <v>997</v>
      </c>
      <c r="J369">
        <v>5610</v>
      </c>
      <c r="K369">
        <v>5610</v>
      </c>
      <c r="L369">
        <v>5610</v>
      </c>
      <c r="M369">
        <v>0</v>
      </c>
      <c r="N369">
        <v>0</v>
      </c>
      <c r="O369">
        <v>0</v>
      </c>
      <c r="P369">
        <v>0</v>
      </c>
      <c r="Q369">
        <v>0</v>
      </c>
      <c r="R369">
        <v>0</v>
      </c>
      <c r="S369">
        <v>0</v>
      </c>
      <c r="T369">
        <v>0</v>
      </c>
      <c r="U369">
        <v>0</v>
      </c>
      <c r="V369">
        <v>16830</v>
      </c>
    </row>
    <row r="370" spans="1:22" x14ac:dyDescent="0.3">
      <c r="A370">
        <v>3356</v>
      </c>
      <c r="B370" t="s">
        <v>1250</v>
      </c>
      <c r="C370" t="s">
        <v>998</v>
      </c>
      <c r="D370" t="s">
        <v>390</v>
      </c>
      <c r="E370" t="s">
        <v>391</v>
      </c>
      <c r="F370" t="s">
        <v>392</v>
      </c>
      <c r="G370" t="s">
        <v>393</v>
      </c>
      <c r="H370" t="s">
        <v>394</v>
      </c>
      <c r="I370" t="s">
        <v>999</v>
      </c>
      <c r="J370">
        <v>8250</v>
      </c>
      <c r="K370">
        <v>8250</v>
      </c>
      <c r="L370">
        <v>8250</v>
      </c>
      <c r="M370">
        <v>0</v>
      </c>
      <c r="N370">
        <v>0</v>
      </c>
      <c r="O370">
        <v>0</v>
      </c>
      <c r="P370">
        <v>0</v>
      </c>
      <c r="Q370">
        <v>0</v>
      </c>
      <c r="R370">
        <v>0</v>
      </c>
      <c r="S370">
        <v>0</v>
      </c>
      <c r="T370">
        <v>0</v>
      </c>
      <c r="U370">
        <v>0</v>
      </c>
      <c r="V370">
        <v>24750</v>
      </c>
    </row>
    <row r="371" spans="1:22" x14ac:dyDescent="0.3">
      <c r="A371">
        <v>3356</v>
      </c>
      <c r="B371" t="s">
        <v>1250</v>
      </c>
      <c r="C371" t="s">
        <v>998</v>
      </c>
      <c r="D371" t="s">
        <v>390</v>
      </c>
      <c r="E371" t="s">
        <v>391</v>
      </c>
      <c r="F371" t="s">
        <v>392</v>
      </c>
      <c r="G371" t="s">
        <v>396</v>
      </c>
      <c r="H371" t="s">
        <v>397</v>
      </c>
      <c r="I371" t="s">
        <v>1000</v>
      </c>
      <c r="J371">
        <v>75</v>
      </c>
      <c r="K371">
        <v>75</v>
      </c>
      <c r="L371">
        <v>75</v>
      </c>
      <c r="M371">
        <v>0</v>
      </c>
      <c r="N371">
        <v>0</v>
      </c>
      <c r="O371">
        <v>0</v>
      </c>
      <c r="P371">
        <v>0</v>
      </c>
      <c r="Q371">
        <v>0</v>
      </c>
      <c r="R371">
        <v>0</v>
      </c>
      <c r="S371">
        <v>0</v>
      </c>
      <c r="T371">
        <v>0</v>
      </c>
      <c r="U371">
        <v>0</v>
      </c>
      <c r="V371">
        <v>225</v>
      </c>
    </row>
    <row r="372" spans="1:22" x14ac:dyDescent="0.3">
      <c r="A372">
        <v>3358</v>
      </c>
      <c r="B372" t="s">
        <v>1250</v>
      </c>
      <c r="C372" t="s">
        <v>1001</v>
      </c>
      <c r="D372" t="s">
        <v>390</v>
      </c>
      <c r="E372" t="s">
        <v>391</v>
      </c>
      <c r="F372" t="s">
        <v>392</v>
      </c>
      <c r="G372" t="s">
        <v>393</v>
      </c>
      <c r="H372" t="s">
        <v>394</v>
      </c>
      <c r="I372" t="s">
        <v>1002</v>
      </c>
      <c r="J372">
        <v>1540</v>
      </c>
      <c r="K372">
        <v>1540</v>
      </c>
      <c r="L372">
        <v>1540</v>
      </c>
      <c r="M372">
        <v>0</v>
      </c>
      <c r="N372">
        <v>0</v>
      </c>
      <c r="O372">
        <v>0</v>
      </c>
      <c r="P372">
        <v>0</v>
      </c>
      <c r="Q372">
        <v>0</v>
      </c>
      <c r="R372">
        <v>0</v>
      </c>
      <c r="S372">
        <v>0</v>
      </c>
      <c r="T372">
        <v>0</v>
      </c>
      <c r="U372">
        <v>0</v>
      </c>
      <c r="V372">
        <v>4620</v>
      </c>
    </row>
    <row r="373" spans="1:22" x14ac:dyDescent="0.3">
      <c r="A373">
        <v>3358</v>
      </c>
      <c r="B373" t="s">
        <v>1250</v>
      </c>
      <c r="C373" t="s">
        <v>1001</v>
      </c>
      <c r="D373" t="s">
        <v>390</v>
      </c>
      <c r="E373" t="s">
        <v>391</v>
      </c>
      <c r="F373" t="s">
        <v>392</v>
      </c>
      <c r="G373" t="s">
        <v>396</v>
      </c>
      <c r="H373" t="s">
        <v>397</v>
      </c>
      <c r="I373" t="s">
        <v>1003</v>
      </c>
      <c r="J373">
        <v>225</v>
      </c>
      <c r="K373">
        <v>225</v>
      </c>
      <c r="L373">
        <v>225</v>
      </c>
      <c r="M373">
        <v>0</v>
      </c>
      <c r="N373">
        <v>0</v>
      </c>
      <c r="O373">
        <v>0</v>
      </c>
      <c r="P373">
        <v>0</v>
      </c>
      <c r="Q373">
        <v>0</v>
      </c>
      <c r="R373">
        <v>0</v>
      </c>
      <c r="S373">
        <v>0</v>
      </c>
      <c r="T373">
        <v>0</v>
      </c>
      <c r="U373">
        <v>0</v>
      </c>
      <c r="V373">
        <v>675</v>
      </c>
    </row>
    <row r="374" spans="1:22" x14ac:dyDescent="0.3">
      <c r="A374">
        <v>3360</v>
      </c>
      <c r="B374" t="s">
        <v>1250</v>
      </c>
      <c r="C374" t="s">
        <v>1004</v>
      </c>
      <c r="D374" t="s">
        <v>390</v>
      </c>
      <c r="E374" t="s">
        <v>391</v>
      </c>
      <c r="F374" t="s">
        <v>392</v>
      </c>
      <c r="G374" t="s">
        <v>393</v>
      </c>
      <c r="H374" t="s">
        <v>394</v>
      </c>
      <c r="I374" t="s">
        <v>1005</v>
      </c>
      <c r="J374">
        <v>9350</v>
      </c>
      <c r="K374">
        <v>9350</v>
      </c>
      <c r="L374">
        <v>9350</v>
      </c>
      <c r="M374">
        <v>0</v>
      </c>
      <c r="N374">
        <v>0</v>
      </c>
      <c r="O374">
        <v>0</v>
      </c>
      <c r="P374">
        <v>0</v>
      </c>
      <c r="Q374">
        <v>0</v>
      </c>
      <c r="R374">
        <v>0</v>
      </c>
      <c r="S374">
        <v>0</v>
      </c>
      <c r="T374">
        <v>0</v>
      </c>
      <c r="U374">
        <v>0</v>
      </c>
      <c r="V374">
        <v>28050</v>
      </c>
    </row>
    <row r="375" spans="1:22" x14ac:dyDescent="0.3">
      <c r="A375">
        <v>3360</v>
      </c>
      <c r="B375" t="s">
        <v>1250</v>
      </c>
      <c r="C375" t="s">
        <v>1004</v>
      </c>
      <c r="D375" t="s">
        <v>390</v>
      </c>
      <c r="E375" t="s">
        <v>391</v>
      </c>
      <c r="F375" t="s">
        <v>392</v>
      </c>
      <c r="G375" t="s">
        <v>396</v>
      </c>
      <c r="H375" t="s">
        <v>397</v>
      </c>
      <c r="I375" t="s">
        <v>1006</v>
      </c>
      <c r="J375">
        <v>125</v>
      </c>
      <c r="K375">
        <v>125</v>
      </c>
      <c r="L375">
        <v>125</v>
      </c>
      <c r="M375">
        <v>0</v>
      </c>
      <c r="N375">
        <v>0</v>
      </c>
      <c r="O375">
        <v>0</v>
      </c>
      <c r="P375">
        <v>0</v>
      </c>
      <c r="Q375">
        <v>0</v>
      </c>
      <c r="R375">
        <v>0</v>
      </c>
      <c r="S375">
        <v>0</v>
      </c>
      <c r="T375">
        <v>0</v>
      </c>
      <c r="U375">
        <v>0</v>
      </c>
      <c r="V375">
        <v>375</v>
      </c>
    </row>
    <row r="376" spans="1:22" x14ac:dyDescent="0.3">
      <c r="A376">
        <v>3364</v>
      </c>
      <c r="B376" t="s">
        <v>1250</v>
      </c>
      <c r="C376" t="s">
        <v>1007</v>
      </c>
      <c r="D376" t="s">
        <v>390</v>
      </c>
      <c r="E376" t="s">
        <v>391</v>
      </c>
      <c r="F376" t="s">
        <v>392</v>
      </c>
      <c r="G376" t="s">
        <v>393</v>
      </c>
      <c r="H376" t="s">
        <v>394</v>
      </c>
      <c r="I376" t="s">
        <v>1008</v>
      </c>
      <c r="J376">
        <v>2420</v>
      </c>
      <c r="K376">
        <v>2420</v>
      </c>
      <c r="L376">
        <v>2420</v>
      </c>
      <c r="M376">
        <v>0</v>
      </c>
      <c r="N376">
        <v>0</v>
      </c>
      <c r="O376">
        <v>0</v>
      </c>
      <c r="P376">
        <v>0</v>
      </c>
      <c r="Q376">
        <v>0</v>
      </c>
      <c r="R376">
        <v>0</v>
      </c>
      <c r="S376">
        <v>0</v>
      </c>
      <c r="T376">
        <v>0</v>
      </c>
      <c r="U376">
        <v>0</v>
      </c>
      <c r="V376">
        <v>7260</v>
      </c>
    </row>
    <row r="377" spans="1:22" x14ac:dyDescent="0.3">
      <c r="A377">
        <v>3373</v>
      </c>
      <c r="B377" t="s">
        <v>1250</v>
      </c>
      <c r="C377" t="s">
        <v>1009</v>
      </c>
      <c r="D377" t="s">
        <v>406</v>
      </c>
      <c r="E377" t="s">
        <v>391</v>
      </c>
      <c r="F377" t="s">
        <v>392</v>
      </c>
      <c r="G377" t="s">
        <v>393</v>
      </c>
      <c r="H377" t="s">
        <v>394</v>
      </c>
      <c r="I377" t="s">
        <v>1010</v>
      </c>
      <c r="J377">
        <v>10340</v>
      </c>
      <c r="K377">
        <v>10340</v>
      </c>
      <c r="L377">
        <v>10340</v>
      </c>
      <c r="M377">
        <v>0</v>
      </c>
      <c r="N377">
        <v>0</v>
      </c>
      <c r="O377">
        <v>0</v>
      </c>
      <c r="P377">
        <v>0</v>
      </c>
      <c r="Q377">
        <v>0</v>
      </c>
      <c r="R377">
        <v>0</v>
      </c>
      <c r="S377">
        <v>0</v>
      </c>
      <c r="T377">
        <v>0</v>
      </c>
      <c r="U377">
        <v>0</v>
      </c>
      <c r="V377">
        <v>31020</v>
      </c>
    </row>
    <row r="378" spans="1:22" x14ac:dyDescent="0.3">
      <c r="A378">
        <v>3718</v>
      </c>
      <c r="B378" t="s">
        <v>1250</v>
      </c>
      <c r="C378" t="s">
        <v>1011</v>
      </c>
      <c r="D378" t="s">
        <v>400</v>
      </c>
      <c r="E378" t="s">
        <v>391</v>
      </c>
      <c r="F378" t="s">
        <v>392</v>
      </c>
      <c r="G378" t="s">
        <v>393</v>
      </c>
      <c r="H378" t="s">
        <v>394</v>
      </c>
      <c r="I378" t="s">
        <v>1012</v>
      </c>
      <c r="J378">
        <v>2090</v>
      </c>
      <c r="K378">
        <v>2090</v>
      </c>
      <c r="L378">
        <v>2090</v>
      </c>
      <c r="M378">
        <v>0</v>
      </c>
      <c r="N378">
        <v>0</v>
      </c>
      <c r="O378">
        <v>0</v>
      </c>
      <c r="P378">
        <v>0</v>
      </c>
      <c r="Q378">
        <v>0</v>
      </c>
      <c r="R378">
        <v>0</v>
      </c>
      <c r="S378">
        <v>0</v>
      </c>
      <c r="T378">
        <v>0</v>
      </c>
      <c r="U378">
        <v>0</v>
      </c>
      <c r="V378">
        <v>6270</v>
      </c>
    </row>
    <row r="379" spans="1:22" x14ac:dyDescent="0.3">
      <c r="A379">
        <v>3722</v>
      </c>
      <c r="B379" t="s">
        <v>1250</v>
      </c>
      <c r="C379" t="s">
        <v>1013</v>
      </c>
      <c r="D379" t="s">
        <v>390</v>
      </c>
      <c r="E379" t="s">
        <v>391</v>
      </c>
      <c r="F379" t="s">
        <v>392</v>
      </c>
      <c r="G379" t="s">
        <v>393</v>
      </c>
      <c r="H379" t="s">
        <v>394</v>
      </c>
      <c r="I379" t="s">
        <v>1014</v>
      </c>
      <c r="J379">
        <v>5280</v>
      </c>
      <c r="K379">
        <v>5280</v>
      </c>
      <c r="L379">
        <v>5280</v>
      </c>
      <c r="M379">
        <v>0</v>
      </c>
      <c r="N379">
        <v>0</v>
      </c>
      <c r="O379">
        <v>0</v>
      </c>
      <c r="P379">
        <v>0</v>
      </c>
      <c r="Q379">
        <v>0</v>
      </c>
      <c r="R379">
        <v>0</v>
      </c>
      <c r="S379">
        <v>0</v>
      </c>
      <c r="T379">
        <v>0</v>
      </c>
      <c r="U379">
        <v>0</v>
      </c>
      <c r="V379">
        <v>15840</v>
      </c>
    </row>
    <row r="380" spans="1:22" x14ac:dyDescent="0.3">
      <c r="A380">
        <v>3722</v>
      </c>
      <c r="B380" t="s">
        <v>1250</v>
      </c>
      <c r="C380" t="s">
        <v>1013</v>
      </c>
      <c r="D380" t="s">
        <v>390</v>
      </c>
      <c r="E380" t="s">
        <v>391</v>
      </c>
      <c r="F380" t="s">
        <v>392</v>
      </c>
      <c r="G380" t="s">
        <v>396</v>
      </c>
      <c r="H380" t="s">
        <v>397</v>
      </c>
      <c r="I380" t="s">
        <v>1015</v>
      </c>
      <c r="J380">
        <v>50</v>
      </c>
      <c r="K380">
        <v>50</v>
      </c>
      <c r="L380">
        <v>50</v>
      </c>
      <c r="M380">
        <v>0</v>
      </c>
      <c r="N380">
        <v>0</v>
      </c>
      <c r="O380">
        <v>0</v>
      </c>
      <c r="P380">
        <v>0</v>
      </c>
      <c r="Q380">
        <v>0</v>
      </c>
      <c r="R380">
        <v>0</v>
      </c>
      <c r="S380">
        <v>0</v>
      </c>
      <c r="T380">
        <v>0</v>
      </c>
      <c r="U380">
        <v>0</v>
      </c>
      <c r="V380">
        <v>150</v>
      </c>
    </row>
    <row r="381" spans="1:22" x14ac:dyDescent="0.3">
      <c r="A381">
        <v>3728</v>
      </c>
      <c r="B381" t="s">
        <v>1250</v>
      </c>
      <c r="C381" t="s">
        <v>1016</v>
      </c>
      <c r="D381" t="s">
        <v>406</v>
      </c>
      <c r="E381" t="s">
        <v>391</v>
      </c>
      <c r="F381" t="s">
        <v>392</v>
      </c>
      <c r="G381" t="s">
        <v>393</v>
      </c>
      <c r="H381" t="s">
        <v>394</v>
      </c>
      <c r="I381" t="s">
        <v>1017</v>
      </c>
      <c r="J381">
        <v>3080</v>
      </c>
      <c r="K381">
        <v>3080</v>
      </c>
      <c r="L381">
        <v>3080</v>
      </c>
      <c r="M381">
        <v>0</v>
      </c>
      <c r="N381">
        <v>0</v>
      </c>
      <c r="O381">
        <v>0</v>
      </c>
      <c r="P381">
        <v>0</v>
      </c>
      <c r="Q381">
        <v>0</v>
      </c>
      <c r="R381">
        <v>0</v>
      </c>
      <c r="S381">
        <v>0</v>
      </c>
      <c r="T381">
        <v>0</v>
      </c>
      <c r="U381">
        <v>0</v>
      </c>
      <c r="V381">
        <v>9240</v>
      </c>
    </row>
    <row r="382" spans="1:22" x14ac:dyDescent="0.3">
      <c r="A382">
        <v>3733</v>
      </c>
      <c r="B382" t="s">
        <v>1250</v>
      </c>
      <c r="C382" t="s">
        <v>1018</v>
      </c>
      <c r="D382" t="s">
        <v>406</v>
      </c>
      <c r="E382" t="s">
        <v>391</v>
      </c>
      <c r="F382" t="s">
        <v>392</v>
      </c>
      <c r="G382" t="s">
        <v>393</v>
      </c>
      <c r="H382" t="s">
        <v>394</v>
      </c>
      <c r="I382" t="s">
        <v>1019</v>
      </c>
      <c r="J382">
        <v>1650</v>
      </c>
      <c r="K382">
        <v>1650</v>
      </c>
      <c r="L382">
        <v>1650</v>
      </c>
      <c r="M382">
        <v>0</v>
      </c>
      <c r="N382">
        <v>0</v>
      </c>
      <c r="O382">
        <v>0</v>
      </c>
      <c r="P382">
        <v>0</v>
      </c>
      <c r="Q382">
        <v>0</v>
      </c>
      <c r="R382">
        <v>0</v>
      </c>
      <c r="S382">
        <v>0</v>
      </c>
      <c r="T382">
        <v>0</v>
      </c>
      <c r="U382">
        <v>0</v>
      </c>
      <c r="V382">
        <v>4950</v>
      </c>
    </row>
    <row r="383" spans="1:22" x14ac:dyDescent="0.3">
      <c r="A383">
        <v>3749</v>
      </c>
      <c r="B383" t="s">
        <v>1250</v>
      </c>
      <c r="C383" t="s">
        <v>1020</v>
      </c>
      <c r="D383" t="s">
        <v>390</v>
      </c>
      <c r="E383" t="s">
        <v>391</v>
      </c>
      <c r="F383" t="s">
        <v>392</v>
      </c>
      <c r="G383" t="s">
        <v>393</v>
      </c>
      <c r="H383" t="s">
        <v>394</v>
      </c>
      <c r="I383" t="s">
        <v>1021</v>
      </c>
      <c r="J383">
        <v>4180</v>
      </c>
      <c r="K383">
        <v>4180</v>
      </c>
      <c r="L383">
        <v>4180</v>
      </c>
      <c r="M383">
        <v>0</v>
      </c>
      <c r="N383">
        <v>0</v>
      </c>
      <c r="O383">
        <v>0</v>
      </c>
      <c r="P383">
        <v>0</v>
      </c>
      <c r="Q383">
        <v>0</v>
      </c>
      <c r="R383">
        <v>0</v>
      </c>
      <c r="S383">
        <v>0</v>
      </c>
      <c r="T383">
        <v>0</v>
      </c>
      <c r="U383">
        <v>0</v>
      </c>
      <c r="V383">
        <v>12540</v>
      </c>
    </row>
    <row r="384" spans="1:22" x14ac:dyDescent="0.3">
      <c r="A384">
        <v>3749</v>
      </c>
      <c r="B384" t="s">
        <v>1250</v>
      </c>
      <c r="C384" t="s">
        <v>1020</v>
      </c>
      <c r="D384" t="s">
        <v>390</v>
      </c>
      <c r="E384" t="s">
        <v>391</v>
      </c>
      <c r="F384" t="s">
        <v>392</v>
      </c>
      <c r="G384" t="s">
        <v>396</v>
      </c>
      <c r="H384" t="s">
        <v>397</v>
      </c>
      <c r="I384" t="s">
        <v>1022</v>
      </c>
      <c r="J384">
        <v>50</v>
      </c>
      <c r="K384">
        <v>50</v>
      </c>
      <c r="L384">
        <v>50</v>
      </c>
      <c r="M384">
        <v>0</v>
      </c>
      <c r="N384">
        <v>0</v>
      </c>
      <c r="O384">
        <v>0</v>
      </c>
      <c r="P384">
        <v>0</v>
      </c>
      <c r="Q384">
        <v>0</v>
      </c>
      <c r="R384">
        <v>0</v>
      </c>
      <c r="S384">
        <v>0</v>
      </c>
      <c r="T384">
        <v>0</v>
      </c>
      <c r="U384">
        <v>0</v>
      </c>
      <c r="V384">
        <v>150</v>
      </c>
    </row>
    <row r="385" spans="1:22" x14ac:dyDescent="0.3">
      <c r="A385">
        <v>3893</v>
      </c>
      <c r="B385" t="s">
        <v>1250</v>
      </c>
      <c r="C385" t="s">
        <v>1023</v>
      </c>
      <c r="D385" t="s">
        <v>400</v>
      </c>
      <c r="E385" t="s">
        <v>391</v>
      </c>
      <c r="F385" t="s">
        <v>392</v>
      </c>
      <c r="G385" t="s">
        <v>393</v>
      </c>
      <c r="H385" t="s">
        <v>394</v>
      </c>
      <c r="I385" t="s">
        <v>1024</v>
      </c>
      <c r="J385">
        <v>10560</v>
      </c>
      <c r="K385">
        <v>10560</v>
      </c>
      <c r="L385">
        <v>10560</v>
      </c>
      <c r="M385">
        <v>0</v>
      </c>
      <c r="N385">
        <v>0</v>
      </c>
      <c r="O385">
        <v>0</v>
      </c>
      <c r="P385">
        <v>0</v>
      </c>
      <c r="Q385">
        <v>0</v>
      </c>
      <c r="R385">
        <v>0</v>
      </c>
      <c r="S385">
        <v>0</v>
      </c>
      <c r="T385">
        <v>0</v>
      </c>
      <c r="U385">
        <v>0</v>
      </c>
      <c r="V385">
        <v>31680</v>
      </c>
    </row>
    <row r="386" spans="1:22" x14ac:dyDescent="0.3">
      <c r="A386">
        <v>3893</v>
      </c>
      <c r="B386" t="s">
        <v>1250</v>
      </c>
      <c r="C386" t="s">
        <v>1023</v>
      </c>
      <c r="D386" t="s">
        <v>400</v>
      </c>
      <c r="E386" t="s">
        <v>391</v>
      </c>
      <c r="F386" t="s">
        <v>392</v>
      </c>
      <c r="G386" t="s">
        <v>396</v>
      </c>
      <c r="H386" t="s">
        <v>397</v>
      </c>
      <c r="I386" t="s">
        <v>1025</v>
      </c>
      <c r="J386">
        <v>150</v>
      </c>
      <c r="K386">
        <v>150</v>
      </c>
      <c r="L386">
        <v>150</v>
      </c>
      <c r="M386">
        <v>0</v>
      </c>
      <c r="N386">
        <v>0</v>
      </c>
      <c r="O386">
        <v>0</v>
      </c>
      <c r="P386">
        <v>0</v>
      </c>
      <c r="Q386">
        <v>0</v>
      </c>
      <c r="R386">
        <v>0</v>
      </c>
      <c r="S386">
        <v>0</v>
      </c>
      <c r="T386">
        <v>0</v>
      </c>
      <c r="U386">
        <v>0</v>
      </c>
      <c r="V386">
        <v>450</v>
      </c>
    </row>
    <row r="387" spans="1:22" x14ac:dyDescent="0.3">
      <c r="A387">
        <v>3896</v>
      </c>
      <c r="B387" t="s">
        <v>1250</v>
      </c>
      <c r="C387" t="s">
        <v>1026</v>
      </c>
      <c r="D387" t="s">
        <v>406</v>
      </c>
      <c r="E387" t="s">
        <v>391</v>
      </c>
      <c r="F387" t="s">
        <v>392</v>
      </c>
      <c r="G387" t="s">
        <v>393</v>
      </c>
      <c r="H387" t="s">
        <v>394</v>
      </c>
      <c r="I387" t="s">
        <v>1027</v>
      </c>
      <c r="J387">
        <v>8030</v>
      </c>
      <c r="K387">
        <v>8030</v>
      </c>
      <c r="L387">
        <v>8030</v>
      </c>
      <c r="M387">
        <v>0</v>
      </c>
      <c r="N387">
        <v>0</v>
      </c>
      <c r="O387">
        <v>0</v>
      </c>
      <c r="P387">
        <v>0</v>
      </c>
      <c r="Q387">
        <v>0</v>
      </c>
      <c r="R387">
        <v>0</v>
      </c>
      <c r="S387">
        <v>0</v>
      </c>
      <c r="T387">
        <v>0</v>
      </c>
      <c r="U387">
        <v>0</v>
      </c>
      <c r="V387">
        <v>24090</v>
      </c>
    </row>
    <row r="388" spans="1:22" x14ac:dyDescent="0.3">
      <c r="A388">
        <v>3898</v>
      </c>
      <c r="B388" t="s">
        <v>1250</v>
      </c>
      <c r="C388" t="s">
        <v>1028</v>
      </c>
      <c r="D388" t="s">
        <v>400</v>
      </c>
      <c r="E388" t="s">
        <v>391</v>
      </c>
      <c r="F388" t="s">
        <v>392</v>
      </c>
      <c r="G388" t="s">
        <v>393</v>
      </c>
      <c r="H388" t="s">
        <v>394</v>
      </c>
      <c r="I388" t="s">
        <v>1029</v>
      </c>
      <c r="J388">
        <v>15950</v>
      </c>
      <c r="K388">
        <v>15950</v>
      </c>
      <c r="L388">
        <v>15950</v>
      </c>
      <c r="M388">
        <v>0</v>
      </c>
      <c r="N388">
        <v>0</v>
      </c>
      <c r="O388">
        <v>0</v>
      </c>
      <c r="P388">
        <v>0</v>
      </c>
      <c r="Q388">
        <v>0</v>
      </c>
      <c r="R388">
        <v>0</v>
      </c>
      <c r="S388">
        <v>0</v>
      </c>
      <c r="T388">
        <v>0</v>
      </c>
      <c r="U388">
        <v>0</v>
      </c>
      <c r="V388">
        <v>47850</v>
      </c>
    </row>
    <row r="389" spans="1:22" x14ac:dyDescent="0.3">
      <c r="A389">
        <v>3898</v>
      </c>
      <c r="B389" t="s">
        <v>1250</v>
      </c>
      <c r="C389" t="s">
        <v>1028</v>
      </c>
      <c r="D389" t="s">
        <v>400</v>
      </c>
      <c r="E389" t="s">
        <v>391</v>
      </c>
      <c r="F389" t="s">
        <v>392</v>
      </c>
      <c r="G389" t="s">
        <v>396</v>
      </c>
      <c r="H389" t="s">
        <v>397</v>
      </c>
      <c r="I389" t="s">
        <v>1030</v>
      </c>
      <c r="J389">
        <v>25</v>
      </c>
      <c r="K389">
        <v>25</v>
      </c>
      <c r="L389">
        <v>25</v>
      </c>
      <c r="M389">
        <v>0</v>
      </c>
      <c r="N389">
        <v>0</v>
      </c>
      <c r="O389">
        <v>0</v>
      </c>
      <c r="P389">
        <v>0</v>
      </c>
      <c r="Q389">
        <v>0</v>
      </c>
      <c r="R389">
        <v>0</v>
      </c>
      <c r="S389">
        <v>0</v>
      </c>
      <c r="T389">
        <v>0</v>
      </c>
      <c r="U389">
        <v>0</v>
      </c>
      <c r="V389">
        <v>75</v>
      </c>
    </row>
    <row r="390" spans="1:22" x14ac:dyDescent="0.3">
      <c r="A390">
        <v>3902</v>
      </c>
      <c r="B390" t="s">
        <v>1250</v>
      </c>
      <c r="C390" t="s">
        <v>1031</v>
      </c>
      <c r="D390" t="s">
        <v>400</v>
      </c>
      <c r="E390" t="s">
        <v>391</v>
      </c>
      <c r="F390" t="s">
        <v>392</v>
      </c>
      <c r="G390" t="s">
        <v>393</v>
      </c>
      <c r="H390" t="s">
        <v>394</v>
      </c>
      <c r="I390" t="s">
        <v>1032</v>
      </c>
      <c r="J390">
        <v>13310</v>
      </c>
      <c r="K390">
        <v>13310</v>
      </c>
      <c r="L390">
        <v>13310</v>
      </c>
      <c r="M390">
        <v>0</v>
      </c>
      <c r="N390">
        <v>0</v>
      </c>
      <c r="O390">
        <v>0</v>
      </c>
      <c r="P390">
        <v>0</v>
      </c>
      <c r="Q390">
        <v>0</v>
      </c>
      <c r="R390">
        <v>0</v>
      </c>
      <c r="S390">
        <v>0</v>
      </c>
      <c r="T390">
        <v>0</v>
      </c>
      <c r="U390">
        <v>0</v>
      </c>
      <c r="V390">
        <v>39930</v>
      </c>
    </row>
    <row r="391" spans="1:22" x14ac:dyDescent="0.3">
      <c r="A391">
        <v>3904</v>
      </c>
      <c r="B391" t="s">
        <v>1250</v>
      </c>
      <c r="C391" t="s">
        <v>1033</v>
      </c>
      <c r="D391" t="s">
        <v>400</v>
      </c>
      <c r="E391" t="s">
        <v>391</v>
      </c>
      <c r="F391" t="s">
        <v>392</v>
      </c>
      <c r="G391" t="s">
        <v>393</v>
      </c>
      <c r="H391" t="s">
        <v>394</v>
      </c>
      <c r="I391" t="s">
        <v>1034</v>
      </c>
      <c r="J391">
        <v>23320</v>
      </c>
      <c r="K391">
        <v>23320</v>
      </c>
      <c r="L391">
        <v>23320</v>
      </c>
      <c r="M391">
        <v>0</v>
      </c>
      <c r="N391">
        <v>0</v>
      </c>
      <c r="O391">
        <v>0</v>
      </c>
      <c r="P391">
        <v>0</v>
      </c>
      <c r="Q391">
        <v>0</v>
      </c>
      <c r="R391">
        <v>0</v>
      </c>
      <c r="S391">
        <v>0</v>
      </c>
      <c r="T391">
        <v>0</v>
      </c>
      <c r="U391">
        <v>0</v>
      </c>
      <c r="V391">
        <v>69960</v>
      </c>
    </row>
    <row r="392" spans="1:22" x14ac:dyDescent="0.3">
      <c r="A392">
        <v>3904</v>
      </c>
      <c r="B392" t="s">
        <v>1250</v>
      </c>
      <c r="C392" t="s">
        <v>1033</v>
      </c>
      <c r="D392" t="s">
        <v>400</v>
      </c>
      <c r="E392" t="s">
        <v>391</v>
      </c>
      <c r="F392" t="s">
        <v>392</v>
      </c>
      <c r="G392" t="s">
        <v>396</v>
      </c>
      <c r="H392" t="s">
        <v>397</v>
      </c>
      <c r="I392" t="s">
        <v>1035</v>
      </c>
      <c r="J392">
        <v>25</v>
      </c>
      <c r="K392">
        <v>25</v>
      </c>
      <c r="L392">
        <v>25</v>
      </c>
      <c r="M392">
        <v>0</v>
      </c>
      <c r="N392">
        <v>0</v>
      </c>
      <c r="O392">
        <v>0</v>
      </c>
      <c r="P392">
        <v>0</v>
      </c>
      <c r="Q392">
        <v>0</v>
      </c>
      <c r="R392">
        <v>0</v>
      </c>
      <c r="S392">
        <v>0</v>
      </c>
      <c r="T392">
        <v>0</v>
      </c>
      <c r="U392">
        <v>0</v>
      </c>
      <c r="V392">
        <v>75</v>
      </c>
    </row>
    <row r="393" spans="1:22" x14ac:dyDescent="0.3">
      <c r="A393">
        <v>3906</v>
      </c>
      <c r="B393" t="s">
        <v>1250</v>
      </c>
      <c r="C393" t="s">
        <v>1036</v>
      </c>
      <c r="D393" t="s">
        <v>400</v>
      </c>
      <c r="E393" t="s">
        <v>391</v>
      </c>
      <c r="F393" t="s">
        <v>392</v>
      </c>
      <c r="G393" t="s">
        <v>393</v>
      </c>
      <c r="H393" t="s">
        <v>394</v>
      </c>
      <c r="I393" t="s">
        <v>1037</v>
      </c>
      <c r="J393">
        <v>5060</v>
      </c>
      <c r="K393">
        <v>5060</v>
      </c>
      <c r="L393">
        <v>5060</v>
      </c>
      <c r="M393">
        <v>0</v>
      </c>
      <c r="N393">
        <v>0</v>
      </c>
      <c r="O393">
        <v>0</v>
      </c>
      <c r="P393">
        <v>0</v>
      </c>
      <c r="Q393">
        <v>0</v>
      </c>
      <c r="R393">
        <v>0</v>
      </c>
      <c r="S393">
        <v>0</v>
      </c>
      <c r="T393">
        <v>0</v>
      </c>
      <c r="U393">
        <v>0</v>
      </c>
      <c r="V393">
        <v>15180</v>
      </c>
    </row>
    <row r="394" spans="1:22" x14ac:dyDescent="0.3">
      <c r="A394">
        <v>3906</v>
      </c>
      <c r="B394" t="s">
        <v>1250</v>
      </c>
      <c r="C394" t="s">
        <v>1036</v>
      </c>
      <c r="D394" t="s">
        <v>400</v>
      </c>
      <c r="E394" t="s">
        <v>391</v>
      </c>
      <c r="F394" t="s">
        <v>392</v>
      </c>
      <c r="G394" t="s">
        <v>396</v>
      </c>
      <c r="H394" t="s">
        <v>397</v>
      </c>
      <c r="I394" t="s">
        <v>1038</v>
      </c>
      <c r="J394">
        <v>125</v>
      </c>
      <c r="K394">
        <v>125</v>
      </c>
      <c r="L394">
        <v>125</v>
      </c>
      <c r="M394">
        <v>0</v>
      </c>
      <c r="N394">
        <v>0</v>
      </c>
      <c r="O394">
        <v>0</v>
      </c>
      <c r="P394">
        <v>0</v>
      </c>
      <c r="Q394">
        <v>0</v>
      </c>
      <c r="R394">
        <v>0</v>
      </c>
      <c r="S394">
        <v>0</v>
      </c>
      <c r="T394">
        <v>0</v>
      </c>
      <c r="U394">
        <v>0</v>
      </c>
      <c r="V394">
        <v>375</v>
      </c>
    </row>
    <row r="395" spans="1:22" x14ac:dyDescent="0.3">
      <c r="A395">
        <v>3907</v>
      </c>
      <c r="B395" t="s">
        <v>1250</v>
      </c>
      <c r="C395" t="s">
        <v>1039</v>
      </c>
      <c r="D395" t="s">
        <v>406</v>
      </c>
      <c r="E395" t="s">
        <v>391</v>
      </c>
      <c r="F395" t="s">
        <v>392</v>
      </c>
      <c r="G395" t="s">
        <v>393</v>
      </c>
      <c r="H395" t="s">
        <v>394</v>
      </c>
      <c r="I395" t="s">
        <v>1040</v>
      </c>
      <c r="J395">
        <v>6710</v>
      </c>
      <c r="K395">
        <v>6710</v>
      </c>
      <c r="L395">
        <v>6710</v>
      </c>
      <c r="M395">
        <v>0</v>
      </c>
      <c r="N395">
        <v>0</v>
      </c>
      <c r="O395">
        <v>0</v>
      </c>
      <c r="P395">
        <v>0</v>
      </c>
      <c r="Q395">
        <v>0</v>
      </c>
      <c r="R395">
        <v>0</v>
      </c>
      <c r="S395">
        <v>0</v>
      </c>
      <c r="T395">
        <v>0</v>
      </c>
      <c r="U395">
        <v>0</v>
      </c>
      <c r="V395">
        <v>20130</v>
      </c>
    </row>
    <row r="396" spans="1:22" x14ac:dyDescent="0.3">
      <c r="A396">
        <v>3909</v>
      </c>
      <c r="B396" t="s">
        <v>1250</v>
      </c>
      <c r="C396" t="s">
        <v>1041</v>
      </c>
      <c r="D396" t="s">
        <v>400</v>
      </c>
      <c r="E396" t="s">
        <v>391</v>
      </c>
      <c r="F396" t="s">
        <v>392</v>
      </c>
      <c r="G396" t="s">
        <v>393</v>
      </c>
      <c r="H396" t="s">
        <v>394</v>
      </c>
      <c r="I396" t="s">
        <v>1042</v>
      </c>
      <c r="J396">
        <v>22110</v>
      </c>
      <c r="K396">
        <v>22110</v>
      </c>
      <c r="L396">
        <v>22110</v>
      </c>
      <c r="M396">
        <v>0</v>
      </c>
      <c r="N396">
        <v>0</v>
      </c>
      <c r="O396">
        <v>0</v>
      </c>
      <c r="P396">
        <v>0</v>
      </c>
      <c r="Q396">
        <v>0</v>
      </c>
      <c r="R396">
        <v>0</v>
      </c>
      <c r="S396">
        <v>0</v>
      </c>
      <c r="T396">
        <v>0</v>
      </c>
      <c r="U396">
        <v>0</v>
      </c>
      <c r="V396">
        <v>66330</v>
      </c>
    </row>
    <row r="397" spans="1:22" x14ac:dyDescent="0.3">
      <c r="A397">
        <v>3909</v>
      </c>
      <c r="B397" t="s">
        <v>1250</v>
      </c>
      <c r="C397" t="s">
        <v>1041</v>
      </c>
      <c r="D397" t="s">
        <v>400</v>
      </c>
      <c r="E397" t="s">
        <v>391</v>
      </c>
      <c r="F397" t="s">
        <v>392</v>
      </c>
      <c r="G397" t="s">
        <v>396</v>
      </c>
      <c r="H397" t="s">
        <v>397</v>
      </c>
      <c r="I397" t="s">
        <v>1043</v>
      </c>
      <c r="J397">
        <v>100</v>
      </c>
      <c r="K397">
        <v>100</v>
      </c>
      <c r="L397">
        <v>100</v>
      </c>
      <c r="M397">
        <v>0</v>
      </c>
      <c r="N397">
        <v>0</v>
      </c>
      <c r="O397">
        <v>0</v>
      </c>
      <c r="P397">
        <v>0</v>
      </c>
      <c r="Q397">
        <v>0</v>
      </c>
      <c r="R397">
        <v>0</v>
      </c>
      <c r="S397">
        <v>0</v>
      </c>
      <c r="T397">
        <v>0</v>
      </c>
      <c r="U397">
        <v>0</v>
      </c>
      <c r="V397">
        <v>300</v>
      </c>
    </row>
    <row r="398" spans="1:22" x14ac:dyDescent="0.3">
      <c r="A398">
        <v>3910</v>
      </c>
      <c r="B398" t="s">
        <v>1250</v>
      </c>
      <c r="C398" t="s">
        <v>1044</v>
      </c>
      <c r="D398" t="s">
        <v>390</v>
      </c>
      <c r="E398" t="s">
        <v>391</v>
      </c>
      <c r="F398" t="s">
        <v>392</v>
      </c>
      <c r="G398" t="s">
        <v>393</v>
      </c>
      <c r="H398" t="s">
        <v>394</v>
      </c>
      <c r="I398" t="s">
        <v>1045</v>
      </c>
      <c r="J398">
        <v>9900</v>
      </c>
      <c r="K398">
        <v>9900</v>
      </c>
      <c r="L398">
        <v>9900</v>
      </c>
      <c r="M398">
        <v>0</v>
      </c>
      <c r="N398">
        <v>0</v>
      </c>
      <c r="O398">
        <v>0</v>
      </c>
      <c r="P398">
        <v>0</v>
      </c>
      <c r="Q398">
        <v>0</v>
      </c>
      <c r="R398">
        <v>0</v>
      </c>
      <c r="S398">
        <v>0</v>
      </c>
      <c r="T398">
        <v>0</v>
      </c>
      <c r="U398">
        <v>0</v>
      </c>
      <c r="V398">
        <v>29700</v>
      </c>
    </row>
    <row r="399" spans="1:22" x14ac:dyDescent="0.3">
      <c r="A399">
        <v>3911</v>
      </c>
      <c r="B399" t="s">
        <v>1250</v>
      </c>
      <c r="C399" t="s">
        <v>1046</v>
      </c>
      <c r="D399" t="s">
        <v>390</v>
      </c>
      <c r="E399" t="s">
        <v>391</v>
      </c>
      <c r="F399" t="s">
        <v>392</v>
      </c>
      <c r="G399" t="s">
        <v>393</v>
      </c>
      <c r="H399" t="s">
        <v>394</v>
      </c>
      <c r="I399" t="s">
        <v>1047</v>
      </c>
      <c r="J399">
        <v>7150</v>
      </c>
      <c r="K399">
        <v>7150</v>
      </c>
      <c r="L399">
        <v>7150</v>
      </c>
      <c r="M399">
        <v>0</v>
      </c>
      <c r="N399">
        <v>0</v>
      </c>
      <c r="O399">
        <v>0</v>
      </c>
      <c r="P399">
        <v>0</v>
      </c>
      <c r="Q399">
        <v>0</v>
      </c>
      <c r="R399">
        <v>0</v>
      </c>
      <c r="S399">
        <v>0</v>
      </c>
      <c r="T399">
        <v>0</v>
      </c>
      <c r="U399">
        <v>0</v>
      </c>
      <c r="V399">
        <v>21450</v>
      </c>
    </row>
    <row r="400" spans="1:22" x14ac:dyDescent="0.3">
      <c r="A400">
        <v>3911</v>
      </c>
      <c r="B400" t="s">
        <v>1250</v>
      </c>
      <c r="C400" t="s">
        <v>1046</v>
      </c>
      <c r="D400" t="s">
        <v>390</v>
      </c>
      <c r="E400" t="s">
        <v>391</v>
      </c>
      <c r="F400" t="s">
        <v>392</v>
      </c>
      <c r="G400" t="s">
        <v>396</v>
      </c>
      <c r="H400" t="s">
        <v>397</v>
      </c>
      <c r="I400" t="s">
        <v>1048</v>
      </c>
      <c r="J400">
        <v>25</v>
      </c>
      <c r="K400">
        <v>25</v>
      </c>
      <c r="L400">
        <v>25</v>
      </c>
      <c r="M400">
        <v>0</v>
      </c>
      <c r="N400">
        <v>0</v>
      </c>
      <c r="O400">
        <v>0</v>
      </c>
      <c r="P400">
        <v>0</v>
      </c>
      <c r="Q400">
        <v>0</v>
      </c>
      <c r="R400">
        <v>0</v>
      </c>
      <c r="S400">
        <v>0</v>
      </c>
      <c r="T400">
        <v>0</v>
      </c>
      <c r="U400">
        <v>0</v>
      </c>
      <c r="V400">
        <v>75</v>
      </c>
    </row>
    <row r="401" spans="1:22" x14ac:dyDescent="0.3">
      <c r="A401">
        <v>3913</v>
      </c>
      <c r="B401" t="s">
        <v>1250</v>
      </c>
      <c r="C401" t="s">
        <v>1049</v>
      </c>
      <c r="D401" t="s">
        <v>390</v>
      </c>
      <c r="E401" t="s">
        <v>391</v>
      </c>
      <c r="F401" t="s">
        <v>392</v>
      </c>
      <c r="G401" t="s">
        <v>393</v>
      </c>
      <c r="H401" t="s">
        <v>394</v>
      </c>
      <c r="I401" t="s">
        <v>1050</v>
      </c>
      <c r="J401">
        <v>7370</v>
      </c>
      <c r="K401">
        <v>7370</v>
      </c>
      <c r="L401">
        <v>7370</v>
      </c>
      <c r="M401">
        <v>0</v>
      </c>
      <c r="N401">
        <v>0</v>
      </c>
      <c r="O401">
        <v>0</v>
      </c>
      <c r="P401">
        <v>0</v>
      </c>
      <c r="Q401">
        <v>0</v>
      </c>
      <c r="R401">
        <v>0</v>
      </c>
      <c r="S401">
        <v>0</v>
      </c>
      <c r="T401">
        <v>0</v>
      </c>
      <c r="U401">
        <v>0</v>
      </c>
      <c r="V401">
        <v>22110</v>
      </c>
    </row>
    <row r="402" spans="1:22" x14ac:dyDescent="0.3">
      <c r="A402">
        <v>3916</v>
      </c>
      <c r="B402" t="s">
        <v>1250</v>
      </c>
      <c r="C402" t="s">
        <v>1051</v>
      </c>
      <c r="D402" t="s">
        <v>390</v>
      </c>
      <c r="E402" t="s">
        <v>391</v>
      </c>
      <c r="F402" t="s">
        <v>392</v>
      </c>
      <c r="G402" t="s">
        <v>393</v>
      </c>
      <c r="H402" t="s">
        <v>394</v>
      </c>
      <c r="I402" t="s">
        <v>1052</v>
      </c>
      <c r="J402">
        <v>18590</v>
      </c>
      <c r="K402">
        <v>18590</v>
      </c>
      <c r="L402">
        <v>18590</v>
      </c>
      <c r="M402">
        <v>0</v>
      </c>
      <c r="N402">
        <v>0</v>
      </c>
      <c r="O402">
        <v>0</v>
      </c>
      <c r="P402">
        <v>0</v>
      </c>
      <c r="Q402">
        <v>0</v>
      </c>
      <c r="R402">
        <v>0</v>
      </c>
      <c r="S402">
        <v>0</v>
      </c>
      <c r="T402">
        <v>0</v>
      </c>
      <c r="U402">
        <v>0</v>
      </c>
      <c r="V402">
        <v>55770</v>
      </c>
    </row>
    <row r="403" spans="1:22" x14ac:dyDescent="0.3">
      <c r="A403">
        <v>3916</v>
      </c>
      <c r="B403" t="s">
        <v>1250</v>
      </c>
      <c r="C403" t="s">
        <v>1051</v>
      </c>
      <c r="D403" t="s">
        <v>390</v>
      </c>
      <c r="E403" t="s">
        <v>391</v>
      </c>
      <c r="F403" t="s">
        <v>392</v>
      </c>
      <c r="G403" t="s">
        <v>396</v>
      </c>
      <c r="H403" t="s">
        <v>397</v>
      </c>
      <c r="I403" t="s">
        <v>1053</v>
      </c>
      <c r="J403">
        <v>50</v>
      </c>
      <c r="K403">
        <v>50</v>
      </c>
      <c r="L403">
        <v>50</v>
      </c>
      <c r="M403">
        <v>0</v>
      </c>
      <c r="N403">
        <v>0</v>
      </c>
      <c r="O403">
        <v>0</v>
      </c>
      <c r="P403">
        <v>0</v>
      </c>
      <c r="Q403">
        <v>0</v>
      </c>
      <c r="R403">
        <v>0</v>
      </c>
      <c r="S403">
        <v>0</v>
      </c>
      <c r="T403">
        <v>0</v>
      </c>
      <c r="U403">
        <v>0</v>
      </c>
      <c r="V403">
        <v>150</v>
      </c>
    </row>
    <row r="404" spans="1:22" x14ac:dyDescent="0.3">
      <c r="A404">
        <v>3917</v>
      </c>
      <c r="B404" t="s">
        <v>1250</v>
      </c>
      <c r="C404" t="s">
        <v>1054</v>
      </c>
      <c r="D404" t="s">
        <v>390</v>
      </c>
      <c r="E404" t="s">
        <v>391</v>
      </c>
      <c r="F404" t="s">
        <v>392</v>
      </c>
      <c r="G404" t="s">
        <v>393</v>
      </c>
      <c r="H404" t="s">
        <v>394</v>
      </c>
      <c r="I404" t="s">
        <v>1055</v>
      </c>
      <c r="J404">
        <v>28380</v>
      </c>
      <c r="K404">
        <v>28380</v>
      </c>
      <c r="L404">
        <v>28380</v>
      </c>
      <c r="M404">
        <v>0</v>
      </c>
      <c r="N404">
        <v>0</v>
      </c>
      <c r="O404">
        <v>0</v>
      </c>
      <c r="P404">
        <v>0</v>
      </c>
      <c r="Q404">
        <v>0</v>
      </c>
      <c r="R404">
        <v>0</v>
      </c>
      <c r="S404">
        <v>0</v>
      </c>
      <c r="T404">
        <v>0</v>
      </c>
      <c r="U404">
        <v>0</v>
      </c>
      <c r="V404">
        <v>85140</v>
      </c>
    </row>
    <row r="405" spans="1:22" x14ac:dyDescent="0.3">
      <c r="A405">
        <v>3917</v>
      </c>
      <c r="B405" t="s">
        <v>1250</v>
      </c>
      <c r="C405" t="s">
        <v>1054</v>
      </c>
      <c r="D405" t="s">
        <v>390</v>
      </c>
      <c r="E405" t="s">
        <v>391</v>
      </c>
      <c r="F405" t="s">
        <v>392</v>
      </c>
      <c r="G405" t="s">
        <v>396</v>
      </c>
      <c r="H405" t="s">
        <v>397</v>
      </c>
      <c r="I405" t="s">
        <v>1056</v>
      </c>
      <c r="J405">
        <v>50</v>
      </c>
      <c r="K405">
        <v>50</v>
      </c>
      <c r="L405">
        <v>50</v>
      </c>
      <c r="M405">
        <v>0</v>
      </c>
      <c r="N405">
        <v>0</v>
      </c>
      <c r="O405">
        <v>0</v>
      </c>
      <c r="P405">
        <v>0</v>
      </c>
      <c r="Q405">
        <v>0</v>
      </c>
      <c r="R405">
        <v>0</v>
      </c>
      <c r="S405">
        <v>0</v>
      </c>
      <c r="T405">
        <v>0</v>
      </c>
      <c r="U405">
        <v>0</v>
      </c>
      <c r="V405">
        <v>150</v>
      </c>
    </row>
    <row r="406" spans="1:22" x14ac:dyDescent="0.3">
      <c r="A406">
        <v>3918</v>
      </c>
      <c r="B406" t="s">
        <v>1250</v>
      </c>
      <c r="C406" t="s">
        <v>1057</v>
      </c>
      <c r="D406" t="s">
        <v>390</v>
      </c>
      <c r="E406" t="s">
        <v>391</v>
      </c>
      <c r="F406" t="s">
        <v>392</v>
      </c>
      <c r="G406" t="s">
        <v>393</v>
      </c>
      <c r="H406" t="s">
        <v>394</v>
      </c>
      <c r="I406" t="s">
        <v>1058</v>
      </c>
      <c r="J406">
        <v>28160</v>
      </c>
      <c r="K406">
        <v>28160</v>
      </c>
      <c r="L406">
        <v>28160</v>
      </c>
      <c r="M406">
        <v>0</v>
      </c>
      <c r="N406">
        <v>0</v>
      </c>
      <c r="O406">
        <v>0</v>
      </c>
      <c r="P406">
        <v>0</v>
      </c>
      <c r="Q406">
        <v>0</v>
      </c>
      <c r="R406">
        <v>0</v>
      </c>
      <c r="S406">
        <v>0</v>
      </c>
      <c r="T406">
        <v>0</v>
      </c>
      <c r="U406">
        <v>0</v>
      </c>
      <c r="V406">
        <v>84480</v>
      </c>
    </row>
    <row r="407" spans="1:22" x14ac:dyDescent="0.3">
      <c r="A407">
        <v>3919</v>
      </c>
      <c r="B407" t="s">
        <v>1250</v>
      </c>
      <c r="C407" t="s">
        <v>1059</v>
      </c>
      <c r="D407" t="s">
        <v>406</v>
      </c>
      <c r="E407" t="s">
        <v>391</v>
      </c>
      <c r="F407" t="s">
        <v>392</v>
      </c>
      <c r="G407" t="s">
        <v>393</v>
      </c>
      <c r="H407" t="s">
        <v>394</v>
      </c>
      <c r="I407" t="s">
        <v>1060</v>
      </c>
      <c r="J407">
        <v>5060</v>
      </c>
      <c r="K407">
        <v>5060</v>
      </c>
      <c r="L407">
        <v>5060</v>
      </c>
      <c r="M407">
        <v>0</v>
      </c>
      <c r="N407">
        <v>0</v>
      </c>
      <c r="O407">
        <v>0</v>
      </c>
      <c r="P407">
        <v>0</v>
      </c>
      <c r="Q407">
        <v>0</v>
      </c>
      <c r="R407">
        <v>0</v>
      </c>
      <c r="S407">
        <v>0</v>
      </c>
      <c r="T407">
        <v>0</v>
      </c>
      <c r="U407">
        <v>0</v>
      </c>
      <c r="V407">
        <v>15180</v>
      </c>
    </row>
    <row r="408" spans="1:22" x14ac:dyDescent="0.3">
      <c r="A408">
        <v>3919</v>
      </c>
      <c r="B408" t="s">
        <v>1250</v>
      </c>
      <c r="C408" t="s">
        <v>1059</v>
      </c>
      <c r="D408" t="s">
        <v>406</v>
      </c>
      <c r="E408" t="s">
        <v>391</v>
      </c>
      <c r="F408" t="s">
        <v>392</v>
      </c>
      <c r="G408" t="s">
        <v>396</v>
      </c>
      <c r="H408" t="s">
        <v>397</v>
      </c>
      <c r="I408" t="s">
        <v>1061</v>
      </c>
      <c r="J408">
        <v>25</v>
      </c>
      <c r="K408">
        <v>25</v>
      </c>
      <c r="L408">
        <v>25</v>
      </c>
      <c r="M408">
        <v>0</v>
      </c>
      <c r="N408">
        <v>0</v>
      </c>
      <c r="O408">
        <v>0</v>
      </c>
      <c r="P408">
        <v>0</v>
      </c>
      <c r="Q408">
        <v>0</v>
      </c>
      <c r="R408">
        <v>0</v>
      </c>
      <c r="S408">
        <v>0</v>
      </c>
      <c r="T408">
        <v>0</v>
      </c>
      <c r="U408">
        <v>0</v>
      </c>
      <c r="V408">
        <v>75</v>
      </c>
    </row>
    <row r="409" spans="1:22" x14ac:dyDescent="0.3">
      <c r="A409">
        <v>3920</v>
      </c>
      <c r="B409" t="s">
        <v>1250</v>
      </c>
      <c r="C409" t="s">
        <v>1062</v>
      </c>
      <c r="D409" t="s">
        <v>400</v>
      </c>
      <c r="E409" t="s">
        <v>391</v>
      </c>
      <c r="F409" t="s">
        <v>392</v>
      </c>
      <c r="G409" t="s">
        <v>393</v>
      </c>
      <c r="H409" t="s">
        <v>394</v>
      </c>
      <c r="I409" t="s">
        <v>1063</v>
      </c>
      <c r="J409">
        <v>6820</v>
      </c>
      <c r="K409">
        <v>6820</v>
      </c>
      <c r="L409">
        <v>6820</v>
      </c>
      <c r="M409">
        <v>0</v>
      </c>
      <c r="N409">
        <v>0</v>
      </c>
      <c r="O409">
        <v>0</v>
      </c>
      <c r="P409">
        <v>0</v>
      </c>
      <c r="Q409">
        <v>0</v>
      </c>
      <c r="R409">
        <v>0</v>
      </c>
      <c r="S409">
        <v>0</v>
      </c>
      <c r="T409">
        <v>0</v>
      </c>
      <c r="U409">
        <v>0</v>
      </c>
      <c r="V409">
        <v>20460</v>
      </c>
    </row>
    <row r="410" spans="1:22" x14ac:dyDescent="0.3">
      <c r="A410">
        <v>3920</v>
      </c>
      <c r="B410" t="s">
        <v>1250</v>
      </c>
      <c r="C410" t="s">
        <v>1062</v>
      </c>
      <c r="D410" t="s">
        <v>400</v>
      </c>
      <c r="E410" t="s">
        <v>391</v>
      </c>
      <c r="F410" t="s">
        <v>392</v>
      </c>
      <c r="G410" t="s">
        <v>396</v>
      </c>
      <c r="H410" t="s">
        <v>397</v>
      </c>
      <c r="I410" t="s">
        <v>1064</v>
      </c>
      <c r="J410">
        <v>25</v>
      </c>
      <c r="K410">
        <v>25</v>
      </c>
      <c r="L410">
        <v>25</v>
      </c>
      <c r="M410">
        <v>0</v>
      </c>
      <c r="N410">
        <v>0</v>
      </c>
      <c r="O410">
        <v>0</v>
      </c>
      <c r="P410">
        <v>0</v>
      </c>
      <c r="Q410">
        <v>0</v>
      </c>
      <c r="R410">
        <v>0</v>
      </c>
      <c r="S410">
        <v>0</v>
      </c>
      <c r="T410">
        <v>0</v>
      </c>
      <c r="U410">
        <v>0</v>
      </c>
      <c r="V410">
        <v>75</v>
      </c>
    </row>
    <row r="411" spans="1:22" x14ac:dyDescent="0.3">
      <c r="A411">
        <v>4026</v>
      </c>
      <c r="B411" t="s">
        <v>1250</v>
      </c>
      <c r="C411" t="s">
        <v>1065</v>
      </c>
      <c r="D411" t="s">
        <v>406</v>
      </c>
      <c r="E411" t="s">
        <v>391</v>
      </c>
      <c r="F411" t="s">
        <v>392</v>
      </c>
      <c r="G411" t="s">
        <v>393</v>
      </c>
      <c r="H411" t="s">
        <v>394</v>
      </c>
      <c r="I411" t="s">
        <v>1066</v>
      </c>
      <c r="J411">
        <v>13557.66</v>
      </c>
      <c r="K411">
        <v>13557.66</v>
      </c>
      <c r="L411">
        <v>13557.68</v>
      </c>
      <c r="M411">
        <v>0</v>
      </c>
      <c r="N411">
        <v>0</v>
      </c>
      <c r="O411">
        <v>0</v>
      </c>
      <c r="P411">
        <v>0</v>
      </c>
      <c r="Q411">
        <v>0</v>
      </c>
      <c r="R411">
        <v>0</v>
      </c>
      <c r="S411">
        <v>0</v>
      </c>
      <c r="T411">
        <v>0</v>
      </c>
      <c r="U411">
        <v>0</v>
      </c>
      <c r="V411">
        <v>40673</v>
      </c>
    </row>
    <row r="412" spans="1:22" x14ac:dyDescent="0.3">
      <c r="A412">
        <v>4026</v>
      </c>
      <c r="B412" t="s">
        <v>1250</v>
      </c>
      <c r="C412" t="s">
        <v>1065</v>
      </c>
      <c r="D412" t="s">
        <v>406</v>
      </c>
      <c r="E412" t="s">
        <v>391</v>
      </c>
      <c r="F412" t="s">
        <v>392</v>
      </c>
      <c r="G412" t="s">
        <v>396</v>
      </c>
      <c r="H412" t="s">
        <v>397</v>
      </c>
      <c r="I412" t="s">
        <v>1067</v>
      </c>
      <c r="J412">
        <v>75</v>
      </c>
      <c r="K412">
        <v>75</v>
      </c>
      <c r="L412">
        <v>75</v>
      </c>
      <c r="M412">
        <v>0</v>
      </c>
      <c r="N412">
        <v>0</v>
      </c>
      <c r="O412">
        <v>0</v>
      </c>
      <c r="P412">
        <v>0</v>
      </c>
      <c r="Q412">
        <v>0</v>
      </c>
      <c r="R412">
        <v>0</v>
      </c>
      <c r="S412">
        <v>0</v>
      </c>
      <c r="T412">
        <v>0</v>
      </c>
      <c r="U412">
        <v>0</v>
      </c>
      <c r="V412">
        <v>225</v>
      </c>
    </row>
    <row r="413" spans="1:22" x14ac:dyDescent="0.3">
      <c r="A413">
        <v>4040</v>
      </c>
      <c r="B413" t="s">
        <v>1250</v>
      </c>
      <c r="C413" t="s">
        <v>1068</v>
      </c>
      <c r="D413" t="s">
        <v>406</v>
      </c>
      <c r="E413" t="s">
        <v>391</v>
      </c>
      <c r="F413" t="s">
        <v>392</v>
      </c>
      <c r="G413" t="s">
        <v>393</v>
      </c>
      <c r="H413" t="s">
        <v>394</v>
      </c>
      <c r="I413" t="s">
        <v>1069</v>
      </c>
      <c r="J413">
        <v>17609.330000000002</v>
      </c>
      <c r="K413">
        <v>17609.330000000002</v>
      </c>
      <c r="L413">
        <v>17609.34</v>
      </c>
      <c r="M413">
        <v>0</v>
      </c>
      <c r="N413">
        <v>0</v>
      </c>
      <c r="O413">
        <v>0</v>
      </c>
      <c r="P413">
        <v>0</v>
      </c>
      <c r="Q413">
        <v>0</v>
      </c>
      <c r="R413">
        <v>0</v>
      </c>
      <c r="S413">
        <v>0</v>
      </c>
      <c r="T413">
        <v>0</v>
      </c>
      <c r="U413">
        <v>0</v>
      </c>
      <c r="V413">
        <v>52828</v>
      </c>
    </row>
    <row r="414" spans="1:22" x14ac:dyDescent="0.3">
      <c r="A414">
        <v>4040</v>
      </c>
      <c r="B414" t="s">
        <v>1250</v>
      </c>
      <c r="C414" t="s">
        <v>1068</v>
      </c>
      <c r="D414" t="s">
        <v>406</v>
      </c>
      <c r="E414" t="s">
        <v>391</v>
      </c>
      <c r="F414" t="s">
        <v>392</v>
      </c>
      <c r="G414" t="s">
        <v>396</v>
      </c>
      <c r="H414" t="s">
        <v>397</v>
      </c>
      <c r="I414" t="s">
        <v>1070</v>
      </c>
      <c r="J414">
        <v>50</v>
      </c>
      <c r="K414">
        <v>50</v>
      </c>
      <c r="L414">
        <v>50</v>
      </c>
      <c r="M414">
        <v>0</v>
      </c>
      <c r="N414">
        <v>0</v>
      </c>
      <c r="O414">
        <v>0</v>
      </c>
      <c r="P414">
        <v>0</v>
      </c>
      <c r="Q414">
        <v>0</v>
      </c>
      <c r="R414">
        <v>0</v>
      </c>
      <c r="S414">
        <v>0</v>
      </c>
      <c r="T414">
        <v>0</v>
      </c>
      <c r="U414">
        <v>0</v>
      </c>
      <c r="V414">
        <v>150</v>
      </c>
    </row>
    <row r="415" spans="1:22" x14ac:dyDescent="0.3">
      <c r="A415">
        <v>4043</v>
      </c>
      <c r="B415" t="s">
        <v>1250</v>
      </c>
      <c r="C415" t="s">
        <v>1071</v>
      </c>
      <c r="D415" t="s">
        <v>406</v>
      </c>
      <c r="E415" t="s">
        <v>391</v>
      </c>
      <c r="F415" t="s">
        <v>392</v>
      </c>
      <c r="G415" t="s">
        <v>393</v>
      </c>
      <c r="H415" t="s">
        <v>394</v>
      </c>
      <c r="I415" t="s">
        <v>1072</v>
      </c>
      <c r="J415">
        <v>2181.66</v>
      </c>
      <c r="K415">
        <v>2181.66</v>
      </c>
      <c r="L415">
        <v>2181.6799999999998</v>
      </c>
      <c r="M415">
        <v>0</v>
      </c>
      <c r="N415">
        <v>0</v>
      </c>
      <c r="O415">
        <v>0</v>
      </c>
      <c r="P415">
        <v>0</v>
      </c>
      <c r="Q415">
        <v>0</v>
      </c>
      <c r="R415">
        <v>0</v>
      </c>
      <c r="S415">
        <v>0</v>
      </c>
      <c r="T415">
        <v>0</v>
      </c>
      <c r="U415">
        <v>0</v>
      </c>
      <c r="V415">
        <v>6545</v>
      </c>
    </row>
    <row r="416" spans="1:22" x14ac:dyDescent="0.3">
      <c r="A416">
        <v>4043</v>
      </c>
      <c r="B416" t="s">
        <v>1250</v>
      </c>
      <c r="C416" t="s">
        <v>1071</v>
      </c>
      <c r="D416" t="s">
        <v>406</v>
      </c>
      <c r="E416" t="s">
        <v>391</v>
      </c>
      <c r="F416" t="s">
        <v>392</v>
      </c>
      <c r="G416" t="s">
        <v>396</v>
      </c>
      <c r="H416" t="s">
        <v>397</v>
      </c>
      <c r="I416" t="s">
        <v>1073</v>
      </c>
      <c r="J416">
        <v>25</v>
      </c>
      <c r="K416">
        <v>25</v>
      </c>
      <c r="L416">
        <v>25</v>
      </c>
      <c r="M416">
        <v>0</v>
      </c>
      <c r="N416">
        <v>0</v>
      </c>
      <c r="O416">
        <v>0</v>
      </c>
      <c r="P416">
        <v>0</v>
      </c>
      <c r="Q416">
        <v>0</v>
      </c>
      <c r="R416">
        <v>0</v>
      </c>
      <c r="S416">
        <v>0</v>
      </c>
      <c r="T416">
        <v>0</v>
      </c>
      <c r="U416">
        <v>0</v>
      </c>
      <c r="V416">
        <v>75</v>
      </c>
    </row>
    <row r="417" spans="1:22" x14ac:dyDescent="0.3">
      <c r="A417">
        <v>4045</v>
      </c>
      <c r="B417" t="s">
        <v>1250</v>
      </c>
      <c r="C417" t="s">
        <v>1074</v>
      </c>
      <c r="D417" t="s">
        <v>406</v>
      </c>
      <c r="E417" t="s">
        <v>391</v>
      </c>
      <c r="F417" t="s">
        <v>392</v>
      </c>
      <c r="G417" t="s">
        <v>393</v>
      </c>
      <c r="H417" t="s">
        <v>394</v>
      </c>
      <c r="I417" t="s">
        <v>1075</v>
      </c>
      <c r="J417">
        <v>4597</v>
      </c>
      <c r="K417">
        <v>4597</v>
      </c>
      <c r="L417">
        <v>4597</v>
      </c>
      <c r="M417">
        <v>0</v>
      </c>
      <c r="N417">
        <v>0</v>
      </c>
      <c r="O417">
        <v>0</v>
      </c>
      <c r="P417">
        <v>0</v>
      </c>
      <c r="Q417">
        <v>0</v>
      </c>
      <c r="R417">
        <v>0</v>
      </c>
      <c r="S417">
        <v>0</v>
      </c>
      <c r="T417">
        <v>0</v>
      </c>
      <c r="U417">
        <v>0</v>
      </c>
      <c r="V417">
        <v>13791</v>
      </c>
    </row>
    <row r="418" spans="1:22" x14ac:dyDescent="0.3">
      <c r="A418">
        <v>4045</v>
      </c>
      <c r="B418" t="s">
        <v>1250</v>
      </c>
      <c r="C418" t="s">
        <v>1074</v>
      </c>
      <c r="D418" t="s">
        <v>406</v>
      </c>
      <c r="E418" t="s">
        <v>391</v>
      </c>
      <c r="F418" t="s">
        <v>392</v>
      </c>
      <c r="G418" t="s">
        <v>396</v>
      </c>
      <c r="H418" t="s">
        <v>397</v>
      </c>
      <c r="I418" t="s">
        <v>1076</v>
      </c>
      <c r="J418">
        <v>75</v>
      </c>
      <c r="K418">
        <v>75</v>
      </c>
      <c r="L418">
        <v>75</v>
      </c>
      <c r="M418">
        <v>0</v>
      </c>
      <c r="N418">
        <v>0</v>
      </c>
      <c r="O418">
        <v>0</v>
      </c>
      <c r="P418">
        <v>0</v>
      </c>
      <c r="Q418">
        <v>0</v>
      </c>
      <c r="R418">
        <v>0</v>
      </c>
      <c r="S418">
        <v>0</v>
      </c>
      <c r="T418">
        <v>0</v>
      </c>
      <c r="U418">
        <v>0</v>
      </c>
      <c r="V418">
        <v>225</v>
      </c>
    </row>
    <row r="419" spans="1:22" x14ac:dyDescent="0.3">
      <c r="A419">
        <v>4065</v>
      </c>
      <c r="B419" t="s">
        <v>1250</v>
      </c>
      <c r="C419" t="s">
        <v>1077</v>
      </c>
      <c r="D419" t="s">
        <v>406</v>
      </c>
      <c r="E419" t="s">
        <v>391</v>
      </c>
      <c r="F419" t="s">
        <v>392</v>
      </c>
      <c r="G419" t="s">
        <v>393</v>
      </c>
      <c r="H419" t="s">
        <v>394</v>
      </c>
      <c r="I419" t="s">
        <v>1078</v>
      </c>
      <c r="J419">
        <v>13012</v>
      </c>
      <c r="K419">
        <v>13012</v>
      </c>
      <c r="L419">
        <v>13012</v>
      </c>
      <c r="M419">
        <v>0</v>
      </c>
      <c r="N419">
        <v>0</v>
      </c>
      <c r="O419">
        <v>0</v>
      </c>
      <c r="P419">
        <v>0</v>
      </c>
      <c r="Q419">
        <v>0</v>
      </c>
      <c r="R419">
        <v>0</v>
      </c>
      <c r="S419">
        <v>0</v>
      </c>
      <c r="T419">
        <v>0</v>
      </c>
      <c r="U419">
        <v>0</v>
      </c>
      <c r="V419">
        <v>39036</v>
      </c>
    </row>
    <row r="420" spans="1:22" x14ac:dyDescent="0.3">
      <c r="A420">
        <v>4091</v>
      </c>
      <c r="B420" t="s">
        <v>1250</v>
      </c>
      <c r="C420" t="s">
        <v>1079</v>
      </c>
      <c r="D420" t="s">
        <v>390</v>
      </c>
      <c r="E420" t="s">
        <v>391</v>
      </c>
      <c r="F420" t="s">
        <v>392</v>
      </c>
      <c r="G420" t="s">
        <v>393</v>
      </c>
      <c r="H420" t="s">
        <v>394</v>
      </c>
      <c r="I420" t="s">
        <v>1080</v>
      </c>
      <c r="J420">
        <v>14960</v>
      </c>
      <c r="K420">
        <v>14960</v>
      </c>
      <c r="L420">
        <v>14960</v>
      </c>
      <c r="M420">
        <v>0</v>
      </c>
      <c r="N420">
        <v>0</v>
      </c>
      <c r="O420">
        <v>0</v>
      </c>
      <c r="P420">
        <v>0</v>
      </c>
      <c r="Q420">
        <v>0</v>
      </c>
      <c r="R420">
        <v>0</v>
      </c>
      <c r="S420">
        <v>0</v>
      </c>
      <c r="T420">
        <v>0</v>
      </c>
      <c r="U420">
        <v>0</v>
      </c>
      <c r="V420">
        <v>44880</v>
      </c>
    </row>
    <row r="421" spans="1:22" x14ac:dyDescent="0.3">
      <c r="A421">
        <v>4091</v>
      </c>
      <c r="B421" t="s">
        <v>1250</v>
      </c>
      <c r="C421" t="s">
        <v>1079</v>
      </c>
      <c r="D421" t="s">
        <v>390</v>
      </c>
      <c r="E421" t="s">
        <v>391</v>
      </c>
      <c r="F421" t="s">
        <v>392</v>
      </c>
      <c r="G421" t="s">
        <v>396</v>
      </c>
      <c r="H421" t="s">
        <v>397</v>
      </c>
      <c r="I421" t="s">
        <v>1081</v>
      </c>
      <c r="J421">
        <v>25</v>
      </c>
      <c r="K421">
        <v>25</v>
      </c>
      <c r="L421">
        <v>25</v>
      </c>
      <c r="M421">
        <v>0</v>
      </c>
      <c r="N421">
        <v>0</v>
      </c>
      <c r="O421">
        <v>0</v>
      </c>
      <c r="P421">
        <v>0</v>
      </c>
      <c r="Q421">
        <v>0</v>
      </c>
      <c r="R421">
        <v>0</v>
      </c>
      <c r="S421">
        <v>0</v>
      </c>
      <c r="T421">
        <v>0</v>
      </c>
      <c r="U421">
        <v>0</v>
      </c>
      <c r="V421">
        <v>75</v>
      </c>
    </row>
    <row r="422" spans="1:22" x14ac:dyDescent="0.3">
      <c r="A422">
        <v>4109</v>
      </c>
      <c r="B422" t="s">
        <v>1250</v>
      </c>
      <c r="C422" t="s">
        <v>1082</v>
      </c>
      <c r="D422" t="s">
        <v>390</v>
      </c>
      <c r="E422" t="s">
        <v>391</v>
      </c>
      <c r="F422" t="s">
        <v>392</v>
      </c>
      <c r="G422" t="s">
        <v>393</v>
      </c>
      <c r="H422" t="s">
        <v>394</v>
      </c>
      <c r="I422" t="s">
        <v>1083</v>
      </c>
      <c r="J422">
        <v>6701</v>
      </c>
      <c r="K422">
        <v>6701</v>
      </c>
      <c r="L422">
        <v>6701</v>
      </c>
      <c r="M422">
        <v>0</v>
      </c>
      <c r="N422">
        <v>0</v>
      </c>
      <c r="O422">
        <v>0</v>
      </c>
      <c r="P422">
        <v>0</v>
      </c>
      <c r="Q422">
        <v>0</v>
      </c>
      <c r="R422">
        <v>0</v>
      </c>
      <c r="S422">
        <v>0</v>
      </c>
      <c r="T422">
        <v>0</v>
      </c>
      <c r="U422">
        <v>0</v>
      </c>
      <c r="V422">
        <v>20103</v>
      </c>
    </row>
    <row r="423" spans="1:22" x14ac:dyDescent="0.3">
      <c r="A423">
        <v>4109</v>
      </c>
      <c r="B423" t="s">
        <v>1250</v>
      </c>
      <c r="C423" t="s">
        <v>1082</v>
      </c>
      <c r="D423" t="s">
        <v>390</v>
      </c>
      <c r="E423" t="s">
        <v>391</v>
      </c>
      <c r="F423" t="s">
        <v>392</v>
      </c>
      <c r="G423" t="s">
        <v>396</v>
      </c>
      <c r="H423" t="s">
        <v>397</v>
      </c>
      <c r="I423" t="s">
        <v>1084</v>
      </c>
      <c r="J423">
        <v>525</v>
      </c>
      <c r="K423">
        <v>525</v>
      </c>
      <c r="L423">
        <v>525</v>
      </c>
      <c r="M423">
        <v>0</v>
      </c>
      <c r="N423">
        <v>0</v>
      </c>
      <c r="O423">
        <v>0</v>
      </c>
      <c r="P423">
        <v>0</v>
      </c>
      <c r="Q423">
        <v>0</v>
      </c>
      <c r="R423">
        <v>0</v>
      </c>
      <c r="S423">
        <v>0</v>
      </c>
      <c r="T423">
        <v>0</v>
      </c>
      <c r="U423">
        <v>0</v>
      </c>
      <c r="V423">
        <v>1575</v>
      </c>
    </row>
    <row r="424" spans="1:22" x14ac:dyDescent="0.3">
      <c r="A424">
        <v>4246</v>
      </c>
      <c r="B424" t="s">
        <v>1250</v>
      </c>
      <c r="C424" t="s">
        <v>1085</v>
      </c>
      <c r="D424" t="s">
        <v>400</v>
      </c>
      <c r="E424" t="s">
        <v>391</v>
      </c>
      <c r="F424" t="s">
        <v>392</v>
      </c>
      <c r="G424" t="s">
        <v>393</v>
      </c>
      <c r="H424" t="s">
        <v>394</v>
      </c>
      <c r="I424" t="s">
        <v>1086</v>
      </c>
      <c r="J424">
        <v>22596</v>
      </c>
      <c r="K424">
        <v>22596</v>
      </c>
      <c r="L424">
        <v>22596</v>
      </c>
      <c r="M424">
        <v>0</v>
      </c>
      <c r="N424">
        <v>0</v>
      </c>
      <c r="O424">
        <v>0</v>
      </c>
      <c r="P424">
        <v>0</v>
      </c>
      <c r="Q424">
        <v>0</v>
      </c>
      <c r="R424">
        <v>0</v>
      </c>
      <c r="S424">
        <v>0</v>
      </c>
      <c r="T424">
        <v>0</v>
      </c>
      <c r="U424">
        <v>0</v>
      </c>
      <c r="V424">
        <v>67788</v>
      </c>
    </row>
    <row r="425" spans="1:22" x14ac:dyDescent="0.3">
      <c r="A425">
        <v>4246</v>
      </c>
      <c r="B425" t="s">
        <v>1250</v>
      </c>
      <c r="C425" t="s">
        <v>1085</v>
      </c>
      <c r="D425" t="s">
        <v>400</v>
      </c>
      <c r="E425" t="s">
        <v>391</v>
      </c>
      <c r="F425" t="s">
        <v>392</v>
      </c>
      <c r="G425" t="s">
        <v>396</v>
      </c>
      <c r="H425" t="s">
        <v>397</v>
      </c>
      <c r="I425" t="s">
        <v>1087</v>
      </c>
      <c r="J425">
        <v>450</v>
      </c>
      <c r="K425">
        <v>450</v>
      </c>
      <c r="L425">
        <v>450</v>
      </c>
      <c r="M425">
        <v>0</v>
      </c>
      <c r="N425">
        <v>0</v>
      </c>
      <c r="O425">
        <v>0</v>
      </c>
      <c r="P425">
        <v>0</v>
      </c>
      <c r="Q425">
        <v>0</v>
      </c>
      <c r="R425">
        <v>0</v>
      </c>
      <c r="S425">
        <v>0</v>
      </c>
      <c r="T425">
        <v>0</v>
      </c>
      <c r="U425">
        <v>0</v>
      </c>
      <c r="V425">
        <v>1350</v>
      </c>
    </row>
    <row r="426" spans="1:22" x14ac:dyDescent="0.3">
      <c r="A426">
        <v>4522</v>
      </c>
      <c r="B426" t="s">
        <v>1250</v>
      </c>
      <c r="C426" t="s">
        <v>1088</v>
      </c>
      <c r="D426" t="s">
        <v>400</v>
      </c>
      <c r="E426" t="s">
        <v>391</v>
      </c>
      <c r="F426" t="s">
        <v>392</v>
      </c>
      <c r="G426" t="s">
        <v>393</v>
      </c>
      <c r="H426" t="s">
        <v>394</v>
      </c>
      <c r="I426" t="s">
        <v>1089</v>
      </c>
      <c r="J426">
        <v>3818</v>
      </c>
      <c r="K426">
        <v>3818</v>
      </c>
      <c r="L426">
        <v>3818</v>
      </c>
      <c r="M426">
        <v>0</v>
      </c>
      <c r="N426">
        <v>0</v>
      </c>
      <c r="O426">
        <v>0</v>
      </c>
      <c r="P426">
        <v>0</v>
      </c>
      <c r="Q426">
        <v>0</v>
      </c>
      <c r="R426">
        <v>0</v>
      </c>
      <c r="S426">
        <v>0</v>
      </c>
      <c r="T426">
        <v>0</v>
      </c>
      <c r="U426">
        <v>0</v>
      </c>
      <c r="V426">
        <v>11454</v>
      </c>
    </row>
    <row r="427" spans="1:22" x14ac:dyDescent="0.3">
      <c r="A427">
        <v>4522</v>
      </c>
      <c r="B427" t="s">
        <v>1250</v>
      </c>
      <c r="C427" t="s">
        <v>1088</v>
      </c>
      <c r="D427" t="s">
        <v>400</v>
      </c>
      <c r="E427" t="s">
        <v>391</v>
      </c>
      <c r="F427" t="s">
        <v>392</v>
      </c>
      <c r="G427" t="s">
        <v>396</v>
      </c>
      <c r="H427" t="s">
        <v>397</v>
      </c>
      <c r="I427" t="s">
        <v>1090</v>
      </c>
      <c r="J427">
        <v>625</v>
      </c>
      <c r="K427">
        <v>625</v>
      </c>
      <c r="L427">
        <v>625</v>
      </c>
      <c r="M427">
        <v>0</v>
      </c>
      <c r="N427">
        <v>0</v>
      </c>
      <c r="O427">
        <v>0</v>
      </c>
      <c r="P427">
        <v>0</v>
      </c>
      <c r="Q427">
        <v>0</v>
      </c>
      <c r="R427">
        <v>0</v>
      </c>
      <c r="S427">
        <v>0</v>
      </c>
      <c r="T427">
        <v>0</v>
      </c>
      <c r="U427">
        <v>0</v>
      </c>
      <c r="V427">
        <v>1875</v>
      </c>
    </row>
    <row r="428" spans="1:22" x14ac:dyDescent="0.3">
      <c r="A428">
        <v>4523</v>
      </c>
      <c r="B428" t="s">
        <v>1250</v>
      </c>
      <c r="C428" t="s">
        <v>1091</v>
      </c>
      <c r="D428" t="s">
        <v>400</v>
      </c>
      <c r="E428" t="s">
        <v>391</v>
      </c>
      <c r="F428" t="s">
        <v>392</v>
      </c>
      <c r="G428" t="s">
        <v>393</v>
      </c>
      <c r="H428" t="s">
        <v>394</v>
      </c>
      <c r="I428" t="s">
        <v>1092</v>
      </c>
      <c r="J428">
        <v>5220.33</v>
      </c>
      <c r="K428">
        <v>5220.33</v>
      </c>
      <c r="L428">
        <v>5220.34</v>
      </c>
      <c r="M428">
        <v>0</v>
      </c>
      <c r="N428">
        <v>0</v>
      </c>
      <c r="O428">
        <v>0</v>
      </c>
      <c r="P428">
        <v>0</v>
      </c>
      <c r="Q428">
        <v>0</v>
      </c>
      <c r="R428">
        <v>0</v>
      </c>
      <c r="S428">
        <v>0</v>
      </c>
      <c r="T428">
        <v>0</v>
      </c>
      <c r="U428">
        <v>0</v>
      </c>
      <c r="V428">
        <v>15661</v>
      </c>
    </row>
    <row r="429" spans="1:22" x14ac:dyDescent="0.3">
      <c r="A429">
        <v>4523</v>
      </c>
      <c r="B429" t="s">
        <v>1250</v>
      </c>
      <c r="C429" t="s">
        <v>1091</v>
      </c>
      <c r="D429" t="s">
        <v>400</v>
      </c>
      <c r="E429" t="s">
        <v>391</v>
      </c>
      <c r="F429" t="s">
        <v>392</v>
      </c>
      <c r="G429" t="s">
        <v>396</v>
      </c>
      <c r="H429" t="s">
        <v>397</v>
      </c>
      <c r="I429" t="s">
        <v>1093</v>
      </c>
      <c r="J429">
        <v>350</v>
      </c>
      <c r="K429">
        <v>350</v>
      </c>
      <c r="L429">
        <v>350</v>
      </c>
      <c r="M429">
        <v>0</v>
      </c>
      <c r="N429">
        <v>0</v>
      </c>
      <c r="O429">
        <v>0</v>
      </c>
      <c r="P429">
        <v>0</v>
      </c>
      <c r="Q429">
        <v>0</v>
      </c>
      <c r="R429">
        <v>0</v>
      </c>
      <c r="S429">
        <v>0</v>
      </c>
      <c r="T429">
        <v>0</v>
      </c>
      <c r="U429">
        <v>0</v>
      </c>
      <c r="V429">
        <v>1050</v>
      </c>
    </row>
    <row r="430" spans="1:22" x14ac:dyDescent="0.3">
      <c r="A430">
        <v>4534</v>
      </c>
      <c r="B430" t="s">
        <v>1250</v>
      </c>
      <c r="C430" t="s">
        <v>1094</v>
      </c>
      <c r="D430" t="s">
        <v>390</v>
      </c>
      <c r="E430" t="s">
        <v>391</v>
      </c>
      <c r="F430" t="s">
        <v>392</v>
      </c>
      <c r="G430" t="s">
        <v>393</v>
      </c>
      <c r="H430" t="s">
        <v>394</v>
      </c>
      <c r="I430" t="s">
        <v>1095</v>
      </c>
      <c r="J430">
        <v>3584.33</v>
      </c>
      <c r="K430">
        <v>3584.33</v>
      </c>
      <c r="L430">
        <v>3584.34</v>
      </c>
      <c r="M430">
        <v>0</v>
      </c>
      <c r="N430">
        <v>0</v>
      </c>
      <c r="O430">
        <v>0</v>
      </c>
      <c r="P430">
        <v>0</v>
      </c>
      <c r="Q430">
        <v>0</v>
      </c>
      <c r="R430">
        <v>0</v>
      </c>
      <c r="S430">
        <v>0</v>
      </c>
      <c r="T430">
        <v>0</v>
      </c>
      <c r="U430">
        <v>0</v>
      </c>
      <c r="V430">
        <v>10753</v>
      </c>
    </row>
    <row r="431" spans="1:22" x14ac:dyDescent="0.3">
      <c r="A431">
        <v>4534</v>
      </c>
      <c r="B431" t="s">
        <v>1250</v>
      </c>
      <c r="C431" t="s">
        <v>1094</v>
      </c>
      <c r="D431" t="s">
        <v>390</v>
      </c>
      <c r="E431" t="s">
        <v>391</v>
      </c>
      <c r="F431" t="s">
        <v>392</v>
      </c>
      <c r="G431" t="s">
        <v>396</v>
      </c>
      <c r="H431" t="s">
        <v>397</v>
      </c>
      <c r="I431" t="s">
        <v>1096</v>
      </c>
      <c r="J431">
        <v>225</v>
      </c>
      <c r="K431">
        <v>225</v>
      </c>
      <c r="L431">
        <v>225</v>
      </c>
      <c r="M431">
        <v>0</v>
      </c>
      <c r="N431">
        <v>0</v>
      </c>
      <c r="O431">
        <v>0</v>
      </c>
      <c r="P431">
        <v>0</v>
      </c>
      <c r="Q431">
        <v>0</v>
      </c>
      <c r="R431">
        <v>0</v>
      </c>
      <c r="S431">
        <v>0</v>
      </c>
      <c r="T431">
        <v>0</v>
      </c>
      <c r="U431">
        <v>0</v>
      </c>
      <c r="V431">
        <v>675</v>
      </c>
    </row>
    <row r="432" spans="1:22" x14ac:dyDescent="0.3">
      <c r="A432">
        <v>4622</v>
      </c>
      <c r="B432" t="s">
        <v>1250</v>
      </c>
      <c r="C432" t="s">
        <v>1097</v>
      </c>
      <c r="D432" t="s">
        <v>406</v>
      </c>
      <c r="E432" t="s">
        <v>391</v>
      </c>
      <c r="F432" t="s">
        <v>392</v>
      </c>
      <c r="G432" t="s">
        <v>393</v>
      </c>
      <c r="H432" t="s">
        <v>394</v>
      </c>
      <c r="I432" t="s">
        <v>1098</v>
      </c>
      <c r="J432">
        <v>1168.6600000000001</v>
      </c>
      <c r="K432">
        <v>1168.6600000000001</v>
      </c>
      <c r="L432">
        <v>1168.68</v>
      </c>
      <c r="M432">
        <v>0</v>
      </c>
      <c r="N432">
        <v>0</v>
      </c>
      <c r="O432">
        <v>0</v>
      </c>
      <c r="P432">
        <v>0</v>
      </c>
      <c r="Q432">
        <v>0</v>
      </c>
      <c r="R432">
        <v>0</v>
      </c>
      <c r="S432">
        <v>0</v>
      </c>
      <c r="T432">
        <v>0</v>
      </c>
      <c r="U432">
        <v>0</v>
      </c>
      <c r="V432">
        <v>3506</v>
      </c>
    </row>
    <row r="433" spans="1:22" x14ac:dyDescent="0.3">
      <c r="A433">
        <v>4622</v>
      </c>
      <c r="B433" t="s">
        <v>1250</v>
      </c>
      <c r="C433" t="s">
        <v>1097</v>
      </c>
      <c r="D433" t="s">
        <v>406</v>
      </c>
      <c r="E433" t="s">
        <v>391</v>
      </c>
      <c r="F433" t="s">
        <v>392</v>
      </c>
      <c r="G433" t="s">
        <v>396</v>
      </c>
      <c r="H433" t="s">
        <v>397</v>
      </c>
      <c r="I433" t="s">
        <v>1099</v>
      </c>
      <c r="J433">
        <v>25</v>
      </c>
      <c r="K433">
        <v>25</v>
      </c>
      <c r="L433">
        <v>25</v>
      </c>
      <c r="M433">
        <v>0</v>
      </c>
      <c r="N433">
        <v>0</v>
      </c>
      <c r="O433">
        <v>0</v>
      </c>
      <c r="P433">
        <v>0</v>
      </c>
      <c r="Q433">
        <v>0</v>
      </c>
      <c r="R433">
        <v>0</v>
      </c>
      <c r="S433">
        <v>0</v>
      </c>
      <c r="T433">
        <v>0</v>
      </c>
      <c r="U433">
        <v>0</v>
      </c>
      <c r="V433">
        <v>75</v>
      </c>
    </row>
    <row r="434" spans="1:22" x14ac:dyDescent="0.3">
      <c r="A434">
        <v>5200</v>
      </c>
      <c r="B434" t="s">
        <v>1250</v>
      </c>
      <c r="C434" t="s">
        <v>1100</v>
      </c>
      <c r="D434" t="s">
        <v>406</v>
      </c>
      <c r="E434" t="s">
        <v>391</v>
      </c>
      <c r="F434" t="s">
        <v>392</v>
      </c>
      <c r="G434" t="s">
        <v>393</v>
      </c>
      <c r="H434" t="s">
        <v>394</v>
      </c>
      <c r="I434" t="s">
        <v>1101</v>
      </c>
      <c r="J434">
        <v>12650</v>
      </c>
      <c r="K434">
        <v>12650</v>
      </c>
      <c r="L434">
        <v>12650</v>
      </c>
      <c r="M434">
        <v>0</v>
      </c>
      <c r="N434">
        <v>0</v>
      </c>
      <c r="O434">
        <v>0</v>
      </c>
      <c r="P434">
        <v>0</v>
      </c>
      <c r="Q434">
        <v>0</v>
      </c>
      <c r="R434">
        <v>0</v>
      </c>
      <c r="S434">
        <v>0</v>
      </c>
      <c r="T434">
        <v>0</v>
      </c>
      <c r="U434">
        <v>0</v>
      </c>
      <c r="V434">
        <v>37950</v>
      </c>
    </row>
    <row r="435" spans="1:22" x14ac:dyDescent="0.3">
      <c r="A435">
        <v>5200</v>
      </c>
      <c r="B435" t="s">
        <v>1250</v>
      </c>
      <c r="C435" t="s">
        <v>1100</v>
      </c>
      <c r="D435" t="s">
        <v>406</v>
      </c>
      <c r="E435" t="s">
        <v>391</v>
      </c>
      <c r="F435" t="s">
        <v>392</v>
      </c>
      <c r="G435" t="s">
        <v>396</v>
      </c>
      <c r="H435" t="s">
        <v>397</v>
      </c>
      <c r="I435" t="s">
        <v>1102</v>
      </c>
      <c r="J435">
        <v>50</v>
      </c>
      <c r="K435">
        <v>50</v>
      </c>
      <c r="L435">
        <v>50</v>
      </c>
      <c r="M435">
        <v>0</v>
      </c>
      <c r="N435">
        <v>0</v>
      </c>
      <c r="O435">
        <v>0</v>
      </c>
      <c r="P435">
        <v>0</v>
      </c>
      <c r="Q435">
        <v>0</v>
      </c>
      <c r="R435">
        <v>0</v>
      </c>
      <c r="S435">
        <v>0</v>
      </c>
      <c r="T435">
        <v>0</v>
      </c>
      <c r="U435">
        <v>0</v>
      </c>
      <c r="V435">
        <v>150</v>
      </c>
    </row>
    <row r="436" spans="1:22" x14ac:dyDescent="0.3">
      <c r="A436">
        <v>5201</v>
      </c>
      <c r="B436" t="s">
        <v>1250</v>
      </c>
      <c r="C436" t="s">
        <v>1103</v>
      </c>
      <c r="D436" t="s">
        <v>406</v>
      </c>
      <c r="E436" t="s">
        <v>391</v>
      </c>
      <c r="F436" t="s">
        <v>392</v>
      </c>
      <c r="G436" t="s">
        <v>393</v>
      </c>
      <c r="H436" t="s">
        <v>394</v>
      </c>
      <c r="I436" t="s">
        <v>1104</v>
      </c>
      <c r="J436">
        <v>4620</v>
      </c>
      <c r="K436">
        <v>4620</v>
      </c>
      <c r="L436">
        <v>4620</v>
      </c>
      <c r="M436">
        <v>0</v>
      </c>
      <c r="N436">
        <v>0</v>
      </c>
      <c r="O436">
        <v>0</v>
      </c>
      <c r="P436">
        <v>0</v>
      </c>
      <c r="Q436">
        <v>0</v>
      </c>
      <c r="R436">
        <v>0</v>
      </c>
      <c r="S436">
        <v>0</v>
      </c>
      <c r="T436">
        <v>0</v>
      </c>
      <c r="U436">
        <v>0</v>
      </c>
      <c r="V436">
        <v>13860</v>
      </c>
    </row>
    <row r="437" spans="1:22" x14ac:dyDescent="0.3">
      <c r="A437">
        <v>5201</v>
      </c>
      <c r="B437" t="s">
        <v>1250</v>
      </c>
      <c r="C437" t="s">
        <v>1103</v>
      </c>
      <c r="D437" t="s">
        <v>406</v>
      </c>
      <c r="E437" t="s">
        <v>391</v>
      </c>
      <c r="F437" t="s">
        <v>392</v>
      </c>
      <c r="G437" t="s">
        <v>396</v>
      </c>
      <c r="H437" t="s">
        <v>397</v>
      </c>
      <c r="I437" t="s">
        <v>1105</v>
      </c>
      <c r="J437">
        <v>50</v>
      </c>
      <c r="K437">
        <v>50</v>
      </c>
      <c r="L437">
        <v>50</v>
      </c>
      <c r="M437">
        <v>0</v>
      </c>
      <c r="N437">
        <v>0</v>
      </c>
      <c r="O437">
        <v>0</v>
      </c>
      <c r="P437">
        <v>0</v>
      </c>
      <c r="Q437">
        <v>0</v>
      </c>
      <c r="R437">
        <v>0</v>
      </c>
      <c r="S437">
        <v>0</v>
      </c>
      <c r="T437">
        <v>0</v>
      </c>
      <c r="U437">
        <v>0</v>
      </c>
      <c r="V437">
        <v>150</v>
      </c>
    </row>
    <row r="438" spans="1:22" x14ac:dyDescent="0.3">
      <c r="A438">
        <v>5202</v>
      </c>
      <c r="B438" t="s">
        <v>1250</v>
      </c>
      <c r="C438" t="s">
        <v>1106</v>
      </c>
      <c r="D438" t="s">
        <v>406</v>
      </c>
      <c r="E438" t="s">
        <v>391</v>
      </c>
      <c r="F438" t="s">
        <v>392</v>
      </c>
      <c r="G438" t="s">
        <v>393</v>
      </c>
      <c r="H438" t="s">
        <v>394</v>
      </c>
      <c r="I438" t="s">
        <v>1107</v>
      </c>
      <c r="J438">
        <v>7700</v>
      </c>
      <c r="K438">
        <v>7700</v>
      </c>
      <c r="L438">
        <v>7700</v>
      </c>
      <c r="M438">
        <v>0</v>
      </c>
      <c r="N438">
        <v>0</v>
      </c>
      <c r="O438">
        <v>0</v>
      </c>
      <c r="P438">
        <v>0</v>
      </c>
      <c r="Q438">
        <v>0</v>
      </c>
      <c r="R438">
        <v>0</v>
      </c>
      <c r="S438">
        <v>0</v>
      </c>
      <c r="T438">
        <v>0</v>
      </c>
      <c r="U438">
        <v>0</v>
      </c>
      <c r="V438">
        <v>23100</v>
      </c>
    </row>
    <row r="439" spans="1:22" x14ac:dyDescent="0.3">
      <c r="A439">
        <v>5203</v>
      </c>
      <c r="B439" t="s">
        <v>1250</v>
      </c>
      <c r="C439" t="s">
        <v>1108</v>
      </c>
      <c r="D439" t="s">
        <v>400</v>
      </c>
      <c r="E439" t="s">
        <v>391</v>
      </c>
      <c r="F439" t="s">
        <v>392</v>
      </c>
      <c r="G439" t="s">
        <v>393</v>
      </c>
      <c r="H439" t="s">
        <v>394</v>
      </c>
      <c r="I439" t="s">
        <v>1109</v>
      </c>
      <c r="J439">
        <v>2310</v>
      </c>
      <c r="K439">
        <v>2310</v>
      </c>
      <c r="L439">
        <v>2310</v>
      </c>
      <c r="M439">
        <v>0</v>
      </c>
      <c r="N439">
        <v>0</v>
      </c>
      <c r="O439">
        <v>0</v>
      </c>
      <c r="P439">
        <v>0</v>
      </c>
      <c r="Q439">
        <v>0</v>
      </c>
      <c r="R439">
        <v>0</v>
      </c>
      <c r="S439">
        <v>0</v>
      </c>
      <c r="T439">
        <v>0</v>
      </c>
      <c r="U439">
        <v>0</v>
      </c>
      <c r="V439">
        <v>6930</v>
      </c>
    </row>
    <row r="440" spans="1:22" x14ac:dyDescent="0.3">
      <c r="A440">
        <v>5203</v>
      </c>
      <c r="B440" t="s">
        <v>1250</v>
      </c>
      <c r="C440" t="s">
        <v>1108</v>
      </c>
      <c r="D440" t="s">
        <v>400</v>
      </c>
      <c r="E440" t="s">
        <v>391</v>
      </c>
      <c r="F440" t="s">
        <v>392</v>
      </c>
      <c r="G440" t="s">
        <v>396</v>
      </c>
      <c r="H440" t="s">
        <v>397</v>
      </c>
      <c r="I440" t="s">
        <v>1110</v>
      </c>
      <c r="J440">
        <v>75</v>
      </c>
      <c r="K440">
        <v>75</v>
      </c>
      <c r="L440">
        <v>75</v>
      </c>
      <c r="M440">
        <v>0</v>
      </c>
      <c r="N440">
        <v>0</v>
      </c>
      <c r="O440">
        <v>0</v>
      </c>
      <c r="P440">
        <v>0</v>
      </c>
      <c r="Q440">
        <v>0</v>
      </c>
      <c r="R440">
        <v>0</v>
      </c>
      <c r="S440">
        <v>0</v>
      </c>
      <c r="T440">
        <v>0</v>
      </c>
      <c r="U440">
        <v>0</v>
      </c>
      <c r="V440">
        <v>225</v>
      </c>
    </row>
    <row r="441" spans="1:22" x14ac:dyDescent="0.3">
      <c r="A441">
        <v>5206</v>
      </c>
      <c r="B441" t="s">
        <v>1250</v>
      </c>
      <c r="C441" t="s">
        <v>1111</v>
      </c>
      <c r="D441" t="s">
        <v>390</v>
      </c>
      <c r="E441" t="s">
        <v>391</v>
      </c>
      <c r="F441" t="s">
        <v>392</v>
      </c>
      <c r="G441" t="s">
        <v>393</v>
      </c>
      <c r="H441" t="s">
        <v>394</v>
      </c>
      <c r="I441" t="s">
        <v>1112</v>
      </c>
      <c r="J441">
        <v>15620</v>
      </c>
      <c r="K441">
        <v>15620</v>
      </c>
      <c r="L441">
        <v>15620</v>
      </c>
      <c r="M441">
        <v>0</v>
      </c>
      <c r="N441">
        <v>0</v>
      </c>
      <c r="O441">
        <v>0</v>
      </c>
      <c r="P441">
        <v>0</v>
      </c>
      <c r="Q441">
        <v>0</v>
      </c>
      <c r="R441">
        <v>0</v>
      </c>
      <c r="S441">
        <v>0</v>
      </c>
      <c r="T441">
        <v>0</v>
      </c>
      <c r="U441">
        <v>0</v>
      </c>
      <c r="V441">
        <v>46860</v>
      </c>
    </row>
    <row r="442" spans="1:22" x14ac:dyDescent="0.3">
      <c r="A442">
        <v>5206</v>
      </c>
      <c r="B442" t="s">
        <v>1250</v>
      </c>
      <c r="C442" t="s">
        <v>1111</v>
      </c>
      <c r="D442" t="s">
        <v>390</v>
      </c>
      <c r="E442" t="s">
        <v>391</v>
      </c>
      <c r="F442" t="s">
        <v>392</v>
      </c>
      <c r="G442" t="s">
        <v>396</v>
      </c>
      <c r="H442" t="s">
        <v>397</v>
      </c>
      <c r="I442" t="s">
        <v>1113</v>
      </c>
      <c r="J442">
        <v>50</v>
      </c>
      <c r="K442">
        <v>50</v>
      </c>
      <c r="L442">
        <v>50</v>
      </c>
      <c r="M442">
        <v>0</v>
      </c>
      <c r="N442">
        <v>0</v>
      </c>
      <c r="O442">
        <v>0</v>
      </c>
      <c r="P442">
        <v>0</v>
      </c>
      <c r="Q442">
        <v>0</v>
      </c>
      <c r="R442">
        <v>0</v>
      </c>
      <c r="S442">
        <v>0</v>
      </c>
      <c r="T442">
        <v>0</v>
      </c>
      <c r="U442">
        <v>0</v>
      </c>
      <c r="V442">
        <v>150</v>
      </c>
    </row>
    <row r="443" spans="1:22" x14ac:dyDescent="0.3">
      <c r="A443">
        <v>5207</v>
      </c>
      <c r="B443" t="s">
        <v>1250</v>
      </c>
      <c r="C443" t="s">
        <v>1114</v>
      </c>
      <c r="D443" t="s">
        <v>400</v>
      </c>
      <c r="E443" t="s">
        <v>391</v>
      </c>
      <c r="F443" t="s">
        <v>392</v>
      </c>
      <c r="G443" t="s">
        <v>393</v>
      </c>
      <c r="H443" t="s">
        <v>394</v>
      </c>
      <c r="I443" t="s">
        <v>1115</v>
      </c>
      <c r="J443">
        <v>3960</v>
      </c>
      <c r="K443">
        <v>3960</v>
      </c>
      <c r="L443">
        <v>3960</v>
      </c>
      <c r="M443">
        <v>0</v>
      </c>
      <c r="N443">
        <v>0</v>
      </c>
      <c r="O443">
        <v>0</v>
      </c>
      <c r="P443">
        <v>0</v>
      </c>
      <c r="Q443">
        <v>0</v>
      </c>
      <c r="R443">
        <v>0</v>
      </c>
      <c r="S443">
        <v>0</v>
      </c>
      <c r="T443">
        <v>0</v>
      </c>
      <c r="U443">
        <v>0</v>
      </c>
      <c r="V443">
        <v>11880</v>
      </c>
    </row>
    <row r="444" spans="1:22" x14ac:dyDescent="0.3">
      <c r="A444">
        <v>5207</v>
      </c>
      <c r="B444" t="s">
        <v>1250</v>
      </c>
      <c r="C444" t="s">
        <v>1114</v>
      </c>
      <c r="D444" t="s">
        <v>400</v>
      </c>
      <c r="E444" t="s">
        <v>391</v>
      </c>
      <c r="F444" t="s">
        <v>392</v>
      </c>
      <c r="G444" t="s">
        <v>396</v>
      </c>
      <c r="H444" t="s">
        <v>397</v>
      </c>
      <c r="I444" t="s">
        <v>1116</v>
      </c>
      <c r="J444">
        <v>75</v>
      </c>
      <c r="K444">
        <v>75</v>
      </c>
      <c r="L444">
        <v>75</v>
      </c>
      <c r="M444">
        <v>0</v>
      </c>
      <c r="N444">
        <v>0</v>
      </c>
      <c r="O444">
        <v>0</v>
      </c>
      <c r="P444">
        <v>0</v>
      </c>
      <c r="Q444">
        <v>0</v>
      </c>
      <c r="R444">
        <v>0</v>
      </c>
      <c r="S444">
        <v>0</v>
      </c>
      <c r="T444">
        <v>0</v>
      </c>
      <c r="U444">
        <v>0</v>
      </c>
      <c r="V444">
        <v>225</v>
      </c>
    </row>
    <row r="445" spans="1:22" x14ac:dyDescent="0.3">
      <c r="A445">
        <v>5208</v>
      </c>
      <c r="B445" t="s">
        <v>1250</v>
      </c>
      <c r="C445" t="s">
        <v>1117</v>
      </c>
      <c r="D445" t="s">
        <v>406</v>
      </c>
      <c r="E445" t="s">
        <v>391</v>
      </c>
      <c r="F445" t="s">
        <v>392</v>
      </c>
      <c r="G445" t="s">
        <v>393</v>
      </c>
      <c r="H445" t="s">
        <v>394</v>
      </c>
      <c r="I445" t="s">
        <v>1118</v>
      </c>
      <c r="J445">
        <v>4620</v>
      </c>
      <c r="K445">
        <v>4620</v>
      </c>
      <c r="L445">
        <v>4620</v>
      </c>
      <c r="M445">
        <v>0</v>
      </c>
      <c r="N445">
        <v>0</v>
      </c>
      <c r="O445">
        <v>0</v>
      </c>
      <c r="P445">
        <v>0</v>
      </c>
      <c r="Q445">
        <v>0</v>
      </c>
      <c r="R445">
        <v>0</v>
      </c>
      <c r="S445">
        <v>0</v>
      </c>
      <c r="T445">
        <v>0</v>
      </c>
      <c r="U445">
        <v>0</v>
      </c>
      <c r="V445">
        <v>13860</v>
      </c>
    </row>
    <row r="446" spans="1:22" x14ac:dyDescent="0.3">
      <c r="A446">
        <v>5208</v>
      </c>
      <c r="B446" t="s">
        <v>1250</v>
      </c>
      <c r="C446" t="s">
        <v>1117</v>
      </c>
      <c r="D446" t="s">
        <v>406</v>
      </c>
      <c r="E446" t="s">
        <v>391</v>
      </c>
      <c r="F446" t="s">
        <v>392</v>
      </c>
      <c r="G446" t="s">
        <v>396</v>
      </c>
      <c r="H446" t="s">
        <v>397</v>
      </c>
      <c r="I446" t="s">
        <v>1119</v>
      </c>
      <c r="J446">
        <v>25</v>
      </c>
      <c r="K446">
        <v>25</v>
      </c>
      <c r="L446">
        <v>25</v>
      </c>
      <c r="M446">
        <v>0</v>
      </c>
      <c r="N446">
        <v>0</v>
      </c>
      <c r="O446">
        <v>0</v>
      </c>
      <c r="P446">
        <v>0</v>
      </c>
      <c r="Q446">
        <v>0</v>
      </c>
      <c r="R446">
        <v>0</v>
      </c>
      <c r="S446">
        <v>0</v>
      </c>
      <c r="T446">
        <v>0</v>
      </c>
      <c r="U446">
        <v>0</v>
      </c>
      <c r="V446">
        <v>75</v>
      </c>
    </row>
    <row r="447" spans="1:22" x14ac:dyDescent="0.3">
      <c r="A447">
        <v>5212</v>
      </c>
      <c r="B447" t="s">
        <v>1250</v>
      </c>
      <c r="C447" t="s">
        <v>1120</v>
      </c>
      <c r="D447" t="s">
        <v>406</v>
      </c>
      <c r="E447" t="s">
        <v>391</v>
      </c>
      <c r="F447" t="s">
        <v>392</v>
      </c>
      <c r="G447" t="s">
        <v>393</v>
      </c>
      <c r="H447" t="s">
        <v>394</v>
      </c>
      <c r="I447" t="s">
        <v>1121</v>
      </c>
      <c r="J447">
        <v>1870</v>
      </c>
      <c r="K447">
        <v>1870</v>
      </c>
      <c r="L447">
        <v>1870</v>
      </c>
      <c r="M447">
        <v>0</v>
      </c>
      <c r="N447">
        <v>0</v>
      </c>
      <c r="O447">
        <v>0</v>
      </c>
      <c r="P447">
        <v>0</v>
      </c>
      <c r="Q447">
        <v>0</v>
      </c>
      <c r="R447">
        <v>0</v>
      </c>
      <c r="S447">
        <v>0</v>
      </c>
      <c r="T447">
        <v>0</v>
      </c>
      <c r="U447">
        <v>0</v>
      </c>
      <c r="V447">
        <v>5610</v>
      </c>
    </row>
    <row r="448" spans="1:22" x14ac:dyDescent="0.3">
      <c r="A448">
        <v>5212</v>
      </c>
      <c r="B448" t="s">
        <v>1250</v>
      </c>
      <c r="C448" t="s">
        <v>1120</v>
      </c>
      <c r="D448" t="s">
        <v>406</v>
      </c>
      <c r="E448" t="s">
        <v>391</v>
      </c>
      <c r="F448" t="s">
        <v>392</v>
      </c>
      <c r="G448" t="s">
        <v>396</v>
      </c>
      <c r="H448" t="s">
        <v>397</v>
      </c>
      <c r="I448" t="s">
        <v>1122</v>
      </c>
      <c r="J448">
        <v>25</v>
      </c>
      <c r="K448">
        <v>25</v>
      </c>
      <c r="L448">
        <v>25</v>
      </c>
      <c r="M448">
        <v>0</v>
      </c>
      <c r="N448">
        <v>0</v>
      </c>
      <c r="O448">
        <v>0</v>
      </c>
      <c r="P448">
        <v>0</v>
      </c>
      <c r="Q448">
        <v>0</v>
      </c>
      <c r="R448">
        <v>0</v>
      </c>
      <c r="S448">
        <v>0</v>
      </c>
      <c r="T448">
        <v>0</v>
      </c>
      <c r="U448">
        <v>0</v>
      </c>
      <c r="V448">
        <v>75</v>
      </c>
    </row>
    <row r="449" spans="1:22" x14ac:dyDescent="0.3">
      <c r="A449">
        <v>5213</v>
      </c>
      <c r="B449" t="s">
        <v>1250</v>
      </c>
      <c r="C449" t="s">
        <v>1123</v>
      </c>
      <c r="D449" t="s">
        <v>406</v>
      </c>
      <c r="E449" t="s">
        <v>391</v>
      </c>
      <c r="F449" t="s">
        <v>392</v>
      </c>
      <c r="G449" t="s">
        <v>393</v>
      </c>
      <c r="H449" t="s">
        <v>394</v>
      </c>
      <c r="I449" t="s">
        <v>1124</v>
      </c>
      <c r="J449">
        <v>8580</v>
      </c>
      <c r="K449">
        <v>8580</v>
      </c>
      <c r="L449">
        <v>8580</v>
      </c>
      <c r="M449">
        <v>0</v>
      </c>
      <c r="N449">
        <v>0</v>
      </c>
      <c r="O449">
        <v>0</v>
      </c>
      <c r="P449">
        <v>0</v>
      </c>
      <c r="Q449">
        <v>0</v>
      </c>
      <c r="R449">
        <v>0</v>
      </c>
      <c r="S449">
        <v>0</v>
      </c>
      <c r="T449">
        <v>0</v>
      </c>
      <c r="U449">
        <v>0</v>
      </c>
      <c r="V449">
        <v>25740</v>
      </c>
    </row>
    <row r="450" spans="1:22" x14ac:dyDescent="0.3">
      <c r="A450">
        <v>5213</v>
      </c>
      <c r="B450" t="s">
        <v>1250</v>
      </c>
      <c r="C450" t="s">
        <v>1123</v>
      </c>
      <c r="D450" t="s">
        <v>406</v>
      </c>
      <c r="E450" t="s">
        <v>391</v>
      </c>
      <c r="F450" t="s">
        <v>392</v>
      </c>
      <c r="G450" t="s">
        <v>396</v>
      </c>
      <c r="H450" t="s">
        <v>397</v>
      </c>
      <c r="I450" t="s">
        <v>1125</v>
      </c>
      <c r="J450">
        <v>25</v>
      </c>
      <c r="K450">
        <v>25</v>
      </c>
      <c r="L450">
        <v>25</v>
      </c>
      <c r="M450">
        <v>0</v>
      </c>
      <c r="N450">
        <v>0</v>
      </c>
      <c r="O450">
        <v>0</v>
      </c>
      <c r="P450">
        <v>0</v>
      </c>
      <c r="Q450">
        <v>0</v>
      </c>
      <c r="R450">
        <v>0</v>
      </c>
      <c r="S450">
        <v>0</v>
      </c>
      <c r="T450">
        <v>0</v>
      </c>
      <c r="U450">
        <v>0</v>
      </c>
      <c r="V450">
        <v>75</v>
      </c>
    </row>
    <row r="451" spans="1:22" x14ac:dyDescent="0.3">
      <c r="A451">
        <v>5214</v>
      </c>
      <c r="B451" t="s">
        <v>1250</v>
      </c>
      <c r="C451" t="s">
        <v>1126</v>
      </c>
      <c r="D451" t="s">
        <v>406</v>
      </c>
      <c r="E451" t="s">
        <v>391</v>
      </c>
      <c r="F451" t="s">
        <v>392</v>
      </c>
      <c r="G451" t="s">
        <v>393</v>
      </c>
      <c r="H451" t="s">
        <v>394</v>
      </c>
      <c r="I451" t="s">
        <v>1127</v>
      </c>
      <c r="J451">
        <v>8800</v>
      </c>
      <c r="K451">
        <v>8800</v>
      </c>
      <c r="L451">
        <v>8800</v>
      </c>
      <c r="M451">
        <v>0</v>
      </c>
      <c r="N451">
        <v>0</v>
      </c>
      <c r="O451">
        <v>0</v>
      </c>
      <c r="P451">
        <v>0</v>
      </c>
      <c r="Q451">
        <v>0</v>
      </c>
      <c r="R451">
        <v>0</v>
      </c>
      <c r="S451">
        <v>0</v>
      </c>
      <c r="T451">
        <v>0</v>
      </c>
      <c r="U451">
        <v>0</v>
      </c>
      <c r="V451">
        <v>26400</v>
      </c>
    </row>
    <row r="452" spans="1:22" x14ac:dyDescent="0.3">
      <c r="A452">
        <v>5218</v>
      </c>
      <c r="B452" t="s">
        <v>1250</v>
      </c>
      <c r="C452" t="s">
        <v>1128</v>
      </c>
      <c r="D452" t="s">
        <v>400</v>
      </c>
      <c r="E452" t="s">
        <v>391</v>
      </c>
      <c r="F452" t="s">
        <v>392</v>
      </c>
      <c r="G452" t="s">
        <v>393</v>
      </c>
      <c r="H452" t="s">
        <v>394</v>
      </c>
      <c r="I452" t="s">
        <v>1129</v>
      </c>
      <c r="J452">
        <v>7920</v>
      </c>
      <c r="K452">
        <v>7920</v>
      </c>
      <c r="L452">
        <v>7920</v>
      </c>
      <c r="M452">
        <v>0</v>
      </c>
      <c r="N452">
        <v>0</v>
      </c>
      <c r="O452">
        <v>0</v>
      </c>
      <c r="P452">
        <v>0</v>
      </c>
      <c r="Q452">
        <v>0</v>
      </c>
      <c r="R452">
        <v>0</v>
      </c>
      <c r="S452">
        <v>0</v>
      </c>
      <c r="T452">
        <v>0</v>
      </c>
      <c r="U452">
        <v>0</v>
      </c>
      <c r="V452">
        <v>23760</v>
      </c>
    </row>
    <row r="453" spans="1:22" x14ac:dyDescent="0.3">
      <c r="A453">
        <v>5218</v>
      </c>
      <c r="B453" t="s">
        <v>1250</v>
      </c>
      <c r="C453" t="s">
        <v>1128</v>
      </c>
      <c r="D453" t="s">
        <v>400</v>
      </c>
      <c r="E453" t="s">
        <v>391</v>
      </c>
      <c r="F453" t="s">
        <v>392</v>
      </c>
      <c r="G453" t="s">
        <v>396</v>
      </c>
      <c r="H453" t="s">
        <v>397</v>
      </c>
      <c r="I453" t="s">
        <v>1130</v>
      </c>
      <c r="J453">
        <v>50</v>
      </c>
      <c r="K453">
        <v>50</v>
      </c>
      <c r="L453">
        <v>50</v>
      </c>
      <c r="M453">
        <v>0</v>
      </c>
      <c r="N453">
        <v>0</v>
      </c>
      <c r="O453">
        <v>0</v>
      </c>
      <c r="P453">
        <v>0</v>
      </c>
      <c r="Q453">
        <v>0</v>
      </c>
      <c r="R453">
        <v>0</v>
      </c>
      <c r="S453">
        <v>0</v>
      </c>
      <c r="T453">
        <v>0</v>
      </c>
      <c r="U453">
        <v>0</v>
      </c>
      <c r="V453">
        <v>150</v>
      </c>
    </row>
    <row r="454" spans="1:22" x14ac:dyDescent="0.3">
      <c r="A454">
        <v>5221</v>
      </c>
      <c r="B454" t="s">
        <v>1250</v>
      </c>
      <c r="C454" t="s">
        <v>1131</v>
      </c>
      <c r="D454" t="s">
        <v>390</v>
      </c>
      <c r="E454" t="s">
        <v>391</v>
      </c>
      <c r="F454" t="s">
        <v>392</v>
      </c>
      <c r="G454" t="s">
        <v>393</v>
      </c>
      <c r="H454" t="s">
        <v>394</v>
      </c>
      <c r="I454" t="s">
        <v>1132</v>
      </c>
      <c r="J454">
        <v>14850</v>
      </c>
      <c r="K454">
        <v>14850</v>
      </c>
      <c r="L454">
        <v>14850</v>
      </c>
      <c r="M454">
        <v>0</v>
      </c>
      <c r="N454">
        <v>0</v>
      </c>
      <c r="O454">
        <v>0</v>
      </c>
      <c r="P454">
        <v>0</v>
      </c>
      <c r="Q454">
        <v>0</v>
      </c>
      <c r="R454">
        <v>0</v>
      </c>
      <c r="S454">
        <v>0</v>
      </c>
      <c r="T454">
        <v>0</v>
      </c>
      <c r="U454">
        <v>0</v>
      </c>
      <c r="V454">
        <v>44550</v>
      </c>
    </row>
    <row r="455" spans="1:22" x14ac:dyDescent="0.3">
      <c r="A455">
        <v>5221</v>
      </c>
      <c r="B455" t="s">
        <v>1250</v>
      </c>
      <c r="C455" t="s">
        <v>1131</v>
      </c>
      <c r="D455" t="s">
        <v>390</v>
      </c>
      <c r="E455" t="s">
        <v>391</v>
      </c>
      <c r="F455" t="s">
        <v>392</v>
      </c>
      <c r="G455" t="s">
        <v>396</v>
      </c>
      <c r="H455" t="s">
        <v>397</v>
      </c>
      <c r="I455" t="s">
        <v>1133</v>
      </c>
      <c r="J455">
        <v>25</v>
      </c>
      <c r="K455">
        <v>25</v>
      </c>
      <c r="L455">
        <v>25</v>
      </c>
      <c r="M455">
        <v>0</v>
      </c>
      <c r="N455">
        <v>0</v>
      </c>
      <c r="O455">
        <v>0</v>
      </c>
      <c r="P455">
        <v>0</v>
      </c>
      <c r="Q455">
        <v>0</v>
      </c>
      <c r="R455">
        <v>0</v>
      </c>
      <c r="S455">
        <v>0</v>
      </c>
      <c r="T455">
        <v>0</v>
      </c>
      <c r="U455">
        <v>0</v>
      </c>
      <c r="V455">
        <v>75</v>
      </c>
    </row>
    <row r="456" spans="1:22" x14ac:dyDescent="0.3">
      <c r="A456">
        <v>5223</v>
      </c>
      <c r="B456" t="s">
        <v>1250</v>
      </c>
      <c r="C456" t="s">
        <v>1134</v>
      </c>
      <c r="D456" t="s">
        <v>406</v>
      </c>
      <c r="E456" t="s">
        <v>391</v>
      </c>
      <c r="F456" t="s">
        <v>392</v>
      </c>
      <c r="G456" t="s">
        <v>393</v>
      </c>
      <c r="H456" t="s">
        <v>394</v>
      </c>
      <c r="I456" t="s">
        <v>1135</v>
      </c>
      <c r="J456">
        <v>10340</v>
      </c>
      <c r="K456">
        <v>10340</v>
      </c>
      <c r="L456">
        <v>10340</v>
      </c>
      <c r="M456">
        <v>0</v>
      </c>
      <c r="N456">
        <v>0</v>
      </c>
      <c r="O456">
        <v>0</v>
      </c>
      <c r="P456">
        <v>0</v>
      </c>
      <c r="Q456">
        <v>0</v>
      </c>
      <c r="R456">
        <v>0</v>
      </c>
      <c r="S456">
        <v>0</v>
      </c>
      <c r="T456">
        <v>0</v>
      </c>
      <c r="U456">
        <v>0</v>
      </c>
      <c r="V456">
        <v>31020</v>
      </c>
    </row>
    <row r="457" spans="1:22" x14ac:dyDescent="0.3">
      <c r="A457">
        <v>5224</v>
      </c>
      <c r="B457" t="s">
        <v>1250</v>
      </c>
      <c r="C457" t="s">
        <v>1136</v>
      </c>
      <c r="D457" t="s">
        <v>400</v>
      </c>
      <c r="E457" t="s">
        <v>391</v>
      </c>
      <c r="F457" t="s">
        <v>392</v>
      </c>
      <c r="G457" t="s">
        <v>393</v>
      </c>
      <c r="H457" t="s">
        <v>394</v>
      </c>
      <c r="I457" t="s">
        <v>1137</v>
      </c>
      <c r="J457">
        <v>6600</v>
      </c>
      <c r="K457">
        <v>6600</v>
      </c>
      <c r="L457">
        <v>6600</v>
      </c>
      <c r="M457">
        <v>0</v>
      </c>
      <c r="N457">
        <v>0</v>
      </c>
      <c r="O457">
        <v>0</v>
      </c>
      <c r="P457">
        <v>0</v>
      </c>
      <c r="Q457">
        <v>0</v>
      </c>
      <c r="R457">
        <v>0</v>
      </c>
      <c r="S457">
        <v>0</v>
      </c>
      <c r="T457">
        <v>0</v>
      </c>
      <c r="U457">
        <v>0</v>
      </c>
      <c r="V457">
        <v>19800</v>
      </c>
    </row>
    <row r="458" spans="1:22" x14ac:dyDescent="0.3">
      <c r="A458">
        <v>5224</v>
      </c>
      <c r="B458" t="s">
        <v>1250</v>
      </c>
      <c r="C458" t="s">
        <v>1136</v>
      </c>
      <c r="D458" t="s">
        <v>400</v>
      </c>
      <c r="E458" t="s">
        <v>391</v>
      </c>
      <c r="F458" t="s">
        <v>392</v>
      </c>
      <c r="G458" t="s">
        <v>396</v>
      </c>
      <c r="H458" t="s">
        <v>397</v>
      </c>
      <c r="I458" t="s">
        <v>1138</v>
      </c>
      <c r="J458">
        <v>600</v>
      </c>
      <c r="K458">
        <v>600</v>
      </c>
      <c r="L458">
        <v>600</v>
      </c>
      <c r="M458">
        <v>0</v>
      </c>
      <c r="N458">
        <v>0</v>
      </c>
      <c r="O458">
        <v>0</v>
      </c>
      <c r="P458">
        <v>0</v>
      </c>
      <c r="Q458">
        <v>0</v>
      </c>
      <c r="R458">
        <v>0</v>
      </c>
      <c r="S458">
        <v>0</v>
      </c>
      <c r="T458">
        <v>0</v>
      </c>
      <c r="U458">
        <v>0</v>
      </c>
      <c r="V458">
        <v>1800</v>
      </c>
    </row>
    <row r="459" spans="1:22" x14ac:dyDescent="0.3">
      <c r="A459">
        <v>5225</v>
      </c>
      <c r="B459" t="s">
        <v>1250</v>
      </c>
      <c r="C459" t="s">
        <v>1139</v>
      </c>
      <c r="D459" t="s">
        <v>400</v>
      </c>
      <c r="E459" t="s">
        <v>391</v>
      </c>
      <c r="F459" t="s">
        <v>392</v>
      </c>
      <c r="G459" t="s">
        <v>393</v>
      </c>
      <c r="H459" t="s">
        <v>394</v>
      </c>
      <c r="I459" t="s">
        <v>1140</v>
      </c>
      <c r="J459">
        <v>4840</v>
      </c>
      <c r="K459">
        <v>4840</v>
      </c>
      <c r="L459">
        <v>4840</v>
      </c>
      <c r="M459">
        <v>0</v>
      </c>
      <c r="N459">
        <v>0</v>
      </c>
      <c r="O459">
        <v>0</v>
      </c>
      <c r="P459">
        <v>0</v>
      </c>
      <c r="Q459">
        <v>0</v>
      </c>
      <c r="R459">
        <v>0</v>
      </c>
      <c r="S459">
        <v>0</v>
      </c>
      <c r="T459">
        <v>0</v>
      </c>
      <c r="U459">
        <v>0</v>
      </c>
      <c r="V459">
        <v>14520</v>
      </c>
    </row>
    <row r="460" spans="1:22" x14ac:dyDescent="0.3">
      <c r="A460">
        <v>5225</v>
      </c>
      <c r="B460" t="s">
        <v>1250</v>
      </c>
      <c r="C460" t="s">
        <v>1139</v>
      </c>
      <c r="D460" t="s">
        <v>400</v>
      </c>
      <c r="E460" t="s">
        <v>391</v>
      </c>
      <c r="F460" t="s">
        <v>392</v>
      </c>
      <c r="G460" t="s">
        <v>396</v>
      </c>
      <c r="H460" t="s">
        <v>397</v>
      </c>
      <c r="I460" t="s">
        <v>1141</v>
      </c>
      <c r="J460">
        <v>75</v>
      </c>
      <c r="K460">
        <v>75</v>
      </c>
      <c r="L460">
        <v>75</v>
      </c>
      <c r="M460">
        <v>0</v>
      </c>
      <c r="N460">
        <v>0</v>
      </c>
      <c r="O460">
        <v>0</v>
      </c>
      <c r="P460">
        <v>0</v>
      </c>
      <c r="Q460">
        <v>0</v>
      </c>
      <c r="R460">
        <v>0</v>
      </c>
      <c r="S460">
        <v>0</v>
      </c>
      <c r="T460">
        <v>0</v>
      </c>
      <c r="U460">
        <v>0</v>
      </c>
      <c r="V460">
        <v>225</v>
      </c>
    </row>
    <row r="461" spans="1:22" x14ac:dyDescent="0.3">
      <c r="A461">
        <v>5226</v>
      </c>
      <c r="B461" t="s">
        <v>1250</v>
      </c>
      <c r="C461" t="s">
        <v>1142</v>
      </c>
      <c r="D461" t="s">
        <v>400</v>
      </c>
      <c r="E461" t="s">
        <v>391</v>
      </c>
      <c r="F461" t="s">
        <v>392</v>
      </c>
      <c r="G461" t="s">
        <v>393</v>
      </c>
      <c r="H461" t="s">
        <v>394</v>
      </c>
      <c r="I461" t="s">
        <v>1143</v>
      </c>
      <c r="J461">
        <v>13970</v>
      </c>
      <c r="K461">
        <v>13970</v>
      </c>
      <c r="L461">
        <v>13970</v>
      </c>
      <c r="M461">
        <v>0</v>
      </c>
      <c r="N461">
        <v>0</v>
      </c>
      <c r="O461">
        <v>0</v>
      </c>
      <c r="P461">
        <v>0</v>
      </c>
      <c r="Q461">
        <v>0</v>
      </c>
      <c r="R461">
        <v>0</v>
      </c>
      <c r="S461">
        <v>0</v>
      </c>
      <c r="T461">
        <v>0</v>
      </c>
      <c r="U461">
        <v>0</v>
      </c>
      <c r="V461">
        <v>41910</v>
      </c>
    </row>
    <row r="462" spans="1:22" x14ac:dyDescent="0.3">
      <c r="A462">
        <v>5226</v>
      </c>
      <c r="B462" t="s">
        <v>1250</v>
      </c>
      <c r="C462" t="s">
        <v>1142</v>
      </c>
      <c r="D462" t="s">
        <v>400</v>
      </c>
      <c r="E462" t="s">
        <v>391</v>
      </c>
      <c r="F462" t="s">
        <v>392</v>
      </c>
      <c r="G462" t="s">
        <v>396</v>
      </c>
      <c r="H462" t="s">
        <v>397</v>
      </c>
      <c r="I462" t="s">
        <v>1144</v>
      </c>
      <c r="J462">
        <v>200</v>
      </c>
      <c r="K462">
        <v>200</v>
      </c>
      <c r="L462">
        <v>200</v>
      </c>
      <c r="M462">
        <v>0</v>
      </c>
      <c r="N462">
        <v>0</v>
      </c>
      <c r="O462">
        <v>0</v>
      </c>
      <c r="P462">
        <v>0</v>
      </c>
      <c r="Q462">
        <v>0</v>
      </c>
      <c r="R462">
        <v>0</v>
      </c>
      <c r="S462">
        <v>0</v>
      </c>
      <c r="T462">
        <v>0</v>
      </c>
      <c r="U462">
        <v>0</v>
      </c>
      <c r="V462">
        <v>600</v>
      </c>
    </row>
    <row r="463" spans="1:22" x14ac:dyDescent="0.3">
      <c r="A463">
        <v>5229</v>
      </c>
      <c r="B463" t="s">
        <v>1250</v>
      </c>
      <c r="C463" t="s">
        <v>1145</v>
      </c>
      <c r="D463" t="s">
        <v>406</v>
      </c>
      <c r="E463" t="s">
        <v>391</v>
      </c>
      <c r="F463" t="s">
        <v>392</v>
      </c>
      <c r="G463" t="s">
        <v>393</v>
      </c>
      <c r="H463" t="s">
        <v>394</v>
      </c>
      <c r="I463" t="s">
        <v>1146</v>
      </c>
      <c r="J463">
        <v>6820</v>
      </c>
      <c r="K463">
        <v>6820</v>
      </c>
      <c r="L463">
        <v>6820</v>
      </c>
      <c r="M463">
        <v>0</v>
      </c>
      <c r="N463">
        <v>0</v>
      </c>
      <c r="O463">
        <v>0</v>
      </c>
      <c r="P463">
        <v>0</v>
      </c>
      <c r="Q463">
        <v>0</v>
      </c>
      <c r="R463">
        <v>0</v>
      </c>
      <c r="S463">
        <v>0</v>
      </c>
      <c r="T463">
        <v>0</v>
      </c>
      <c r="U463">
        <v>0</v>
      </c>
      <c r="V463">
        <v>20460</v>
      </c>
    </row>
    <row r="464" spans="1:22" x14ac:dyDescent="0.3">
      <c r="A464">
        <v>5407</v>
      </c>
      <c r="B464" t="s">
        <v>1250</v>
      </c>
      <c r="C464" t="s">
        <v>1147</v>
      </c>
      <c r="D464" t="s">
        <v>406</v>
      </c>
      <c r="E464" t="s">
        <v>391</v>
      </c>
      <c r="F464" t="s">
        <v>392</v>
      </c>
      <c r="G464" t="s">
        <v>393</v>
      </c>
      <c r="H464" t="s">
        <v>394</v>
      </c>
      <c r="I464" t="s">
        <v>1148</v>
      </c>
      <c r="J464">
        <v>21505</v>
      </c>
      <c r="K464">
        <v>21505</v>
      </c>
      <c r="L464">
        <v>21505</v>
      </c>
      <c r="M464">
        <v>0</v>
      </c>
      <c r="N464">
        <v>0</v>
      </c>
      <c r="O464">
        <v>0</v>
      </c>
      <c r="P464">
        <v>0</v>
      </c>
      <c r="Q464">
        <v>0</v>
      </c>
      <c r="R464">
        <v>0</v>
      </c>
      <c r="S464">
        <v>0</v>
      </c>
      <c r="T464">
        <v>0</v>
      </c>
      <c r="U464">
        <v>0</v>
      </c>
      <c r="V464">
        <v>64515</v>
      </c>
    </row>
    <row r="465" spans="1:22" x14ac:dyDescent="0.3">
      <c r="A465">
        <v>5410</v>
      </c>
      <c r="B465" t="s">
        <v>1250</v>
      </c>
      <c r="C465" t="s">
        <v>1149</v>
      </c>
      <c r="D465" t="s">
        <v>406</v>
      </c>
      <c r="E465" t="s">
        <v>391</v>
      </c>
      <c r="F465" t="s">
        <v>392</v>
      </c>
      <c r="G465" t="s">
        <v>393</v>
      </c>
      <c r="H465" t="s">
        <v>394</v>
      </c>
      <c r="I465" t="s">
        <v>1150</v>
      </c>
      <c r="J465">
        <v>15038</v>
      </c>
      <c r="K465">
        <v>15038</v>
      </c>
      <c r="L465">
        <v>15038</v>
      </c>
      <c r="M465">
        <v>0</v>
      </c>
      <c r="N465">
        <v>0</v>
      </c>
      <c r="O465">
        <v>0</v>
      </c>
      <c r="P465">
        <v>0</v>
      </c>
      <c r="Q465">
        <v>0</v>
      </c>
      <c r="R465">
        <v>0</v>
      </c>
      <c r="S465">
        <v>0</v>
      </c>
      <c r="T465">
        <v>0</v>
      </c>
      <c r="U465">
        <v>0</v>
      </c>
      <c r="V465">
        <v>45114</v>
      </c>
    </row>
    <row r="466" spans="1:22" x14ac:dyDescent="0.3">
      <c r="A466">
        <v>5410</v>
      </c>
      <c r="B466" t="s">
        <v>1250</v>
      </c>
      <c r="C466" t="s">
        <v>1149</v>
      </c>
      <c r="D466" t="s">
        <v>406</v>
      </c>
      <c r="E466" t="s">
        <v>391</v>
      </c>
      <c r="F466" t="s">
        <v>392</v>
      </c>
      <c r="G466" t="s">
        <v>396</v>
      </c>
      <c r="H466" t="s">
        <v>397</v>
      </c>
      <c r="I466" t="s">
        <v>1151</v>
      </c>
      <c r="J466">
        <v>125</v>
      </c>
      <c r="K466">
        <v>125</v>
      </c>
      <c r="L466">
        <v>125</v>
      </c>
      <c r="M466">
        <v>0</v>
      </c>
      <c r="N466">
        <v>0</v>
      </c>
      <c r="O466">
        <v>0</v>
      </c>
      <c r="P466">
        <v>0</v>
      </c>
      <c r="Q466">
        <v>0</v>
      </c>
      <c r="R466">
        <v>0</v>
      </c>
      <c r="S466">
        <v>0</v>
      </c>
      <c r="T466">
        <v>0</v>
      </c>
      <c r="U466">
        <v>0</v>
      </c>
      <c r="V466">
        <v>375</v>
      </c>
    </row>
    <row r="467" spans="1:22" x14ac:dyDescent="0.3">
      <c r="A467">
        <v>5412</v>
      </c>
      <c r="B467" t="s">
        <v>1250</v>
      </c>
      <c r="C467" t="s">
        <v>1152</v>
      </c>
      <c r="D467" t="s">
        <v>390</v>
      </c>
      <c r="E467" t="s">
        <v>391</v>
      </c>
      <c r="F467" t="s">
        <v>392</v>
      </c>
      <c r="G467" t="s">
        <v>393</v>
      </c>
      <c r="H467" t="s">
        <v>394</v>
      </c>
      <c r="I467" t="s">
        <v>1153</v>
      </c>
      <c r="J467">
        <v>2961</v>
      </c>
      <c r="K467">
        <v>2961</v>
      </c>
      <c r="L467">
        <v>2961</v>
      </c>
      <c r="M467">
        <v>0</v>
      </c>
      <c r="N467">
        <v>0</v>
      </c>
      <c r="O467">
        <v>0</v>
      </c>
      <c r="P467">
        <v>0</v>
      </c>
      <c r="Q467">
        <v>0</v>
      </c>
      <c r="R467">
        <v>0</v>
      </c>
      <c r="S467">
        <v>0</v>
      </c>
      <c r="T467">
        <v>0</v>
      </c>
      <c r="U467">
        <v>0</v>
      </c>
      <c r="V467">
        <v>8883</v>
      </c>
    </row>
    <row r="468" spans="1:22" x14ac:dyDescent="0.3">
      <c r="A468">
        <v>5412</v>
      </c>
      <c r="B468" t="s">
        <v>1250</v>
      </c>
      <c r="C468" t="s">
        <v>1152</v>
      </c>
      <c r="D468" t="s">
        <v>390</v>
      </c>
      <c r="E468" t="s">
        <v>391</v>
      </c>
      <c r="F468" t="s">
        <v>392</v>
      </c>
      <c r="G468" t="s">
        <v>396</v>
      </c>
      <c r="H468" t="s">
        <v>397</v>
      </c>
      <c r="I468" t="s">
        <v>1154</v>
      </c>
      <c r="J468">
        <v>225</v>
      </c>
      <c r="K468">
        <v>225</v>
      </c>
      <c r="L468">
        <v>225</v>
      </c>
      <c r="M468">
        <v>0</v>
      </c>
      <c r="N468">
        <v>0</v>
      </c>
      <c r="O468">
        <v>0</v>
      </c>
      <c r="P468">
        <v>0</v>
      </c>
      <c r="Q468">
        <v>0</v>
      </c>
      <c r="R468">
        <v>0</v>
      </c>
      <c r="S468">
        <v>0</v>
      </c>
      <c r="T468">
        <v>0</v>
      </c>
      <c r="U468">
        <v>0</v>
      </c>
      <c r="V468">
        <v>675</v>
      </c>
    </row>
    <row r="469" spans="1:22" x14ac:dyDescent="0.3">
      <c r="A469">
        <v>5425</v>
      </c>
      <c r="B469" t="s">
        <v>1250</v>
      </c>
      <c r="C469" t="s">
        <v>1155</v>
      </c>
      <c r="D469" t="s">
        <v>406</v>
      </c>
      <c r="E469" t="s">
        <v>391</v>
      </c>
      <c r="F469" t="s">
        <v>392</v>
      </c>
      <c r="G469" t="s">
        <v>393</v>
      </c>
      <c r="H469" t="s">
        <v>394</v>
      </c>
      <c r="I469" t="s">
        <v>1156</v>
      </c>
      <c r="J469">
        <v>14726.33</v>
      </c>
      <c r="K469">
        <v>14726.33</v>
      </c>
      <c r="L469">
        <v>14726.34</v>
      </c>
      <c r="M469">
        <v>0</v>
      </c>
      <c r="N469">
        <v>0</v>
      </c>
      <c r="O469">
        <v>0</v>
      </c>
      <c r="P469">
        <v>0</v>
      </c>
      <c r="Q469">
        <v>0</v>
      </c>
      <c r="R469">
        <v>0</v>
      </c>
      <c r="S469">
        <v>0</v>
      </c>
      <c r="T469">
        <v>0</v>
      </c>
      <c r="U469">
        <v>0</v>
      </c>
      <c r="V469">
        <v>44179</v>
      </c>
    </row>
    <row r="470" spans="1:22" x14ac:dyDescent="0.3">
      <c r="A470">
        <v>5425</v>
      </c>
      <c r="B470" t="s">
        <v>1250</v>
      </c>
      <c r="C470" t="s">
        <v>1155</v>
      </c>
      <c r="D470" t="s">
        <v>406</v>
      </c>
      <c r="E470" t="s">
        <v>391</v>
      </c>
      <c r="F470" t="s">
        <v>392</v>
      </c>
      <c r="G470" t="s">
        <v>396</v>
      </c>
      <c r="H470" t="s">
        <v>397</v>
      </c>
      <c r="I470" t="s">
        <v>1157</v>
      </c>
      <c r="J470">
        <v>275</v>
      </c>
      <c r="K470">
        <v>275</v>
      </c>
      <c r="L470">
        <v>275</v>
      </c>
      <c r="M470">
        <v>0</v>
      </c>
      <c r="N470">
        <v>0</v>
      </c>
      <c r="O470">
        <v>0</v>
      </c>
      <c r="P470">
        <v>0</v>
      </c>
      <c r="Q470">
        <v>0</v>
      </c>
      <c r="R470">
        <v>0</v>
      </c>
      <c r="S470">
        <v>0</v>
      </c>
      <c r="T470">
        <v>0</v>
      </c>
      <c r="U470">
        <v>0</v>
      </c>
      <c r="V470">
        <v>825</v>
      </c>
    </row>
    <row r="471" spans="1:22" x14ac:dyDescent="0.3">
      <c r="A471">
        <v>5426</v>
      </c>
      <c r="B471" t="s">
        <v>1250</v>
      </c>
      <c r="C471" t="s">
        <v>1158</v>
      </c>
      <c r="D471" t="s">
        <v>390</v>
      </c>
      <c r="E471" t="s">
        <v>391</v>
      </c>
      <c r="F471" t="s">
        <v>392</v>
      </c>
      <c r="G471" t="s">
        <v>393</v>
      </c>
      <c r="H471" t="s">
        <v>394</v>
      </c>
      <c r="I471" t="s">
        <v>1159</v>
      </c>
      <c r="J471">
        <v>13246</v>
      </c>
      <c r="K471">
        <v>13246</v>
      </c>
      <c r="L471">
        <v>13246</v>
      </c>
      <c r="M471">
        <v>0</v>
      </c>
      <c r="N471">
        <v>0</v>
      </c>
      <c r="O471">
        <v>0</v>
      </c>
      <c r="P471">
        <v>0</v>
      </c>
      <c r="Q471">
        <v>0</v>
      </c>
      <c r="R471">
        <v>0</v>
      </c>
      <c r="S471">
        <v>0</v>
      </c>
      <c r="T471">
        <v>0</v>
      </c>
      <c r="U471">
        <v>0</v>
      </c>
      <c r="V471">
        <v>39738</v>
      </c>
    </row>
    <row r="472" spans="1:22" x14ac:dyDescent="0.3">
      <c r="A472">
        <v>5426</v>
      </c>
      <c r="B472" t="s">
        <v>1250</v>
      </c>
      <c r="C472" t="s">
        <v>1158</v>
      </c>
      <c r="D472" t="s">
        <v>390</v>
      </c>
      <c r="E472" t="s">
        <v>391</v>
      </c>
      <c r="F472" t="s">
        <v>392</v>
      </c>
      <c r="G472" t="s">
        <v>396</v>
      </c>
      <c r="H472" t="s">
        <v>397</v>
      </c>
      <c r="I472" t="s">
        <v>1160</v>
      </c>
      <c r="J472">
        <v>175</v>
      </c>
      <c r="K472">
        <v>175</v>
      </c>
      <c r="L472">
        <v>175</v>
      </c>
      <c r="M472">
        <v>0</v>
      </c>
      <c r="N472">
        <v>0</v>
      </c>
      <c r="O472">
        <v>0</v>
      </c>
      <c r="P472">
        <v>0</v>
      </c>
      <c r="Q472">
        <v>0</v>
      </c>
      <c r="R472">
        <v>0</v>
      </c>
      <c r="S472">
        <v>0</v>
      </c>
      <c r="T472">
        <v>0</v>
      </c>
      <c r="U472">
        <v>0</v>
      </c>
      <c r="V472">
        <v>525</v>
      </c>
    </row>
    <row r="473" spans="1:22" x14ac:dyDescent="0.3">
      <c r="A473">
        <v>5431</v>
      </c>
      <c r="B473" t="s">
        <v>1250</v>
      </c>
      <c r="C473" t="s">
        <v>1258</v>
      </c>
      <c r="D473" t="s">
        <v>406</v>
      </c>
      <c r="E473" t="s">
        <v>391</v>
      </c>
      <c r="F473" t="s">
        <v>392</v>
      </c>
      <c r="G473" t="s">
        <v>393</v>
      </c>
      <c r="H473" t="s">
        <v>394</v>
      </c>
      <c r="I473" t="s">
        <v>1161</v>
      </c>
      <c r="J473">
        <v>19011.66</v>
      </c>
      <c r="K473">
        <v>19011.66</v>
      </c>
      <c r="L473">
        <v>19011.68</v>
      </c>
      <c r="M473">
        <v>0</v>
      </c>
      <c r="N473">
        <v>0</v>
      </c>
      <c r="O473">
        <v>0</v>
      </c>
      <c r="P473">
        <v>0</v>
      </c>
      <c r="Q473">
        <v>0</v>
      </c>
      <c r="R473">
        <v>0</v>
      </c>
      <c r="S473">
        <v>0</v>
      </c>
      <c r="T473">
        <v>0</v>
      </c>
      <c r="U473">
        <v>0</v>
      </c>
      <c r="V473">
        <v>57035</v>
      </c>
    </row>
    <row r="474" spans="1:22" x14ac:dyDescent="0.3">
      <c r="A474">
        <v>5447</v>
      </c>
      <c r="B474" t="s">
        <v>1250</v>
      </c>
      <c r="C474" t="s">
        <v>1162</v>
      </c>
      <c r="D474" t="s">
        <v>390</v>
      </c>
      <c r="E474" t="s">
        <v>391</v>
      </c>
      <c r="F474" t="s">
        <v>392</v>
      </c>
      <c r="G474" t="s">
        <v>393</v>
      </c>
      <c r="H474" t="s">
        <v>394</v>
      </c>
      <c r="I474" t="s">
        <v>1163</v>
      </c>
      <c r="J474">
        <v>26097.66</v>
      </c>
      <c r="K474">
        <v>26097.66</v>
      </c>
      <c r="L474">
        <v>26097.68</v>
      </c>
      <c r="M474">
        <v>0</v>
      </c>
      <c r="N474">
        <v>0</v>
      </c>
      <c r="O474">
        <v>0</v>
      </c>
      <c r="P474">
        <v>0</v>
      </c>
      <c r="Q474">
        <v>0</v>
      </c>
      <c r="R474">
        <v>0</v>
      </c>
      <c r="S474">
        <v>0</v>
      </c>
      <c r="T474">
        <v>0</v>
      </c>
      <c r="U474">
        <v>0</v>
      </c>
      <c r="V474">
        <v>78293</v>
      </c>
    </row>
    <row r="475" spans="1:22" x14ac:dyDescent="0.3">
      <c r="A475">
        <v>5447</v>
      </c>
      <c r="B475" t="s">
        <v>1250</v>
      </c>
      <c r="C475" t="s">
        <v>1162</v>
      </c>
      <c r="D475" t="s">
        <v>390</v>
      </c>
      <c r="E475" t="s">
        <v>391</v>
      </c>
      <c r="F475" t="s">
        <v>392</v>
      </c>
      <c r="G475" t="s">
        <v>396</v>
      </c>
      <c r="H475" t="s">
        <v>397</v>
      </c>
      <c r="I475" t="s">
        <v>1164</v>
      </c>
      <c r="J475">
        <v>150</v>
      </c>
      <c r="K475">
        <v>150</v>
      </c>
      <c r="L475">
        <v>150</v>
      </c>
      <c r="M475">
        <v>0</v>
      </c>
      <c r="N475">
        <v>0</v>
      </c>
      <c r="O475">
        <v>0</v>
      </c>
      <c r="P475">
        <v>0</v>
      </c>
      <c r="Q475">
        <v>0</v>
      </c>
      <c r="R475">
        <v>0</v>
      </c>
      <c r="S475">
        <v>0</v>
      </c>
      <c r="T475">
        <v>0</v>
      </c>
      <c r="U475">
        <v>0</v>
      </c>
      <c r="V475">
        <v>450</v>
      </c>
    </row>
    <row r="476" spans="1:22" x14ac:dyDescent="0.3">
      <c r="A476">
        <v>5456</v>
      </c>
      <c r="B476" t="s">
        <v>1250</v>
      </c>
      <c r="C476" t="s">
        <v>1165</v>
      </c>
      <c r="D476" t="s">
        <v>406</v>
      </c>
      <c r="E476" t="s">
        <v>391</v>
      </c>
      <c r="F476" t="s">
        <v>392</v>
      </c>
      <c r="G476" t="s">
        <v>393</v>
      </c>
      <c r="H476" t="s">
        <v>394</v>
      </c>
      <c r="I476" t="s">
        <v>1166</v>
      </c>
      <c r="J476">
        <v>20726</v>
      </c>
      <c r="K476">
        <v>20726</v>
      </c>
      <c r="L476">
        <v>20726</v>
      </c>
      <c r="M476">
        <v>0</v>
      </c>
      <c r="N476">
        <v>0</v>
      </c>
      <c r="O476">
        <v>0</v>
      </c>
      <c r="P476">
        <v>0</v>
      </c>
      <c r="Q476">
        <v>0</v>
      </c>
      <c r="R476">
        <v>0</v>
      </c>
      <c r="S476">
        <v>0</v>
      </c>
      <c r="T476">
        <v>0</v>
      </c>
      <c r="U476">
        <v>0</v>
      </c>
      <c r="V476">
        <v>62178</v>
      </c>
    </row>
    <row r="477" spans="1:22" x14ac:dyDescent="0.3">
      <c r="A477">
        <v>5456</v>
      </c>
      <c r="B477" t="s">
        <v>1250</v>
      </c>
      <c r="C477" t="s">
        <v>1165</v>
      </c>
      <c r="D477" t="s">
        <v>406</v>
      </c>
      <c r="E477" t="s">
        <v>391</v>
      </c>
      <c r="F477" t="s">
        <v>392</v>
      </c>
      <c r="G477" t="s">
        <v>396</v>
      </c>
      <c r="H477" t="s">
        <v>397</v>
      </c>
      <c r="I477" t="s">
        <v>1167</v>
      </c>
      <c r="J477">
        <v>50</v>
      </c>
      <c r="K477">
        <v>50</v>
      </c>
      <c r="L477">
        <v>50</v>
      </c>
      <c r="M477">
        <v>0</v>
      </c>
      <c r="N477">
        <v>0</v>
      </c>
      <c r="O477">
        <v>0</v>
      </c>
      <c r="P477">
        <v>0</v>
      </c>
      <c r="Q477">
        <v>0</v>
      </c>
      <c r="R477">
        <v>0</v>
      </c>
      <c r="S477">
        <v>0</v>
      </c>
      <c r="T477">
        <v>0</v>
      </c>
      <c r="U477">
        <v>0</v>
      </c>
      <c r="V477">
        <v>150</v>
      </c>
    </row>
    <row r="478" spans="1:22" x14ac:dyDescent="0.3">
      <c r="A478">
        <v>5459</v>
      </c>
      <c r="B478" t="s">
        <v>1250</v>
      </c>
      <c r="C478" t="s">
        <v>1168</v>
      </c>
      <c r="D478" t="s">
        <v>390</v>
      </c>
      <c r="E478" t="s">
        <v>391</v>
      </c>
      <c r="F478" t="s">
        <v>392</v>
      </c>
      <c r="G478" t="s">
        <v>393</v>
      </c>
      <c r="H478" t="s">
        <v>394</v>
      </c>
      <c r="I478" t="s">
        <v>1169</v>
      </c>
      <c r="J478">
        <v>6856.66</v>
      </c>
      <c r="K478">
        <v>6856.66</v>
      </c>
      <c r="L478">
        <v>6856.68</v>
      </c>
      <c r="M478">
        <v>0</v>
      </c>
      <c r="N478">
        <v>0</v>
      </c>
      <c r="O478">
        <v>0</v>
      </c>
      <c r="P478">
        <v>0</v>
      </c>
      <c r="Q478">
        <v>0</v>
      </c>
      <c r="R478">
        <v>0</v>
      </c>
      <c r="S478">
        <v>0</v>
      </c>
      <c r="T478">
        <v>0</v>
      </c>
      <c r="U478">
        <v>0</v>
      </c>
      <c r="V478">
        <v>20570</v>
      </c>
    </row>
    <row r="479" spans="1:22" x14ac:dyDescent="0.3">
      <c r="A479">
        <v>5459</v>
      </c>
      <c r="B479" t="s">
        <v>1250</v>
      </c>
      <c r="C479" t="s">
        <v>1168</v>
      </c>
      <c r="D479" t="s">
        <v>390</v>
      </c>
      <c r="E479" t="s">
        <v>391</v>
      </c>
      <c r="F479" t="s">
        <v>392</v>
      </c>
      <c r="G479" t="s">
        <v>396</v>
      </c>
      <c r="H479" t="s">
        <v>397</v>
      </c>
      <c r="I479" t="s">
        <v>1170</v>
      </c>
      <c r="J479">
        <v>475</v>
      </c>
      <c r="K479">
        <v>475</v>
      </c>
      <c r="L479">
        <v>475</v>
      </c>
      <c r="M479">
        <v>0</v>
      </c>
      <c r="N479">
        <v>0</v>
      </c>
      <c r="O479">
        <v>0</v>
      </c>
      <c r="P479">
        <v>0</v>
      </c>
      <c r="Q479">
        <v>0</v>
      </c>
      <c r="R479">
        <v>0</v>
      </c>
      <c r="S479">
        <v>0</v>
      </c>
      <c r="T479">
        <v>0</v>
      </c>
      <c r="U479">
        <v>0</v>
      </c>
      <c r="V479">
        <v>1425</v>
      </c>
    </row>
    <row r="480" spans="1:22" x14ac:dyDescent="0.3">
      <c r="A480">
        <v>5461</v>
      </c>
      <c r="B480" t="s">
        <v>1250</v>
      </c>
      <c r="C480" t="s">
        <v>1171</v>
      </c>
      <c r="D480" t="s">
        <v>406</v>
      </c>
      <c r="E480" t="s">
        <v>391</v>
      </c>
      <c r="F480" t="s">
        <v>392</v>
      </c>
      <c r="G480" t="s">
        <v>393</v>
      </c>
      <c r="H480" t="s">
        <v>394</v>
      </c>
      <c r="I480" t="s">
        <v>1172</v>
      </c>
      <c r="J480">
        <v>20648</v>
      </c>
      <c r="K480">
        <v>20648</v>
      </c>
      <c r="L480">
        <v>20648</v>
      </c>
      <c r="M480">
        <v>0</v>
      </c>
      <c r="N480">
        <v>0</v>
      </c>
      <c r="O480">
        <v>0</v>
      </c>
      <c r="P480">
        <v>0</v>
      </c>
      <c r="Q480">
        <v>0</v>
      </c>
      <c r="R480">
        <v>0</v>
      </c>
      <c r="S480">
        <v>0</v>
      </c>
      <c r="T480">
        <v>0</v>
      </c>
      <c r="U480">
        <v>0</v>
      </c>
      <c r="V480">
        <v>61944</v>
      </c>
    </row>
    <row r="481" spans="1:22" x14ac:dyDescent="0.3">
      <c r="A481">
        <v>5468</v>
      </c>
      <c r="B481" t="s">
        <v>1250</v>
      </c>
      <c r="C481" t="s">
        <v>1173</v>
      </c>
      <c r="D481" t="s">
        <v>390</v>
      </c>
      <c r="E481" t="s">
        <v>391</v>
      </c>
      <c r="F481" t="s">
        <v>392</v>
      </c>
      <c r="G481" t="s">
        <v>393</v>
      </c>
      <c r="H481" t="s">
        <v>394</v>
      </c>
      <c r="I481" t="s">
        <v>1174</v>
      </c>
      <c r="J481">
        <v>34361.33</v>
      </c>
      <c r="K481">
        <v>34361.33</v>
      </c>
      <c r="L481">
        <v>34361.340000000004</v>
      </c>
      <c r="M481">
        <v>0</v>
      </c>
      <c r="N481">
        <v>0</v>
      </c>
      <c r="O481">
        <v>0</v>
      </c>
      <c r="P481">
        <v>0</v>
      </c>
      <c r="Q481">
        <v>0</v>
      </c>
      <c r="R481">
        <v>0</v>
      </c>
      <c r="S481">
        <v>0</v>
      </c>
      <c r="T481">
        <v>0</v>
      </c>
      <c r="U481">
        <v>0</v>
      </c>
      <c r="V481">
        <v>103084</v>
      </c>
    </row>
    <row r="482" spans="1:22" x14ac:dyDescent="0.3">
      <c r="A482">
        <v>5468</v>
      </c>
      <c r="B482" t="s">
        <v>1250</v>
      </c>
      <c r="C482" t="s">
        <v>1173</v>
      </c>
      <c r="D482" t="s">
        <v>390</v>
      </c>
      <c r="E482" t="s">
        <v>391</v>
      </c>
      <c r="F482" t="s">
        <v>392</v>
      </c>
      <c r="G482" t="s">
        <v>396</v>
      </c>
      <c r="H482" t="s">
        <v>397</v>
      </c>
      <c r="I482" t="s">
        <v>1175</v>
      </c>
      <c r="J482">
        <v>50</v>
      </c>
      <c r="K482">
        <v>50</v>
      </c>
      <c r="L482">
        <v>50</v>
      </c>
      <c r="M482">
        <v>0</v>
      </c>
      <c r="N482">
        <v>0</v>
      </c>
      <c r="O482">
        <v>0</v>
      </c>
      <c r="P482">
        <v>0</v>
      </c>
      <c r="Q482">
        <v>0</v>
      </c>
      <c r="R482">
        <v>0</v>
      </c>
      <c r="S482">
        <v>0</v>
      </c>
      <c r="T482">
        <v>0</v>
      </c>
      <c r="U482">
        <v>0</v>
      </c>
      <c r="V482">
        <v>150</v>
      </c>
    </row>
    <row r="483" spans="1:22" x14ac:dyDescent="0.3">
      <c r="A483">
        <v>7002</v>
      </c>
      <c r="B483" t="s">
        <v>1250</v>
      </c>
      <c r="C483" t="s">
        <v>1176</v>
      </c>
      <c r="D483" t="s">
        <v>406</v>
      </c>
      <c r="E483" t="s">
        <v>391</v>
      </c>
      <c r="F483" t="s">
        <v>392</v>
      </c>
      <c r="G483" t="s">
        <v>393</v>
      </c>
      <c r="H483" t="s">
        <v>394</v>
      </c>
      <c r="I483" t="s">
        <v>1177</v>
      </c>
      <c r="J483">
        <v>3896</v>
      </c>
      <c r="K483">
        <v>3896</v>
      </c>
      <c r="L483">
        <v>3896</v>
      </c>
      <c r="M483">
        <v>0</v>
      </c>
      <c r="N483">
        <v>0</v>
      </c>
      <c r="O483">
        <v>0</v>
      </c>
      <c r="P483">
        <v>0</v>
      </c>
      <c r="Q483">
        <v>0</v>
      </c>
      <c r="R483">
        <v>0</v>
      </c>
      <c r="S483">
        <v>0</v>
      </c>
      <c r="T483">
        <v>0</v>
      </c>
      <c r="U483">
        <v>0</v>
      </c>
      <c r="V483">
        <v>11688</v>
      </c>
    </row>
    <row r="484" spans="1:22" x14ac:dyDescent="0.3">
      <c r="A484">
        <v>7021</v>
      </c>
      <c r="B484" t="s">
        <v>1250</v>
      </c>
      <c r="C484" t="s">
        <v>1178</v>
      </c>
      <c r="D484" t="s">
        <v>406</v>
      </c>
      <c r="E484" t="s">
        <v>391</v>
      </c>
      <c r="F484" t="s">
        <v>392</v>
      </c>
      <c r="G484" t="s">
        <v>393</v>
      </c>
      <c r="H484" t="s">
        <v>394</v>
      </c>
      <c r="I484" t="s">
        <v>1179</v>
      </c>
      <c r="J484">
        <v>1608.66</v>
      </c>
      <c r="K484">
        <v>1608.66</v>
      </c>
      <c r="L484">
        <v>1608.68</v>
      </c>
      <c r="M484">
        <v>0</v>
      </c>
      <c r="N484">
        <v>0</v>
      </c>
      <c r="O484">
        <v>0</v>
      </c>
      <c r="P484">
        <v>0</v>
      </c>
      <c r="Q484">
        <v>0</v>
      </c>
      <c r="R484">
        <v>0</v>
      </c>
      <c r="S484">
        <v>0</v>
      </c>
      <c r="T484">
        <v>0</v>
      </c>
      <c r="U484">
        <v>0</v>
      </c>
      <c r="V484">
        <v>4826</v>
      </c>
    </row>
    <row r="485" spans="1:22" x14ac:dyDescent="0.3">
      <c r="A485">
        <v>7032</v>
      </c>
      <c r="B485" t="s">
        <v>1250</v>
      </c>
      <c r="C485" t="s">
        <v>1180</v>
      </c>
      <c r="D485" t="s">
        <v>400</v>
      </c>
      <c r="E485" t="s">
        <v>391</v>
      </c>
      <c r="F485" t="s">
        <v>392</v>
      </c>
      <c r="G485" t="s">
        <v>393</v>
      </c>
      <c r="H485" t="s">
        <v>394</v>
      </c>
      <c r="I485" t="s">
        <v>1181</v>
      </c>
      <c r="J485">
        <v>9510.33</v>
      </c>
      <c r="K485">
        <v>9510.33</v>
      </c>
      <c r="L485">
        <v>9510.34</v>
      </c>
      <c r="M485">
        <v>0</v>
      </c>
      <c r="N485">
        <v>0</v>
      </c>
      <c r="O485">
        <v>0</v>
      </c>
      <c r="P485">
        <v>0</v>
      </c>
      <c r="Q485">
        <v>0</v>
      </c>
      <c r="R485">
        <v>0</v>
      </c>
      <c r="S485">
        <v>0</v>
      </c>
      <c r="T485">
        <v>0</v>
      </c>
      <c r="U485">
        <v>0</v>
      </c>
      <c r="V485">
        <v>28531</v>
      </c>
    </row>
    <row r="486" spans="1:22" x14ac:dyDescent="0.3">
      <c r="A486">
        <v>7033</v>
      </c>
      <c r="B486" t="s">
        <v>1250</v>
      </c>
      <c r="C486" t="s">
        <v>1182</v>
      </c>
      <c r="D486" t="s">
        <v>390</v>
      </c>
      <c r="E486" t="s">
        <v>391</v>
      </c>
      <c r="F486" t="s">
        <v>392</v>
      </c>
      <c r="G486" t="s">
        <v>393</v>
      </c>
      <c r="H486" t="s">
        <v>394</v>
      </c>
      <c r="I486" t="s">
        <v>1183</v>
      </c>
      <c r="J486">
        <v>6398.33</v>
      </c>
      <c r="K486">
        <v>6398.33</v>
      </c>
      <c r="L486">
        <v>6398.34</v>
      </c>
      <c r="M486">
        <v>0</v>
      </c>
      <c r="N486">
        <v>0</v>
      </c>
      <c r="O486">
        <v>0</v>
      </c>
      <c r="P486">
        <v>0</v>
      </c>
      <c r="Q486">
        <v>0</v>
      </c>
      <c r="R486">
        <v>0</v>
      </c>
      <c r="S486">
        <v>0</v>
      </c>
      <c r="T486">
        <v>0</v>
      </c>
      <c r="U486">
        <v>0</v>
      </c>
      <c r="V486">
        <v>19195</v>
      </c>
    </row>
    <row r="487" spans="1:22" x14ac:dyDescent="0.3">
      <c r="A487">
        <v>7039</v>
      </c>
      <c r="B487" t="s">
        <v>1250</v>
      </c>
      <c r="C487" t="s">
        <v>1184</v>
      </c>
      <c r="D487" t="s">
        <v>406</v>
      </c>
      <c r="E487" t="s">
        <v>391</v>
      </c>
      <c r="F487" t="s">
        <v>392</v>
      </c>
      <c r="G487" t="s">
        <v>393</v>
      </c>
      <c r="H487" t="s">
        <v>394</v>
      </c>
      <c r="I487" t="s">
        <v>1185</v>
      </c>
      <c r="J487">
        <v>6105</v>
      </c>
      <c r="K487">
        <v>6105</v>
      </c>
      <c r="L487">
        <v>6105</v>
      </c>
      <c r="M487">
        <v>0</v>
      </c>
      <c r="N487">
        <v>0</v>
      </c>
      <c r="O487">
        <v>0</v>
      </c>
      <c r="P487">
        <v>0</v>
      </c>
      <c r="Q487">
        <v>0</v>
      </c>
      <c r="R487">
        <v>0</v>
      </c>
      <c r="S487">
        <v>0</v>
      </c>
      <c r="T487">
        <v>0</v>
      </c>
      <c r="U487">
        <v>0</v>
      </c>
      <c r="V487">
        <v>18315</v>
      </c>
    </row>
    <row r="488" spans="1:22" x14ac:dyDescent="0.3">
      <c r="A488">
        <v>7039</v>
      </c>
      <c r="B488" t="s">
        <v>1250</v>
      </c>
      <c r="C488" t="s">
        <v>1184</v>
      </c>
      <c r="D488" t="s">
        <v>406</v>
      </c>
      <c r="E488" t="s">
        <v>391</v>
      </c>
      <c r="F488" t="s">
        <v>392</v>
      </c>
      <c r="G488" t="s">
        <v>396</v>
      </c>
      <c r="H488" t="s">
        <v>397</v>
      </c>
      <c r="I488" t="s">
        <v>1259</v>
      </c>
      <c r="J488">
        <v>25</v>
      </c>
      <c r="K488">
        <v>25</v>
      </c>
      <c r="L488">
        <v>25</v>
      </c>
      <c r="M488">
        <v>0</v>
      </c>
      <c r="N488">
        <v>0</v>
      </c>
      <c r="O488">
        <v>0</v>
      </c>
      <c r="P488">
        <v>0</v>
      </c>
      <c r="Q488">
        <v>0</v>
      </c>
      <c r="R488">
        <v>0</v>
      </c>
      <c r="S488">
        <v>0</v>
      </c>
      <c r="T488">
        <v>0</v>
      </c>
      <c r="U488">
        <v>0</v>
      </c>
      <c r="V488">
        <v>75</v>
      </c>
    </row>
    <row r="489" spans="1:22" x14ac:dyDescent="0.3">
      <c r="A489">
        <v>7040</v>
      </c>
      <c r="B489" t="s">
        <v>1250</v>
      </c>
      <c r="C489" t="s">
        <v>1186</v>
      </c>
      <c r="D489" t="s">
        <v>390</v>
      </c>
      <c r="E489" t="s">
        <v>391</v>
      </c>
      <c r="F489" t="s">
        <v>392</v>
      </c>
      <c r="G489" t="s">
        <v>393</v>
      </c>
      <c r="H489" t="s">
        <v>394</v>
      </c>
      <c r="I489" t="s">
        <v>1187</v>
      </c>
      <c r="J489">
        <v>6375.33</v>
      </c>
      <c r="K489">
        <v>6375.33</v>
      </c>
      <c r="L489">
        <v>6375.34</v>
      </c>
      <c r="M489">
        <v>0</v>
      </c>
      <c r="N489">
        <v>0</v>
      </c>
      <c r="O489">
        <v>0</v>
      </c>
      <c r="P489">
        <v>0</v>
      </c>
      <c r="Q489">
        <v>0</v>
      </c>
      <c r="R489">
        <v>0</v>
      </c>
      <c r="S489">
        <v>0</v>
      </c>
      <c r="T489">
        <v>0</v>
      </c>
      <c r="U489">
        <v>0</v>
      </c>
      <c r="V489">
        <v>19126</v>
      </c>
    </row>
    <row r="490" spans="1:22" x14ac:dyDescent="0.3">
      <c r="A490">
        <v>7041</v>
      </c>
      <c r="B490" t="s">
        <v>1250</v>
      </c>
      <c r="C490" t="s">
        <v>1188</v>
      </c>
      <c r="D490" t="s">
        <v>400</v>
      </c>
      <c r="E490" t="s">
        <v>391</v>
      </c>
      <c r="F490" t="s">
        <v>392</v>
      </c>
      <c r="G490" t="s">
        <v>393</v>
      </c>
      <c r="H490" t="s">
        <v>394</v>
      </c>
      <c r="I490" t="s">
        <v>1189</v>
      </c>
      <c r="J490">
        <v>5064.66</v>
      </c>
      <c r="K490">
        <v>5064.66</v>
      </c>
      <c r="L490">
        <v>5064.68</v>
      </c>
      <c r="M490">
        <v>0</v>
      </c>
      <c r="N490">
        <v>0</v>
      </c>
      <c r="O490">
        <v>0</v>
      </c>
      <c r="P490">
        <v>0</v>
      </c>
      <c r="Q490">
        <v>0</v>
      </c>
      <c r="R490">
        <v>0</v>
      </c>
      <c r="S490">
        <v>0</v>
      </c>
      <c r="T490">
        <v>0</v>
      </c>
      <c r="U490">
        <v>0</v>
      </c>
      <c r="V490">
        <v>15194</v>
      </c>
    </row>
    <row r="491" spans="1:22" x14ac:dyDescent="0.3">
      <c r="A491">
        <v>7043</v>
      </c>
      <c r="B491" t="s">
        <v>1250</v>
      </c>
      <c r="C491" t="s">
        <v>1190</v>
      </c>
      <c r="D491" t="s">
        <v>400</v>
      </c>
      <c r="E491" t="s">
        <v>391</v>
      </c>
      <c r="F491" t="s">
        <v>392</v>
      </c>
      <c r="G491" t="s">
        <v>393</v>
      </c>
      <c r="H491" t="s">
        <v>394</v>
      </c>
      <c r="I491" t="s">
        <v>1191</v>
      </c>
      <c r="J491">
        <v>10097</v>
      </c>
      <c r="K491">
        <v>10097</v>
      </c>
      <c r="L491">
        <v>10097</v>
      </c>
      <c r="M491">
        <v>0</v>
      </c>
      <c r="N491">
        <v>0</v>
      </c>
      <c r="O491">
        <v>0</v>
      </c>
      <c r="P491">
        <v>0</v>
      </c>
      <c r="Q491">
        <v>0</v>
      </c>
      <c r="R491">
        <v>0</v>
      </c>
      <c r="S491">
        <v>0</v>
      </c>
      <c r="T491">
        <v>0</v>
      </c>
      <c r="U491">
        <v>0</v>
      </c>
      <c r="V491">
        <v>30291</v>
      </c>
    </row>
    <row r="492" spans="1:22" x14ac:dyDescent="0.3">
      <c r="A492">
        <v>7043</v>
      </c>
      <c r="B492" t="s">
        <v>1250</v>
      </c>
      <c r="C492" t="s">
        <v>1190</v>
      </c>
      <c r="D492" t="s">
        <v>400</v>
      </c>
      <c r="E492" t="s">
        <v>391</v>
      </c>
      <c r="F492" t="s">
        <v>392</v>
      </c>
      <c r="G492" t="s">
        <v>396</v>
      </c>
      <c r="H492" t="s">
        <v>397</v>
      </c>
      <c r="I492" t="s">
        <v>1192</v>
      </c>
      <c r="J492">
        <v>125</v>
      </c>
      <c r="K492">
        <v>125</v>
      </c>
      <c r="L492">
        <v>125</v>
      </c>
      <c r="M492">
        <v>0</v>
      </c>
      <c r="N492">
        <v>0</v>
      </c>
      <c r="O492">
        <v>0</v>
      </c>
      <c r="P492">
        <v>0</v>
      </c>
      <c r="Q492">
        <v>0</v>
      </c>
      <c r="R492">
        <v>0</v>
      </c>
      <c r="S492">
        <v>0</v>
      </c>
      <c r="T492">
        <v>0</v>
      </c>
      <c r="U492">
        <v>0</v>
      </c>
      <c r="V492">
        <v>375</v>
      </c>
    </row>
    <row r="493" spans="1:22" x14ac:dyDescent="0.3">
      <c r="A493">
        <v>7044</v>
      </c>
      <c r="B493" t="s">
        <v>1250</v>
      </c>
      <c r="C493" t="s">
        <v>1193</v>
      </c>
      <c r="D493" t="s">
        <v>406</v>
      </c>
      <c r="E493" t="s">
        <v>391</v>
      </c>
      <c r="F493" t="s">
        <v>392</v>
      </c>
      <c r="G493" t="s">
        <v>393</v>
      </c>
      <c r="H493" t="s">
        <v>394</v>
      </c>
      <c r="I493" t="s">
        <v>1194</v>
      </c>
      <c r="J493">
        <v>5642</v>
      </c>
      <c r="K493">
        <v>5642</v>
      </c>
      <c r="L493">
        <v>5642</v>
      </c>
      <c r="M493">
        <v>0</v>
      </c>
      <c r="N493">
        <v>0</v>
      </c>
      <c r="O493">
        <v>0</v>
      </c>
      <c r="P493">
        <v>0</v>
      </c>
      <c r="Q493">
        <v>0</v>
      </c>
      <c r="R493">
        <v>0</v>
      </c>
      <c r="S493">
        <v>0</v>
      </c>
      <c r="T493">
        <v>0</v>
      </c>
      <c r="U493">
        <v>0</v>
      </c>
      <c r="V493">
        <v>16926</v>
      </c>
    </row>
    <row r="494" spans="1:22" x14ac:dyDescent="0.3">
      <c r="A494">
        <v>7044</v>
      </c>
      <c r="B494" t="s">
        <v>1250</v>
      </c>
      <c r="C494" t="s">
        <v>1193</v>
      </c>
      <c r="D494" t="s">
        <v>406</v>
      </c>
      <c r="E494" t="s">
        <v>391</v>
      </c>
      <c r="F494" t="s">
        <v>392</v>
      </c>
      <c r="G494" t="s">
        <v>396</v>
      </c>
      <c r="H494" t="s">
        <v>397</v>
      </c>
      <c r="I494" t="s">
        <v>1260</v>
      </c>
      <c r="J494">
        <v>25</v>
      </c>
      <c r="K494">
        <v>25</v>
      </c>
      <c r="L494">
        <v>25</v>
      </c>
      <c r="M494">
        <v>0</v>
      </c>
      <c r="N494">
        <v>0</v>
      </c>
      <c r="O494">
        <v>0</v>
      </c>
      <c r="P494">
        <v>0</v>
      </c>
      <c r="Q494">
        <v>0</v>
      </c>
      <c r="R494">
        <v>0</v>
      </c>
      <c r="S494">
        <v>0</v>
      </c>
      <c r="T494">
        <v>0</v>
      </c>
      <c r="U494">
        <v>0</v>
      </c>
      <c r="V494">
        <v>75</v>
      </c>
    </row>
    <row r="495" spans="1:22" x14ac:dyDescent="0.3">
      <c r="A495">
        <v>7045</v>
      </c>
      <c r="B495" t="s">
        <v>1250</v>
      </c>
      <c r="C495" t="s">
        <v>1195</v>
      </c>
      <c r="D495" t="s">
        <v>390</v>
      </c>
      <c r="E495" t="s">
        <v>391</v>
      </c>
      <c r="F495" t="s">
        <v>392</v>
      </c>
      <c r="G495" t="s">
        <v>393</v>
      </c>
      <c r="H495" t="s">
        <v>394</v>
      </c>
      <c r="I495" t="s">
        <v>1196</v>
      </c>
      <c r="J495">
        <v>6288.33</v>
      </c>
      <c r="K495">
        <v>6288.33</v>
      </c>
      <c r="L495">
        <v>6288.34</v>
      </c>
      <c r="M495">
        <v>0</v>
      </c>
      <c r="N495">
        <v>0</v>
      </c>
      <c r="O495">
        <v>0</v>
      </c>
      <c r="P495">
        <v>0</v>
      </c>
      <c r="Q495">
        <v>0</v>
      </c>
      <c r="R495">
        <v>0</v>
      </c>
      <c r="S495">
        <v>0</v>
      </c>
      <c r="T495">
        <v>0</v>
      </c>
      <c r="U495">
        <v>0</v>
      </c>
      <c r="V495">
        <v>18865</v>
      </c>
    </row>
    <row r="496" spans="1:22" x14ac:dyDescent="0.3">
      <c r="A496">
        <v>7045</v>
      </c>
      <c r="B496" t="s">
        <v>1250</v>
      </c>
      <c r="C496" t="s">
        <v>1195</v>
      </c>
      <c r="D496" t="s">
        <v>390</v>
      </c>
      <c r="E496" t="s">
        <v>391</v>
      </c>
      <c r="F496" t="s">
        <v>392</v>
      </c>
      <c r="G496" t="s">
        <v>396</v>
      </c>
      <c r="H496" t="s">
        <v>397</v>
      </c>
      <c r="I496" t="s">
        <v>1261</v>
      </c>
      <c r="J496">
        <v>25</v>
      </c>
      <c r="K496">
        <v>25</v>
      </c>
      <c r="L496">
        <v>25</v>
      </c>
      <c r="M496">
        <v>0</v>
      </c>
      <c r="N496">
        <v>0</v>
      </c>
      <c r="O496">
        <v>0</v>
      </c>
      <c r="P496">
        <v>0</v>
      </c>
      <c r="Q496">
        <v>0</v>
      </c>
      <c r="R496">
        <v>0</v>
      </c>
      <c r="S496">
        <v>0</v>
      </c>
      <c r="T496">
        <v>0</v>
      </c>
      <c r="U496">
        <v>0</v>
      </c>
      <c r="V496">
        <v>75</v>
      </c>
    </row>
    <row r="497" spans="1:22" x14ac:dyDescent="0.3">
      <c r="A497">
        <v>7051</v>
      </c>
      <c r="B497" t="s">
        <v>1250</v>
      </c>
      <c r="C497" t="s">
        <v>1262</v>
      </c>
      <c r="D497" t="s">
        <v>406</v>
      </c>
      <c r="E497" t="s">
        <v>391</v>
      </c>
      <c r="F497" t="s">
        <v>392</v>
      </c>
      <c r="G497" t="s">
        <v>393</v>
      </c>
      <c r="H497" t="s">
        <v>394</v>
      </c>
      <c r="I497" t="s">
        <v>1197</v>
      </c>
      <c r="J497">
        <v>2301</v>
      </c>
      <c r="K497">
        <v>2301</v>
      </c>
      <c r="L497">
        <v>2301</v>
      </c>
      <c r="M497">
        <v>0</v>
      </c>
      <c r="N497">
        <v>0</v>
      </c>
      <c r="O497">
        <v>0</v>
      </c>
      <c r="P497">
        <v>0</v>
      </c>
      <c r="Q497">
        <v>0</v>
      </c>
      <c r="R497">
        <v>0</v>
      </c>
      <c r="S497">
        <v>0</v>
      </c>
      <c r="T497">
        <v>0</v>
      </c>
      <c r="U497">
        <v>0</v>
      </c>
      <c r="V497">
        <v>6903</v>
      </c>
    </row>
    <row r="498" spans="1:22" x14ac:dyDescent="0.3">
      <c r="A498">
        <v>7052</v>
      </c>
      <c r="B498" t="s">
        <v>1250</v>
      </c>
      <c r="C498" t="s">
        <v>1198</v>
      </c>
      <c r="D498" t="s">
        <v>406</v>
      </c>
      <c r="E498" t="s">
        <v>391</v>
      </c>
      <c r="F498" t="s">
        <v>392</v>
      </c>
      <c r="G498" t="s">
        <v>393</v>
      </c>
      <c r="H498" t="s">
        <v>394</v>
      </c>
      <c r="I498" t="s">
        <v>1199</v>
      </c>
      <c r="J498">
        <v>1246.6600000000001</v>
      </c>
      <c r="K498">
        <v>1246.6600000000001</v>
      </c>
      <c r="L498">
        <v>1246.68</v>
      </c>
      <c r="M498">
        <v>0</v>
      </c>
      <c r="N498">
        <v>0</v>
      </c>
      <c r="O498">
        <v>0</v>
      </c>
      <c r="P498">
        <v>0</v>
      </c>
      <c r="Q498">
        <v>0</v>
      </c>
      <c r="R498">
        <v>0</v>
      </c>
      <c r="S498">
        <v>0</v>
      </c>
      <c r="T498">
        <v>0</v>
      </c>
      <c r="U498">
        <v>0</v>
      </c>
      <c r="V498">
        <v>3740</v>
      </c>
    </row>
    <row r="499" spans="1:22" x14ac:dyDescent="0.3">
      <c r="A499">
        <v>7056</v>
      </c>
      <c r="B499" t="s">
        <v>1250</v>
      </c>
      <c r="C499" t="s">
        <v>1200</v>
      </c>
      <c r="D499" t="s">
        <v>400</v>
      </c>
      <c r="E499" t="s">
        <v>391</v>
      </c>
      <c r="F499" t="s">
        <v>392</v>
      </c>
      <c r="G499" t="s">
        <v>393</v>
      </c>
      <c r="H499" t="s">
        <v>394</v>
      </c>
      <c r="I499" t="s">
        <v>1201</v>
      </c>
      <c r="J499">
        <v>8222.66</v>
      </c>
      <c r="K499">
        <v>8222.66</v>
      </c>
      <c r="L499">
        <v>8222.68</v>
      </c>
      <c r="M499">
        <v>0</v>
      </c>
      <c r="N499">
        <v>0</v>
      </c>
      <c r="O499">
        <v>0</v>
      </c>
      <c r="P499">
        <v>0</v>
      </c>
      <c r="Q499">
        <v>0</v>
      </c>
      <c r="R499">
        <v>0</v>
      </c>
      <c r="S499">
        <v>0</v>
      </c>
      <c r="T499">
        <v>0</v>
      </c>
      <c r="U499">
        <v>0</v>
      </c>
      <c r="V499">
        <v>24668</v>
      </c>
    </row>
    <row r="500" spans="1:22" x14ac:dyDescent="0.3">
      <c r="A500">
        <v>7056</v>
      </c>
      <c r="B500" t="s">
        <v>1250</v>
      </c>
      <c r="C500" t="s">
        <v>1200</v>
      </c>
      <c r="D500" t="s">
        <v>400</v>
      </c>
      <c r="E500" t="s">
        <v>391</v>
      </c>
      <c r="F500" t="s">
        <v>392</v>
      </c>
      <c r="G500" t="s">
        <v>396</v>
      </c>
      <c r="H500" t="s">
        <v>397</v>
      </c>
      <c r="I500" t="s">
        <v>1202</v>
      </c>
      <c r="J500">
        <v>50</v>
      </c>
      <c r="K500">
        <v>50</v>
      </c>
      <c r="L500">
        <v>50</v>
      </c>
      <c r="M500">
        <v>0</v>
      </c>
      <c r="N500">
        <v>0</v>
      </c>
      <c r="O500">
        <v>0</v>
      </c>
      <c r="P500">
        <v>0</v>
      </c>
      <c r="Q500">
        <v>0</v>
      </c>
      <c r="R500">
        <v>0</v>
      </c>
      <c r="S500">
        <v>0</v>
      </c>
      <c r="T500">
        <v>0</v>
      </c>
      <c r="U500">
        <v>0</v>
      </c>
      <c r="V500">
        <v>150</v>
      </c>
    </row>
    <row r="501" spans="1:22" x14ac:dyDescent="0.3">
      <c r="A501">
        <v>7058</v>
      </c>
      <c r="B501" t="s">
        <v>1250</v>
      </c>
      <c r="C501" t="s">
        <v>1203</v>
      </c>
      <c r="D501" t="s">
        <v>390</v>
      </c>
      <c r="E501" t="s">
        <v>391</v>
      </c>
      <c r="F501" t="s">
        <v>392</v>
      </c>
      <c r="G501" t="s">
        <v>393</v>
      </c>
      <c r="H501" t="s">
        <v>394</v>
      </c>
      <c r="I501" t="s">
        <v>1204</v>
      </c>
      <c r="J501">
        <v>623.33000000000004</v>
      </c>
      <c r="K501">
        <v>623.33000000000004</v>
      </c>
      <c r="L501">
        <v>623.34</v>
      </c>
      <c r="M501">
        <v>0</v>
      </c>
      <c r="N501">
        <v>0</v>
      </c>
      <c r="O501">
        <v>0</v>
      </c>
      <c r="P501">
        <v>0</v>
      </c>
      <c r="Q501">
        <v>0</v>
      </c>
      <c r="R501">
        <v>0</v>
      </c>
      <c r="S501">
        <v>0</v>
      </c>
      <c r="T501">
        <v>0</v>
      </c>
      <c r="U501">
        <v>0</v>
      </c>
      <c r="V501">
        <v>1870</v>
      </c>
    </row>
    <row r="502" spans="1:22" x14ac:dyDescent="0.3">
      <c r="A502">
        <v>7062</v>
      </c>
      <c r="B502" t="s">
        <v>1250</v>
      </c>
      <c r="C502" t="s">
        <v>1205</v>
      </c>
      <c r="D502" t="s">
        <v>390</v>
      </c>
      <c r="E502" t="s">
        <v>391</v>
      </c>
      <c r="F502" t="s">
        <v>392</v>
      </c>
      <c r="G502" t="s">
        <v>393</v>
      </c>
      <c r="H502" t="s">
        <v>394</v>
      </c>
      <c r="I502" t="s">
        <v>1206</v>
      </c>
      <c r="J502">
        <v>4986.66</v>
      </c>
      <c r="K502">
        <v>4986.66</v>
      </c>
      <c r="L502">
        <v>4986.68</v>
      </c>
      <c r="M502">
        <v>0</v>
      </c>
      <c r="N502">
        <v>0</v>
      </c>
      <c r="O502">
        <v>0</v>
      </c>
      <c r="P502">
        <v>0</v>
      </c>
      <c r="Q502">
        <v>0</v>
      </c>
      <c r="R502">
        <v>0</v>
      </c>
      <c r="S502">
        <v>0</v>
      </c>
      <c r="T502">
        <v>0</v>
      </c>
      <c r="U502">
        <v>0</v>
      </c>
      <c r="V502">
        <v>14960</v>
      </c>
    </row>
    <row r="503" spans="1:22" x14ac:dyDescent="0.3">
      <c r="A503">
        <v>7063</v>
      </c>
      <c r="B503" t="s">
        <v>1250</v>
      </c>
      <c r="C503" t="s">
        <v>1207</v>
      </c>
      <c r="D503" t="s">
        <v>390</v>
      </c>
      <c r="E503" t="s">
        <v>391</v>
      </c>
      <c r="F503" t="s">
        <v>392</v>
      </c>
      <c r="G503" t="s">
        <v>393</v>
      </c>
      <c r="H503" t="s">
        <v>394</v>
      </c>
      <c r="I503" t="s">
        <v>1208</v>
      </c>
      <c r="J503">
        <v>6843</v>
      </c>
      <c r="K503">
        <v>6843</v>
      </c>
      <c r="L503">
        <v>6843</v>
      </c>
      <c r="M503">
        <v>0</v>
      </c>
      <c r="N503">
        <v>0</v>
      </c>
      <c r="O503">
        <v>0</v>
      </c>
      <c r="P503">
        <v>0</v>
      </c>
      <c r="Q503">
        <v>0</v>
      </c>
      <c r="R503">
        <v>0</v>
      </c>
      <c r="S503">
        <v>0</v>
      </c>
      <c r="T503">
        <v>0</v>
      </c>
      <c r="U503">
        <v>0</v>
      </c>
      <c r="V503">
        <v>20529</v>
      </c>
    </row>
    <row r="504" spans="1:22" x14ac:dyDescent="0.3">
      <c r="A504">
        <v>7067</v>
      </c>
      <c r="B504" t="s">
        <v>1250</v>
      </c>
      <c r="C504" t="s">
        <v>1209</v>
      </c>
      <c r="D504" t="s">
        <v>390</v>
      </c>
      <c r="E504" t="s">
        <v>391</v>
      </c>
      <c r="F504" t="s">
        <v>392</v>
      </c>
      <c r="G504" t="s">
        <v>393</v>
      </c>
      <c r="H504" t="s">
        <v>394</v>
      </c>
      <c r="I504" t="s">
        <v>1210</v>
      </c>
      <c r="J504">
        <v>1870</v>
      </c>
      <c r="K504">
        <v>1870</v>
      </c>
      <c r="L504">
        <v>1870</v>
      </c>
      <c r="M504">
        <v>0</v>
      </c>
      <c r="N504">
        <v>0</v>
      </c>
      <c r="O504">
        <v>0</v>
      </c>
      <c r="P504">
        <v>0</v>
      </c>
      <c r="Q504">
        <v>0</v>
      </c>
      <c r="R504">
        <v>0</v>
      </c>
      <c r="S504">
        <v>0</v>
      </c>
      <c r="T504">
        <v>0</v>
      </c>
      <c r="U504">
        <v>0</v>
      </c>
      <c r="V504">
        <v>5610</v>
      </c>
    </row>
    <row r="505" spans="1:22" x14ac:dyDescent="0.3">
      <c r="A505">
        <v>7067</v>
      </c>
      <c r="B505" t="s">
        <v>1250</v>
      </c>
      <c r="C505" t="s">
        <v>1209</v>
      </c>
      <c r="D505" t="s">
        <v>390</v>
      </c>
      <c r="E505" t="s">
        <v>391</v>
      </c>
      <c r="F505" t="s">
        <v>392</v>
      </c>
      <c r="G505" t="s">
        <v>396</v>
      </c>
      <c r="H505" t="s">
        <v>397</v>
      </c>
      <c r="I505" t="s">
        <v>1211</v>
      </c>
      <c r="J505">
        <v>25</v>
      </c>
      <c r="K505">
        <v>25</v>
      </c>
      <c r="L505">
        <v>25</v>
      </c>
      <c r="M505">
        <v>0</v>
      </c>
      <c r="N505">
        <v>0</v>
      </c>
      <c r="O505">
        <v>0</v>
      </c>
      <c r="P505">
        <v>0</v>
      </c>
      <c r="Q505">
        <v>0</v>
      </c>
      <c r="R505">
        <v>0</v>
      </c>
      <c r="S505">
        <v>0</v>
      </c>
      <c r="T505">
        <v>0</v>
      </c>
      <c r="U505">
        <v>0</v>
      </c>
      <c r="V505">
        <v>75</v>
      </c>
    </row>
    <row r="506" spans="1:22" x14ac:dyDescent="0.3">
      <c r="A506">
        <v>7069</v>
      </c>
      <c r="B506" t="s">
        <v>1250</v>
      </c>
      <c r="C506" t="s">
        <v>1212</v>
      </c>
      <c r="D506" t="s">
        <v>400</v>
      </c>
      <c r="E506" t="s">
        <v>391</v>
      </c>
      <c r="F506" t="s">
        <v>392</v>
      </c>
      <c r="G506" t="s">
        <v>393</v>
      </c>
      <c r="H506" t="s">
        <v>394</v>
      </c>
      <c r="I506" t="s">
        <v>1213</v>
      </c>
      <c r="J506">
        <v>4936.33</v>
      </c>
      <c r="K506">
        <v>4936.33</v>
      </c>
      <c r="L506">
        <v>4936.34</v>
      </c>
      <c r="M506">
        <v>0</v>
      </c>
      <c r="N506">
        <v>0</v>
      </c>
      <c r="O506">
        <v>0</v>
      </c>
      <c r="P506">
        <v>0</v>
      </c>
      <c r="Q506">
        <v>0</v>
      </c>
      <c r="R506">
        <v>0</v>
      </c>
      <c r="S506">
        <v>0</v>
      </c>
      <c r="T506">
        <v>0</v>
      </c>
      <c r="U506">
        <v>0</v>
      </c>
      <c r="V506">
        <v>14809</v>
      </c>
    </row>
    <row r="507" spans="1:22" x14ac:dyDescent="0.3">
      <c r="A507">
        <v>7069</v>
      </c>
      <c r="B507" t="s">
        <v>1250</v>
      </c>
      <c r="C507" t="s">
        <v>1212</v>
      </c>
      <c r="D507" t="s">
        <v>400</v>
      </c>
      <c r="E507" t="s">
        <v>391</v>
      </c>
      <c r="F507" t="s">
        <v>392</v>
      </c>
      <c r="G507" t="s">
        <v>396</v>
      </c>
      <c r="H507" t="s">
        <v>397</v>
      </c>
      <c r="I507" t="s">
        <v>1214</v>
      </c>
      <c r="J507">
        <v>25</v>
      </c>
      <c r="K507">
        <v>25</v>
      </c>
      <c r="L507">
        <v>25</v>
      </c>
      <c r="M507">
        <v>0</v>
      </c>
      <c r="N507">
        <v>0</v>
      </c>
      <c r="O507">
        <v>0</v>
      </c>
      <c r="P507">
        <v>0</v>
      </c>
      <c r="Q507">
        <v>0</v>
      </c>
      <c r="R507">
        <v>0</v>
      </c>
      <c r="S507">
        <v>0</v>
      </c>
      <c r="T507">
        <v>0</v>
      </c>
      <c r="U507">
        <v>0</v>
      </c>
      <c r="V507">
        <v>75</v>
      </c>
    </row>
    <row r="508" spans="1:22" x14ac:dyDescent="0.3">
      <c r="A508">
        <v>7070</v>
      </c>
      <c r="B508" t="s">
        <v>1250</v>
      </c>
      <c r="C508" t="s">
        <v>1215</v>
      </c>
      <c r="D508" t="s">
        <v>406</v>
      </c>
      <c r="E508" t="s">
        <v>391</v>
      </c>
      <c r="F508" t="s">
        <v>392</v>
      </c>
      <c r="G508" t="s">
        <v>393</v>
      </c>
      <c r="H508" t="s">
        <v>394</v>
      </c>
      <c r="I508" t="s">
        <v>1216</v>
      </c>
      <c r="J508">
        <v>4551.33</v>
      </c>
      <c r="K508">
        <v>4551.33</v>
      </c>
      <c r="L508">
        <v>4551.34</v>
      </c>
      <c r="M508">
        <v>0</v>
      </c>
      <c r="N508">
        <v>0</v>
      </c>
      <c r="O508">
        <v>0</v>
      </c>
      <c r="P508">
        <v>0</v>
      </c>
      <c r="Q508">
        <v>0</v>
      </c>
      <c r="R508">
        <v>0</v>
      </c>
      <c r="S508">
        <v>0</v>
      </c>
      <c r="T508">
        <v>0</v>
      </c>
      <c r="U508">
        <v>0</v>
      </c>
      <c r="V508">
        <v>13654</v>
      </c>
    </row>
    <row r="509" spans="1:22" x14ac:dyDescent="0.3">
      <c r="A509">
        <v>7072</v>
      </c>
      <c r="B509" t="s">
        <v>1250</v>
      </c>
      <c r="C509" t="s">
        <v>1217</v>
      </c>
      <c r="D509" t="s">
        <v>390</v>
      </c>
      <c r="E509" t="s">
        <v>391</v>
      </c>
      <c r="F509" t="s">
        <v>392</v>
      </c>
      <c r="G509" t="s">
        <v>393</v>
      </c>
      <c r="H509" t="s">
        <v>394</v>
      </c>
      <c r="I509" t="s">
        <v>1218</v>
      </c>
      <c r="J509">
        <v>7264.66</v>
      </c>
      <c r="K509">
        <v>7264.66</v>
      </c>
      <c r="L509">
        <v>7264.68</v>
      </c>
      <c r="M509">
        <v>0</v>
      </c>
      <c r="N509">
        <v>0</v>
      </c>
      <c r="O509">
        <v>0</v>
      </c>
      <c r="P509">
        <v>0</v>
      </c>
      <c r="Q509">
        <v>0</v>
      </c>
      <c r="R509">
        <v>0</v>
      </c>
      <c r="S509">
        <v>0</v>
      </c>
      <c r="T509">
        <v>0</v>
      </c>
      <c r="U509">
        <v>0</v>
      </c>
      <c r="V509">
        <v>21794</v>
      </c>
    </row>
    <row r="510" spans="1:22" x14ac:dyDescent="0.3">
      <c r="A510">
        <v>7072</v>
      </c>
      <c r="B510" t="s">
        <v>1250</v>
      </c>
      <c r="C510" t="s">
        <v>1217</v>
      </c>
      <c r="D510" t="s">
        <v>390</v>
      </c>
      <c r="E510" t="s">
        <v>391</v>
      </c>
      <c r="F510" t="s">
        <v>392</v>
      </c>
      <c r="G510" t="s">
        <v>396</v>
      </c>
      <c r="H510" t="s">
        <v>397</v>
      </c>
      <c r="I510" t="s">
        <v>1263</v>
      </c>
      <c r="J510">
        <v>25</v>
      </c>
      <c r="K510">
        <v>25</v>
      </c>
      <c r="L510">
        <v>25</v>
      </c>
      <c r="M510">
        <v>0</v>
      </c>
      <c r="N510">
        <v>0</v>
      </c>
      <c r="O510">
        <v>0</v>
      </c>
      <c r="P510">
        <v>0</v>
      </c>
      <c r="Q510">
        <v>0</v>
      </c>
      <c r="R510">
        <v>0</v>
      </c>
      <c r="S510">
        <v>0</v>
      </c>
      <c r="T510">
        <v>0</v>
      </c>
      <c r="U510">
        <v>0</v>
      </c>
      <c r="V510">
        <v>75</v>
      </c>
    </row>
    <row r="511" spans="1:22" x14ac:dyDescent="0.3">
      <c r="A511">
        <v>7073</v>
      </c>
      <c r="B511" t="s">
        <v>1250</v>
      </c>
      <c r="C511" t="s">
        <v>1219</v>
      </c>
      <c r="D511" t="s">
        <v>390</v>
      </c>
      <c r="E511" t="s">
        <v>391</v>
      </c>
      <c r="F511" t="s">
        <v>392</v>
      </c>
      <c r="G511" t="s">
        <v>393</v>
      </c>
      <c r="H511" t="s">
        <v>394</v>
      </c>
      <c r="I511" t="s">
        <v>1220</v>
      </c>
      <c r="J511">
        <v>5495.33</v>
      </c>
      <c r="K511">
        <v>5495.33</v>
      </c>
      <c r="L511">
        <v>5495.34</v>
      </c>
      <c r="M511">
        <v>0</v>
      </c>
      <c r="N511">
        <v>0</v>
      </c>
      <c r="O511">
        <v>0</v>
      </c>
      <c r="P511">
        <v>0</v>
      </c>
      <c r="Q511">
        <v>0</v>
      </c>
      <c r="R511">
        <v>0</v>
      </c>
      <c r="S511">
        <v>0</v>
      </c>
      <c r="T511">
        <v>0</v>
      </c>
      <c r="U511">
        <v>0</v>
      </c>
      <c r="V511">
        <v>16486</v>
      </c>
    </row>
  </sheetData>
  <sheetProtection algorithmName="SHA-512" hashValue="cJeUV7O2NbFEzNAdWr+g4FzrG8XRO+xMNMTBB3Y8vtsehHmfy3gZQtbbtDtPfeZKJJr70+kJ/hBcW6dxC6D6Pw==" saltValue="VfByrXwU8EtI7Cpto8aPOw==" spinCount="100000" sheet="1" objects="1" scenarios="1"/>
  <autoFilter ref="A1:V51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Pupil Premium</vt:lpstr>
      <vt:lpstr>Advance Data</vt:lpstr>
      <vt:lpstr>Sheet1</vt:lpstr>
      <vt:lpstr>'Pupil Premium'!Print_Area</vt:lpstr>
      <vt:lpstr>'Pupil Premium'!Print_Titles</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Rogers, Samantha - BSS FP</dc:creator>
  <cp:lastModifiedBy>Martin, Ashley - ST F</cp:lastModifiedBy>
  <cp:lastPrinted>2018-07-17T11:06:15Z</cp:lastPrinted>
  <dcterms:created xsi:type="dcterms:W3CDTF">2015-06-22T11:13:58Z</dcterms:created>
  <dcterms:modified xsi:type="dcterms:W3CDTF">2018-07-17T14:27:48Z</dcterms:modified>
</cp:coreProperties>
</file>