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2515" windowHeight="9465" activeTab="4"/>
  </bookViews>
  <sheets>
    <sheet name="Summary" sheetId="1" r:id="rId1"/>
    <sheet name="1106 " sheetId="14" r:id="rId2"/>
    <sheet name="1129" sheetId="13" r:id="rId3"/>
    <sheet name="1128" sheetId="12" r:id="rId4"/>
    <sheet name="1127" sheetId="11" r:id="rId5"/>
    <sheet name="1116" sheetId="10" r:id="rId6"/>
    <sheet name="1124" sheetId="9" r:id="rId7"/>
    <sheet name="1119" sheetId="8" r:id="rId8"/>
    <sheet name="1120" sheetId="7" r:id="rId9"/>
    <sheet name="1123" sheetId="6" r:id="rId10"/>
    <sheet name="1121" sheetId="5" r:id="rId11"/>
    <sheet name="Sheet2" sheetId="2" state="hidden" r:id="rId12"/>
    <sheet name="Sheet3" sheetId="3" state="hidden" r:id="rId13"/>
    <sheet name="Sheet1" sheetId="4" state="hidden" r:id="rId14"/>
  </sheets>
  <definedNames>
    <definedName name="_xlnm.Print_Area" localSheetId="1">'1106 '!$A$1:$G$35</definedName>
    <definedName name="_xlnm.Print_Area" localSheetId="5">'1116'!$A$1:$G$35</definedName>
    <definedName name="_xlnm.Print_Area" localSheetId="7">'1119'!$A$1:$E$13</definedName>
    <definedName name="_xlnm.Print_Area" localSheetId="8">'1120'!$A$1:$E$13</definedName>
    <definedName name="_xlnm.Print_Area" localSheetId="10">'1121'!$A$1:$E$16</definedName>
    <definedName name="_xlnm.Print_Area" localSheetId="9">'1123'!$A$1:$E$13</definedName>
    <definedName name="_xlnm.Print_Area" localSheetId="6">'1124'!$A$1:$G$35</definedName>
    <definedName name="_xlnm.Print_Area" localSheetId="4">'1127'!$A$1:$G$35</definedName>
    <definedName name="_xlnm.Print_Area" localSheetId="3">'1128'!$A$1:$G$35</definedName>
    <definedName name="_xlnm.Print_Area" localSheetId="2">'1129'!$A$1:$G$35</definedName>
    <definedName name="_xlnm.Print_Area" localSheetId="0">Summary!$A$1:$Z$20</definedName>
  </definedNames>
  <calcPr calcId="145621"/>
</workbook>
</file>

<file path=xl/calcChain.xml><?xml version="1.0" encoding="utf-8"?>
<calcChain xmlns="http://schemas.openxmlformats.org/spreadsheetml/2006/main">
  <c r="G35" i="11" l="1"/>
  <c r="G32" i="11"/>
  <c r="G28" i="11"/>
  <c r="E21" i="11"/>
  <c r="E20" i="11"/>
  <c r="E19" i="11"/>
  <c r="E18" i="11"/>
  <c r="G24" i="11"/>
  <c r="G16" i="11"/>
  <c r="E11" i="11"/>
  <c r="E12" i="11"/>
  <c r="E13" i="11"/>
  <c r="E10" i="11"/>
  <c r="G35" i="13"/>
  <c r="G32" i="13"/>
  <c r="G28" i="13"/>
  <c r="E21" i="13"/>
  <c r="E20" i="13"/>
  <c r="E19" i="13"/>
  <c r="E18" i="13"/>
  <c r="E11" i="13"/>
  <c r="E12" i="13"/>
  <c r="E13" i="13"/>
  <c r="E10" i="13"/>
  <c r="G24" i="13"/>
  <c r="G16" i="13"/>
  <c r="Z10" i="1"/>
  <c r="Z8" i="1"/>
  <c r="X8" i="1"/>
  <c r="X10" i="1"/>
  <c r="Q21" i="4" l="1"/>
  <c r="Q22" i="4"/>
  <c r="Q23" i="4"/>
  <c r="Q20" i="4"/>
  <c r="P21" i="4"/>
  <c r="P22" i="4"/>
  <c r="P23" i="4"/>
  <c r="P20" i="4"/>
  <c r="O21" i="4"/>
  <c r="O22" i="4"/>
  <c r="O23" i="4"/>
  <c r="O20" i="4"/>
  <c r="P18" i="4"/>
  <c r="O18" i="4"/>
  <c r="J36" i="2" l="1"/>
  <c r="J35" i="2"/>
  <c r="J34" i="2"/>
  <c r="J33" i="2"/>
  <c r="J29" i="2"/>
  <c r="J28" i="2"/>
  <c r="J27" i="2"/>
  <c r="J26" i="2"/>
  <c r="J25" i="2"/>
  <c r="J24" i="2"/>
</calcChain>
</file>

<file path=xl/sharedStrings.xml><?xml version="1.0" encoding="utf-8"?>
<sst xmlns="http://schemas.openxmlformats.org/spreadsheetml/2006/main" count="415" uniqueCount="119">
  <si>
    <t>Funding</t>
  </si>
  <si>
    <t>Total Funding</t>
  </si>
  <si>
    <t>Admin
(see 
App 2 for further info)</t>
  </si>
  <si>
    <t xml:space="preserve">Pupil numbers – KS3 </t>
  </si>
  <si>
    <t>Income Deprivation Affecting Children’s Index (IDACI) - Secondary</t>
  </si>
  <si>
    <t>Looked After Children (LAC) - Secondary</t>
  </si>
  <si>
    <t>English as an Additional Language (EAL) - Secondary</t>
  </si>
  <si>
    <t xml:space="preserve">Viability Payment </t>
  </si>
  <si>
    <t>London Fringe 1.63%</t>
  </si>
  <si>
    <t>Total KS3 funding</t>
  </si>
  <si>
    <t>Pupil numbers –  KS4</t>
  </si>
  <si>
    <t>Viability Payment (£)</t>
  </si>
  <si>
    <t>Total KS4 funding</t>
  </si>
  <si>
    <t>Dartford, Gravesham and Swanley collaboration</t>
  </si>
  <si>
    <t>Tunbridge Wells, Tonbridge and Sevenoaks collaboration</t>
  </si>
  <si>
    <t>Thanet and Dover double district</t>
  </si>
  <si>
    <t>Maidstone and Malling collaboration</t>
  </si>
  <si>
    <t>Swale district</t>
  </si>
  <si>
    <t>Canterbury district</t>
  </si>
  <si>
    <t>Ashford district</t>
  </si>
  <si>
    <t>Shepway district</t>
  </si>
  <si>
    <t>Please could you provide me with place numbers for the following PRUs, if possible by early next week.</t>
  </si>
  <si>
    <t>NWKAPS - NORTH WEST KENT ALTERNATIVE PROVISION SERVICE#APSA DA11 0AT</t>
  </si>
  <si>
    <r>
      <t>Dartford, Gravesham and Swanley collaboration</t>
    </r>
    <r>
      <rPr>
        <sz val="11"/>
        <color rgb="FF1F497D"/>
        <rFont val="Calibri"/>
        <family val="2"/>
      </rPr>
      <t xml:space="preserve"> (181)</t>
    </r>
  </si>
  <si>
    <t>SWALE INCLUSION SERVICE#APSA ME10 1JB</t>
  </si>
  <si>
    <r>
      <t>Swale district</t>
    </r>
    <r>
      <rPr>
        <sz val="11"/>
        <color rgb="FF1F497D"/>
        <rFont val="Calibri"/>
        <family val="2"/>
      </rPr>
      <t xml:space="preserve"> (32)</t>
    </r>
  </si>
  <si>
    <t>BIRCHWOOD PRU#APSA CT19 5BY</t>
  </si>
  <si>
    <r>
      <t>Shepway district</t>
    </r>
    <r>
      <rPr>
        <sz val="11"/>
        <color rgb="FF1F497D"/>
        <rFont val="Calibri"/>
        <family val="2"/>
      </rPr>
      <t xml:space="preserve"> (33)</t>
    </r>
  </si>
  <si>
    <t>MAIDSTONE &amp; MALLING ALTERNATIVE PROVISION#APSA ME16 8AU</t>
  </si>
  <si>
    <r>
      <t>Maidstone and Malling collaboration</t>
    </r>
    <r>
      <rPr>
        <sz val="11"/>
        <color rgb="FF1F497D"/>
        <rFont val="Calibri"/>
        <family val="2"/>
      </rPr>
      <t xml:space="preserve"> (92)</t>
    </r>
  </si>
  <si>
    <t>THANET &amp; DOVER AC PRU#APSA CT9 4JA</t>
  </si>
  <si>
    <r>
      <t>Thanet and Dover double district</t>
    </r>
    <r>
      <rPr>
        <sz val="11"/>
        <color rgb="FF1F497D"/>
        <rFont val="Calibri"/>
        <family val="2"/>
      </rPr>
      <t xml:space="preserve"> (178)</t>
    </r>
  </si>
  <si>
    <t>WEST KENT AC PRU#APSA TN9 2PW</t>
  </si>
  <si>
    <r>
      <t>Tunbridge Wells, Tonbridge and Sevenoaks collaboration</t>
    </r>
    <r>
      <rPr>
        <sz val="11"/>
        <color rgb="FF1F497D"/>
        <rFont val="Calibri"/>
        <family val="2"/>
      </rPr>
      <t xml:space="preserve"> (68)</t>
    </r>
  </si>
  <si>
    <t>WKLF STUDENT SUPPORT CENTRE#APSA TN4 0DS</t>
  </si>
  <si>
    <r>
      <t>Tunbridge Wells, Tonbridge and Sevenoaks collaboration</t>
    </r>
    <r>
      <rPr>
        <sz val="11"/>
        <color rgb="FF1F497D"/>
        <rFont val="Calibri"/>
        <family val="2"/>
      </rPr>
      <t xml:space="preserve"> (20)</t>
    </r>
  </si>
  <si>
    <r>
      <t>WEST KENT HEALTH NEEDS EDUCATION SERVICE#APSA ME19 5FF</t>
    </r>
    <r>
      <rPr>
        <sz val="11"/>
        <color rgb="FF1F497D"/>
        <rFont val="Calibri"/>
        <family val="2"/>
      </rPr>
      <t xml:space="preserve"> (135)</t>
    </r>
  </si>
  <si>
    <r>
      <t>KENT HEALTH NEEDS EDUCATION SERVICE - THE WILLOWS#APSA CT2 8PT</t>
    </r>
    <r>
      <rPr>
        <sz val="11"/>
        <color rgb="FF1F497D"/>
        <rFont val="Calibri"/>
        <family val="2"/>
      </rPr>
      <t xml:space="preserve"> (101)</t>
    </r>
  </si>
  <si>
    <r>
      <t>OAKFIELDS EDUCATION#APSA TN12 0ER</t>
    </r>
    <r>
      <rPr>
        <sz val="11"/>
        <color rgb="FF1F497D"/>
        <rFont val="Calibri"/>
        <family val="2"/>
      </rPr>
      <t xml:space="preserve"> (19)</t>
    </r>
  </si>
  <si>
    <r>
      <t>WARM STONE PRU#APSA TN23 5NX</t>
    </r>
    <r>
      <rPr>
        <sz val="11"/>
        <color rgb="FF1F497D"/>
        <rFont val="Calibri"/>
        <family val="2"/>
      </rPr>
      <t xml:space="preserve"> (37)</t>
    </r>
  </si>
  <si>
    <t>WEST KENT HEALTH NEEDS EDUCATION SERVICE</t>
  </si>
  <si>
    <t>EAST KENT HEALTH NEEDS EDUCATION SERVICE</t>
  </si>
  <si>
    <t>OAKFIELDS EDUCATION UNIT</t>
  </si>
  <si>
    <t>Warmstone Alternative Curriculum PRU</t>
  </si>
  <si>
    <t>Devolved</t>
  </si>
  <si>
    <t>Delegated</t>
  </si>
  <si>
    <t>Amount</t>
  </si>
  <si>
    <t>adj_period</t>
  </si>
  <si>
    <t>Total</t>
  </si>
  <si>
    <t>Dfes Number</t>
  </si>
  <si>
    <t>Payment Year</t>
  </si>
  <si>
    <t>Vendor Name</t>
  </si>
  <si>
    <t>Area</t>
  </si>
  <si>
    <t>Category Identifier</t>
  </si>
  <si>
    <t>Category Band Name</t>
  </si>
  <si>
    <t>Category Code</t>
  </si>
  <si>
    <t>Category Name</t>
  </si>
  <si>
    <t>BROOK EDUCATION CENTRE#APSA CT19 5BY</t>
  </si>
  <si>
    <t>Mid</t>
  </si>
  <si>
    <t>A</t>
  </si>
  <si>
    <t>I01-01</t>
  </si>
  <si>
    <t>PALL</t>
  </si>
  <si>
    <t>DSG: Allocation - Initial (PRU)</t>
  </si>
  <si>
    <t>West</t>
  </si>
  <si>
    <t>East</t>
  </si>
  <si>
    <t>GROSVENOR HOUSE#APSA CT6 5BL</t>
  </si>
  <si>
    <t>WEST KENT HEALTH NEEDS EDUCATION SERVICE#APSA ME19 5FF</t>
  </si>
  <si>
    <t>KENT HEALTH NEEDS EDUCATION SERVICE - THE WILLOWS#APSA CT2 8PT</t>
  </si>
  <si>
    <t>WARM STONE PRU#APSA TN23 5NX</t>
  </si>
  <si>
    <t>OAKFIELDS EDUCATION#APSA TN12 0ER</t>
  </si>
  <si>
    <t>District</t>
  </si>
  <si>
    <t>KS3</t>
  </si>
  <si>
    <t>Viability Payment</t>
  </si>
  <si>
    <t>KS4</t>
  </si>
  <si>
    <t>Admin</t>
  </si>
  <si>
    <t>viability</t>
  </si>
  <si>
    <t>admin</t>
  </si>
  <si>
    <t>Viability</t>
  </si>
  <si>
    <t xml:space="preserve">Funding </t>
  </si>
  <si>
    <t>West Kent Health Needs Education Service</t>
  </si>
  <si>
    <t>East Kent Health Needs Education Service</t>
  </si>
  <si>
    <t>Oakfields Educatin Unit</t>
  </si>
  <si>
    <t>Thanet and Dover AC PRU</t>
  </si>
  <si>
    <t>Maidstone and Malling Alternative Provision</t>
  </si>
  <si>
    <t>Birchwood PRU</t>
  </si>
  <si>
    <t>Swale Inclusion Service</t>
  </si>
  <si>
    <t>North West Kent Alternative Provision Service</t>
  </si>
  <si>
    <t>West Kent AC PRU (to be confirmed)</t>
  </si>
  <si>
    <t>DfE No</t>
  </si>
  <si>
    <t>Name of institution</t>
  </si>
  <si>
    <t>No of places</t>
  </si>
  <si>
    <t>Place rate funding</t>
  </si>
  <si>
    <t>Health Needs</t>
  </si>
  <si>
    <t xml:space="preserve">Number </t>
  </si>
  <si>
    <t xml:space="preserve">Rate </t>
  </si>
  <si>
    <t>Income Deprivation Affecting Children’s Index (IDACI)</t>
  </si>
  <si>
    <t>Looked After Children (LAC)</t>
  </si>
  <si>
    <t>English as an Additional Language (EAL)</t>
  </si>
  <si>
    <t>London Fringe</t>
  </si>
  <si>
    <t>Administraton</t>
  </si>
  <si>
    <t>Total Funding KS3 and KS4</t>
  </si>
  <si>
    <t>PRU</t>
  </si>
  <si>
    <t>Number of places</t>
  </si>
  <si>
    <t>Funding rate per Place</t>
  </si>
  <si>
    <t xml:space="preserve"> </t>
  </si>
  <si>
    <t xml:space="preserve">DfE Number </t>
  </si>
  <si>
    <t xml:space="preserve">Name </t>
  </si>
  <si>
    <t xml:space="preserve">Total </t>
  </si>
  <si>
    <t>Place Plus</t>
  </si>
  <si>
    <t>Amount per place</t>
  </si>
  <si>
    <t>Formula Budget 2015-16</t>
  </si>
  <si>
    <t>Places</t>
  </si>
  <si>
    <t xml:space="preserve">Elements 1 &amp;2 Place funding </t>
  </si>
  <si>
    <t xml:space="preserve">Elements 3 - Top up funding </t>
  </si>
  <si>
    <t>Elements 1 &amp; 2</t>
  </si>
  <si>
    <t>Element 3</t>
  </si>
  <si>
    <t>West Kent AC PRU</t>
  </si>
  <si>
    <t>Behavioural</t>
  </si>
  <si>
    <t>Summary of Alternative Provision Allocations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</si>
</sst>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£&quot;#,##0"/>
    <numFmt numFmtId="165" formatCode="#,##0;[Red]\(#,##0\)"/>
    <numFmt numFmtId="166" formatCode="_-* #,##0_-;\-* #,##0_-;_-* &quot;-&quot;??_-;_-@_-"/>
    <numFmt numFmtId="167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1F497D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rgb="FF1F497D"/>
      <name val="Calibri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4" fillId="0" borderId="0" xfId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2" fillId="0" borderId="0" xfId="0" applyFont="1"/>
    <xf numFmtId="0" fontId="3" fillId="0" borderId="0" xfId="1" applyFont="1" applyFill="1" applyBorder="1"/>
    <xf numFmtId="164" fontId="1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/>
    <xf numFmtId="164" fontId="2" fillId="0" borderId="2" xfId="0" applyNumberFormat="1" applyFont="1" applyBorder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0" fillId="0" borderId="1" xfId="0" applyBorder="1" applyAlignment="1">
      <alignment vertical="top" wrapText="1"/>
    </xf>
    <xf numFmtId="165" fontId="0" fillId="0" borderId="0" xfId="0" applyNumberFormat="1"/>
    <xf numFmtId="166" fontId="0" fillId="0" borderId="0" xfId="2" applyNumberFormat="1" applyFont="1"/>
    <xf numFmtId="0" fontId="2" fillId="0" borderId="1" xfId="0" applyFont="1" applyFill="1" applyBorder="1" applyAlignment="1">
      <alignment horizontal="right" vertical="top" wrapText="1"/>
    </xf>
    <xf numFmtId="164" fontId="0" fillId="0" borderId="0" xfId="0" applyNumberFormat="1"/>
    <xf numFmtId="0" fontId="7" fillId="0" borderId="0" xfId="0" applyFont="1"/>
    <xf numFmtId="0" fontId="0" fillId="0" borderId="1" xfId="0" applyBorder="1"/>
    <xf numFmtId="165" fontId="7" fillId="0" borderId="3" xfId="0" applyNumberFormat="1" applyFont="1" applyBorder="1"/>
    <xf numFmtId="165" fontId="0" fillId="0" borderId="4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4" fillId="0" borderId="0" xfId="1" applyFont="1" applyFill="1" applyBorder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2" fillId="0" borderId="0" xfId="0" applyNumberFormat="1" applyFont="1"/>
    <xf numFmtId="167" fontId="2" fillId="0" borderId="0" xfId="0" applyNumberFormat="1" applyFont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4" fontId="2" fillId="0" borderId="7" xfId="0" applyNumberFormat="1" applyFont="1" applyBorder="1"/>
    <xf numFmtId="0" fontId="1" fillId="0" borderId="1" xfId="0" applyFont="1" applyBorder="1" applyAlignment="1">
      <alignment vertical="center"/>
    </xf>
    <xf numFmtId="166" fontId="2" fillId="0" borderId="0" xfId="2" applyNumberFormat="1" applyFont="1"/>
    <xf numFmtId="166" fontId="1" fillId="0" borderId="3" xfId="2" applyNumberFormat="1" applyFont="1" applyBorder="1"/>
    <xf numFmtId="0" fontId="2" fillId="0" borderId="1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65" fontId="2" fillId="0" borderId="8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7" fontId="1" fillId="0" borderId="4" xfId="0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1"/>
  <sheetViews>
    <sheetView workbookViewId="0">
      <selection activeCell="A10" sqref="A10"/>
    </sheetView>
  </sheetViews>
  <sheetFormatPr defaultRowHeight="15" x14ac:dyDescent="0.2"/>
  <cols>
    <col min="1" max="1" width="59.5703125" style="7" bestFit="1" customWidth="1"/>
    <col min="2" max="2" width="12.7109375" style="7" hidden="1" customWidth="1"/>
    <col min="3" max="3" width="24.85546875" style="7" hidden="1" customWidth="1"/>
    <col min="4" max="4" width="11.7109375" style="7" hidden="1" customWidth="1"/>
    <col min="5" max="5" width="26.85546875" style="7" hidden="1" customWidth="1"/>
    <col min="6" max="6" width="16.28515625" style="7" hidden="1" customWidth="1"/>
    <col min="7" max="7" width="22.28515625" style="7" hidden="1" customWidth="1"/>
    <col min="8" max="8" width="9.5703125" style="7" hidden="1" customWidth="1"/>
    <col min="9" max="9" width="8.7109375" style="7" hidden="1" customWidth="1"/>
    <col min="10" max="10" width="12.7109375" style="7" hidden="1" customWidth="1"/>
    <col min="11" max="11" width="11.7109375" style="7" hidden="1" customWidth="1"/>
    <col min="12" max="12" width="26.85546875" style="7" hidden="1" customWidth="1"/>
    <col min="13" max="13" width="16.28515625" style="7" hidden="1" customWidth="1"/>
    <col min="14" max="14" width="22.28515625" style="7" hidden="1" customWidth="1"/>
    <col min="15" max="15" width="9.5703125" style="7" hidden="1" customWidth="1"/>
    <col min="16" max="16" width="8.7109375" style="7" hidden="1" customWidth="1"/>
    <col min="17" max="17" width="12.7109375" style="7" hidden="1" customWidth="1"/>
    <col min="18" max="18" width="12.85546875" style="7" bestFit="1" customWidth="1" collapsed="1"/>
    <col min="19" max="19" width="12.7109375" style="7" bestFit="1" customWidth="1"/>
    <col min="20" max="20" width="12.85546875" style="7" bestFit="1" customWidth="1"/>
    <col min="21" max="21" width="8.7109375" style="45" bestFit="1" customWidth="1"/>
    <col min="22" max="22" width="47.7109375" style="7" bestFit="1" customWidth="1"/>
    <col min="23" max="26" width="14.42578125" style="7" customWidth="1"/>
    <col min="27" max="16384" width="9.140625" style="7"/>
  </cols>
  <sheetData>
    <row r="2" spans="1:26" ht="15.75" x14ac:dyDescent="0.25">
      <c r="A2" s="5" t="s">
        <v>118</v>
      </c>
    </row>
    <row r="4" spans="1:26" ht="66.75" customHeight="1" x14ac:dyDescent="0.2">
      <c r="A4" s="40"/>
      <c r="B4" s="1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" t="s">
        <v>9</v>
      </c>
      <c r="K4" s="2" t="s">
        <v>10</v>
      </c>
      <c r="L4" s="2" t="s">
        <v>4</v>
      </c>
      <c r="M4" s="2" t="s">
        <v>5</v>
      </c>
      <c r="N4" s="2" t="s">
        <v>6</v>
      </c>
      <c r="O4" s="2" t="s">
        <v>11</v>
      </c>
      <c r="P4" s="2" t="s">
        <v>8</v>
      </c>
      <c r="Q4" s="3" t="s">
        <v>12</v>
      </c>
      <c r="R4" s="1" t="s">
        <v>1</v>
      </c>
      <c r="S4" s="20" t="s">
        <v>44</v>
      </c>
      <c r="T4" s="20" t="s">
        <v>45</v>
      </c>
      <c r="U4" s="46" t="s">
        <v>88</v>
      </c>
      <c r="V4" s="43" t="s">
        <v>89</v>
      </c>
      <c r="W4" s="46" t="s">
        <v>90</v>
      </c>
      <c r="X4" s="46" t="s">
        <v>91</v>
      </c>
      <c r="Y4" s="46" t="s">
        <v>112</v>
      </c>
      <c r="Z4" s="46" t="s">
        <v>113</v>
      </c>
    </row>
    <row r="5" spans="1:26" ht="15.75" x14ac:dyDescent="0.25">
      <c r="A5" s="4"/>
      <c r="B5" s="5"/>
      <c r="C5" s="5"/>
      <c r="D5" s="6">
        <v>2</v>
      </c>
      <c r="J5" s="5"/>
      <c r="Q5" s="5"/>
      <c r="R5" s="5"/>
    </row>
    <row r="6" spans="1:26" ht="15.75" x14ac:dyDescent="0.25">
      <c r="A6" s="44" t="s">
        <v>117</v>
      </c>
      <c r="B6" s="5"/>
      <c r="C6" s="5"/>
      <c r="D6" s="6"/>
      <c r="J6" s="5"/>
      <c r="Q6" s="5"/>
      <c r="R6" s="5"/>
    </row>
    <row r="7" spans="1:26" ht="15.75" x14ac:dyDescent="0.25">
      <c r="A7" s="8" t="s">
        <v>13</v>
      </c>
      <c r="B7" s="9">
        <v>2078699.8484689831</v>
      </c>
      <c r="C7" s="10">
        <v>35000</v>
      </c>
      <c r="D7" s="10">
        <v>582639.16672098951</v>
      </c>
      <c r="E7" s="10">
        <v>514005.86950933991</v>
      </c>
      <c r="F7" s="10">
        <v>44793.349031181446</v>
      </c>
      <c r="G7" s="10">
        <v>68699.62850822453</v>
      </c>
      <c r="H7" s="10"/>
      <c r="I7" s="10">
        <v>9909.2523352726548</v>
      </c>
      <c r="J7" s="9">
        <v>1220047.2661050083</v>
      </c>
      <c r="K7" s="10">
        <v>391553.57399676088</v>
      </c>
      <c r="L7" s="10">
        <v>348099.76126785466</v>
      </c>
      <c r="M7" s="10">
        <v>30236.206770864472</v>
      </c>
      <c r="N7" s="10">
        <v>47166.820650530666</v>
      </c>
      <c r="O7" s="10"/>
      <c r="P7" s="10">
        <v>6596.2196779641936</v>
      </c>
      <c r="Q7" s="9">
        <v>823652.58236397477</v>
      </c>
      <c r="R7" s="9">
        <v>2078699.8484689831</v>
      </c>
      <c r="T7" s="10">
        <v>2078699.8484689831</v>
      </c>
      <c r="U7" s="45">
        <v>1106</v>
      </c>
      <c r="V7" s="8" t="s">
        <v>86</v>
      </c>
      <c r="W7" s="7">
        <v>181</v>
      </c>
      <c r="X7" s="10">
        <v>11484.529549552393</v>
      </c>
      <c r="Y7" s="10">
        <v>10000</v>
      </c>
      <c r="Z7" s="10">
        <v>1484.5295495523933</v>
      </c>
    </row>
    <row r="8" spans="1:26" ht="15.75" x14ac:dyDescent="0.25">
      <c r="A8" s="8" t="s">
        <v>14</v>
      </c>
      <c r="B8" s="9">
        <v>1356020.8811024397</v>
      </c>
      <c r="C8" s="10">
        <v>28000</v>
      </c>
      <c r="D8" s="10">
        <v>606847.16160134529</v>
      </c>
      <c r="E8" s="10">
        <v>140953.38164618981</v>
      </c>
      <c r="F8" s="10">
        <v>20963.140743968412</v>
      </c>
      <c r="G8" s="10">
        <v>38435.305448303618</v>
      </c>
      <c r="H8" s="10"/>
      <c r="I8" s="10"/>
      <c r="J8" s="9">
        <v>807198.98943980713</v>
      </c>
      <c r="K8" s="10">
        <v>391195.46756361949</v>
      </c>
      <c r="L8" s="10">
        <v>90306.662109268975</v>
      </c>
      <c r="M8" s="10">
        <v>13917.105379607472</v>
      </c>
      <c r="N8" s="10">
        <v>25402.656610136713</v>
      </c>
      <c r="O8" s="10"/>
      <c r="P8" s="10"/>
      <c r="Q8" s="9">
        <v>520821.89166263264</v>
      </c>
      <c r="R8" s="9">
        <v>1293971.4782648203</v>
      </c>
      <c r="T8" s="10">
        <v>1293971.4782648203</v>
      </c>
      <c r="U8" s="45">
        <v>1129</v>
      </c>
      <c r="V8" s="8" t="s">
        <v>87</v>
      </c>
      <c r="W8" s="7">
        <v>88</v>
      </c>
      <c r="X8" s="10">
        <f>T8/W8</f>
        <v>14704.221343918412</v>
      </c>
      <c r="Y8" s="10">
        <v>10000</v>
      </c>
      <c r="Z8" s="10">
        <f>X8-Y8</f>
        <v>4704.2213439184125</v>
      </c>
    </row>
    <row r="9" spans="1:26" ht="15.75" x14ac:dyDescent="0.25">
      <c r="A9" s="8" t="s">
        <v>15</v>
      </c>
      <c r="B9" s="9">
        <v>2519854.1776605658</v>
      </c>
      <c r="C9" s="10">
        <v>35000</v>
      </c>
      <c r="D9" s="10">
        <v>555351.45651561802</v>
      </c>
      <c r="E9" s="10">
        <v>725995.57763176062</v>
      </c>
      <c r="F9" s="10">
        <v>72136.277439036043</v>
      </c>
      <c r="G9" s="10">
        <v>81079.741390847164</v>
      </c>
      <c r="H9" s="10"/>
      <c r="I9" s="10"/>
      <c r="J9" s="9">
        <v>1434563.0529772616</v>
      </c>
      <c r="K9" s="10">
        <v>394848.15318166139</v>
      </c>
      <c r="L9" s="10">
        <v>533421.79965018563</v>
      </c>
      <c r="M9" s="10">
        <v>55820.246195904627</v>
      </c>
      <c r="N9" s="10">
        <v>66200.925655552332</v>
      </c>
      <c r="O9" s="10"/>
      <c r="P9" s="10"/>
      <c r="Q9" s="9">
        <v>1050291.124683304</v>
      </c>
      <c r="R9" s="9">
        <v>2519854.1776605658</v>
      </c>
      <c r="T9" s="10">
        <v>2519854.1776605658</v>
      </c>
      <c r="U9" s="45">
        <v>1128</v>
      </c>
      <c r="V9" s="8" t="s">
        <v>82</v>
      </c>
      <c r="W9" s="7">
        <v>178</v>
      </c>
      <c r="X9" s="10">
        <v>14156.484144160482</v>
      </c>
      <c r="Y9" s="10">
        <v>10000</v>
      </c>
      <c r="Z9" s="10">
        <v>4156.4841441604822</v>
      </c>
    </row>
    <row r="10" spans="1:26" ht="15.75" x14ac:dyDescent="0.25">
      <c r="A10" s="8" t="s">
        <v>16</v>
      </c>
      <c r="B10" s="9">
        <v>1408426.4345813787</v>
      </c>
      <c r="C10" s="9">
        <v>25000</v>
      </c>
      <c r="D10" s="9">
        <v>471982.33147372486</v>
      </c>
      <c r="E10" s="9">
        <v>272665.94739431341</v>
      </c>
      <c r="F10" s="9">
        <v>33267.492065498271</v>
      </c>
      <c r="G10" s="9">
        <v>33029.960393816786</v>
      </c>
      <c r="H10" s="9">
        <v>23644.736380980044</v>
      </c>
      <c r="I10" s="9">
        <v>0</v>
      </c>
      <c r="J10" s="9">
        <v>834590.46770833328</v>
      </c>
      <c r="K10" s="9">
        <v>314644.42935452639</v>
      </c>
      <c r="L10" s="9">
        <v>179000.48321372084</v>
      </c>
      <c r="M10" s="9">
        <v>22363.035655196785</v>
      </c>
      <c r="N10" s="9">
        <v>21760.370157035042</v>
      </c>
      <c r="O10" s="9">
        <v>11067.648492566334</v>
      </c>
      <c r="P10" s="9">
        <v>0</v>
      </c>
      <c r="Q10" s="9">
        <v>548835.96687304555</v>
      </c>
      <c r="R10" s="9">
        <v>1470475.8374189981</v>
      </c>
      <c r="T10" s="10">
        <v>1470475.8374189981</v>
      </c>
      <c r="U10" s="45">
        <v>1127</v>
      </c>
      <c r="V10" s="8" t="s">
        <v>83</v>
      </c>
      <c r="W10" s="7">
        <v>92</v>
      </c>
      <c r="X10" s="10">
        <f>T10/W10</f>
        <v>15983.433015423892</v>
      </c>
      <c r="Y10" s="10">
        <v>10000</v>
      </c>
      <c r="Z10" s="10">
        <f>X10-Y10</f>
        <v>5983.4330154238924</v>
      </c>
    </row>
    <row r="11" spans="1:26" ht="15.75" x14ac:dyDescent="0.25">
      <c r="A11" s="8" t="s">
        <v>17</v>
      </c>
      <c r="B11" s="11">
        <v>1335209.3844278732</v>
      </c>
      <c r="C11" s="12">
        <v>25000</v>
      </c>
      <c r="D11" s="12">
        <v>324874.15614584001</v>
      </c>
      <c r="E11" s="12">
        <v>380648.52367261151</v>
      </c>
      <c r="F11" s="12">
        <v>47493.342665068863</v>
      </c>
      <c r="G11" s="12">
        <v>17620.65485282012</v>
      </c>
      <c r="H11" s="12"/>
      <c r="I11" s="12"/>
      <c r="J11" s="11">
        <v>770636.67733634054</v>
      </c>
      <c r="K11" s="12">
        <v>223243.5504203226</v>
      </c>
      <c r="L11" s="12">
        <v>270204.77551136923</v>
      </c>
      <c r="M11" s="12">
        <v>33394.529151407456</v>
      </c>
      <c r="N11" s="12">
        <v>12729.85200843338</v>
      </c>
      <c r="O11" s="12"/>
      <c r="P11" s="12"/>
      <c r="Q11" s="11">
        <v>539572.70709153265</v>
      </c>
      <c r="R11" s="9">
        <v>1335209.3844278732</v>
      </c>
      <c r="T11" s="10">
        <v>1335209.3844278732</v>
      </c>
      <c r="U11" s="45">
        <v>1116</v>
      </c>
      <c r="V11" s="8" t="s">
        <v>85</v>
      </c>
      <c r="W11" s="7">
        <v>88</v>
      </c>
      <c r="X11" s="10">
        <v>15172.833913953104</v>
      </c>
      <c r="Y11" s="10">
        <v>10000</v>
      </c>
      <c r="Z11" s="10">
        <v>5172.8339139531035</v>
      </c>
    </row>
    <row r="12" spans="1:26" ht="15.75" x14ac:dyDescent="0.25">
      <c r="A12" s="8" t="s">
        <v>18</v>
      </c>
      <c r="B12" s="9">
        <v>1050220.4524773543</v>
      </c>
      <c r="C12" s="10">
        <v>25000</v>
      </c>
      <c r="D12" s="10">
        <v>317568.78490975627</v>
      </c>
      <c r="E12" s="10">
        <v>211335.43968527552</v>
      </c>
      <c r="F12" s="10">
        <v>61754.523630718133</v>
      </c>
      <c r="G12" s="10">
        <v>26066.753660151629</v>
      </c>
      <c r="H12" s="10"/>
      <c r="I12" s="10"/>
      <c r="J12" s="9">
        <v>616725.50188590155</v>
      </c>
      <c r="K12" s="10">
        <v>209933.92798856882</v>
      </c>
      <c r="L12" s="10">
        <v>140167.09874278872</v>
      </c>
      <c r="M12" s="10">
        <v>40726.303454250643</v>
      </c>
      <c r="N12" s="10">
        <v>17667.620405844533</v>
      </c>
      <c r="O12" s="10"/>
      <c r="P12" s="10"/>
      <c r="Q12" s="9">
        <v>408494.95059145271</v>
      </c>
      <c r="R12" s="9">
        <v>1050220.4524773543</v>
      </c>
      <c r="S12" s="10">
        <v>1050220.4524773543</v>
      </c>
      <c r="V12" s="8"/>
    </row>
    <row r="13" spans="1:26" ht="15.75" x14ac:dyDescent="0.25">
      <c r="A13" s="8" t="s">
        <v>19</v>
      </c>
      <c r="B13" s="9">
        <v>919793.9386508445</v>
      </c>
      <c r="C13" s="9">
        <v>25000</v>
      </c>
      <c r="D13" s="9">
        <v>295582.99732146197</v>
      </c>
      <c r="E13" s="9">
        <v>164899.18596985779</v>
      </c>
      <c r="F13" s="9">
        <v>18290.032937915781</v>
      </c>
      <c r="G13" s="9">
        <v>42578.502351976451</v>
      </c>
      <c r="H13" s="9">
        <v>20786.969234431719</v>
      </c>
      <c r="I13" s="9">
        <v>0</v>
      </c>
      <c r="J13" s="9">
        <v>542137.68781564373</v>
      </c>
      <c r="K13" s="9">
        <v>190858.61166781458</v>
      </c>
      <c r="L13" s="9">
        <v>106629.50637535076</v>
      </c>
      <c r="M13" s="9">
        <v>13247.649517730089</v>
      </c>
      <c r="N13" s="9">
        <v>28380.323578028594</v>
      </c>
      <c r="O13" s="9">
        <v>13540.159696276754</v>
      </c>
      <c r="P13" s="9">
        <v>0</v>
      </c>
      <c r="Q13" s="9">
        <v>352656.25083520077</v>
      </c>
      <c r="R13" s="9">
        <v>919793.9386508445</v>
      </c>
      <c r="S13" s="10">
        <v>919793.9386508445</v>
      </c>
      <c r="V13" s="8"/>
    </row>
    <row r="14" spans="1:26" ht="15.75" x14ac:dyDescent="0.25">
      <c r="A14" s="8" t="s">
        <v>20</v>
      </c>
      <c r="B14" s="11">
        <v>889899.23291288246</v>
      </c>
      <c r="C14" s="12">
        <v>25000</v>
      </c>
      <c r="D14" s="12">
        <v>206197.68420279396</v>
      </c>
      <c r="E14" s="12">
        <v>244218.59343552723</v>
      </c>
      <c r="F14" s="12">
        <v>30711.602838786599</v>
      </c>
      <c r="G14" s="12">
        <v>19348.451113328982</v>
      </c>
      <c r="H14" s="12"/>
      <c r="I14" s="12"/>
      <c r="J14" s="11">
        <v>500476.33159043675</v>
      </c>
      <c r="K14" s="12">
        <v>147468.22916761122</v>
      </c>
      <c r="L14" s="12">
        <v>177279.13997051722</v>
      </c>
      <c r="M14" s="12">
        <v>23364.130746106399</v>
      </c>
      <c r="N14" s="12">
        <v>16311.401438210858</v>
      </c>
      <c r="O14" s="12"/>
      <c r="P14" s="12"/>
      <c r="Q14" s="11">
        <v>364422.90132244572</v>
      </c>
      <c r="R14" s="9">
        <v>889899.23291288246</v>
      </c>
      <c r="S14" s="10">
        <v>525476.33159043675</v>
      </c>
      <c r="T14" s="10">
        <v>364422.90132244572</v>
      </c>
      <c r="U14" s="45">
        <v>1124</v>
      </c>
      <c r="V14" s="8" t="s">
        <v>84</v>
      </c>
      <c r="W14" s="7">
        <v>33</v>
      </c>
      <c r="X14" s="10">
        <v>11043.118221892295</v>
      </c>
      <c r="Y14" s="10">
        <v>10000</v>
      </c>
      <c r="Z14" s="10">
        <v>1043.118221892295</v>
      </c>
    </row>
    <row r="15" spans="1:26" ht="15.75" x14ac:dyDescent="0.25">
      <c r="A15" s="8"/>
      <c r="B15" s="26"/>
      <c r="C15" s="27"/>
      <c r="D15" s="27"/>
      <c r="E15" s="27"/>
      <c r="F15" s="27"/>
      <c r="G15" s="27"/>
      <c r="H15" s="27"/>
      <c r="I15" s="27"/>
      <c r="J15" s="26"/>
      <c r="K15" s="27"/>
      <c r="L15" s="27"/>
      <c r="M15" s="27"/>
      <c r="N15" s="27"/>
      <c r="O15" s="27"/>
      <c r="P15" s="27"/>
      <c r="Q15" s="26"/>
      <c r="R15" s="9"/>
      <c r="S15" s="10"/>
      <c r="T15" s="10"/>
      <c r="V15" s="8"/>
      <c r="X15" s="10"/>
    </row>
    <row r="16" spans="1:26" ht="15.75" x14ac:dyDescent="0.25">
      <c r="A16" s="28" t="s">
        <v>92</v>
      </c>
      <c r="B16" s="26"/>
      <c r="C16" s="27"/>
      <c r="D16" s="27"/>
      <c r="E16" s="27"/>
      <c r="F16" s="27"/>
      <c r="G16" s="27"/>
      <c r="H16" s="27"/>
      <c r="I16" s="27"/>
      <c r="J16" s="26"/>
      <c r="K16" s="27"/>
      <c r="L16" s="27"/>
      <c r="M16" s="27"/>
      <c r="N16" s="27"/>
      <c r="O16" s="27"/>
      <c r="P16" s="27"/>
      <c r="Q16" s="26"/>
      <c r="R16" s="9"/>
      <c r="S16" s="10"/>
      <c r="T16" s="10"/>
      <c r="V16" s="8"/>
      <c r="X16" s="10"/>
    </row>
    <row r="17" spans="1:26" ht="15.75" x14ac:dyDescent="0.25">
      <c r="A17" s="8" t="s">
        <v>79</v>
      </c>
      <c r="R17" s="9">
        <v>1441229.970097628</v>
      </c>
      <c r="T17" s="10">
        <v>1441229.970097628</v>
      </c>
      <c r="U17" s="45">
        <v>1119</v>
      </c>
      <c r="V17" s="8" t="s">
        <v>79</v>
      </c>
      <c r="W17" s="7">
        <v>135</v>
      </c>
      <c r="X17" s="10">
        <v>10675.777556278726</v>
      </c>
    </row>
    <row r="18" spans="1:26" ht="15.75" x14ac:dyDescent="0.25">
      <c r="A18" s="8" t="s">
        <v>80</v>
      </c>
      <c r="R18" s="9">
        <v>784295.2288593913</v>
      </c>
      <c r="T18" s="10">
        <v>784295.2288593913</v>
      </c>
      <c r="U18" s="45">
        <v>1120</v>
      </c>
      <c r="V18" s="8" t="s">
        <v>80</v>
      </c>
      <c r="W18" s="7">
        <v>101</v>
      </c>
      <c r="X18" s="10">
        <v>7765.2992956375374</v>
      </c>
    </row>
    <row r="19" spans="1:26" ht="15.75" x14ac:dyDescent="0.25">
      <c r="A19" s="8" t="s">
        <v>81</v>
      </c>
      <c r="R19" s="9">
        <v>397938.35598398698</v>
      </c>
      <c r="T19" s="10">
        <v>397938.35598398698</v>
      </c>
      <c r="U19" s="45">
        <v>1123</v>
      </c>
      <c r="V19" s="8" t="s">
        <v>81</v>
      </c>
      <c r="W19" s="7">
        <v>26</v>
      </c>
      <c r="X19" s="10">
        <v>15305.321383999499</v>
      </c>
    </row>
    <row r="20" spans="1:26" ht="15.75" x14ac:dyDescent="0.25">
      <c r="A20" s="8" t="s">
        <v>43</v>
      </c>
      <c r="R20" s="9">
        <v>1440520.7116519192</v>
      </c>
      <c r="T20" s="10">
        <v>1440520.7116519192</v>
      </c>
      <c r="U20" s="45">
        <v>1121</v>
      </c>
      <c r="V20" s="8" t="s">
        <v>43</v>
      </c>
      <c r="W20" s="7">
        <v>37</v>
      </c>
      <c r="X20" s="10">
        <v>38932.992206808623</v>
      </c>
      <c r="Y20" s="10">
        <v>10000</v>
      </c>
      <c r="Z20" s="10">
        <v>28932.992206808623</v>
      </c>
    </row>
    <row r="21" spans="1:26" x14ac:dyDescent="0.2">
      <c r="A21" s="8"/>
    </row>
  </sheetData>
  <pageMargins left="0" right="0" top="0.74803149606299213" bottom="0.74803149606299213" header="0.31496062992125984" footer="0.31496062992125984"/>
  <pageSetup paperSize="9" scale="68" orientation="landscape" verticalDpi="0" r:id="rId1"/>
  <headerFoot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25" sqref="E25"/>
    </sheetView>
  </sheetViews>
  <sheetFormatPr defaultRowHeight="15" x14ac:dyDescent="0.25"/>
  <cols>
    <col min="1" max="1" width="16.85546875" customWidth="1"/>
    <col min="2" max="2" width="11" customWidth="1"/>
    <col min="5" max="5" width="12.85546875" bestFit="1" customWidth="1"/>
  </cols>
  <sheetData>
    <row r="1" spans="1:5" ht="15.75" x14ac:dyDescent="0.25">
      <c r="A1" s="7" t="s">
        <v>105</v>
      </c>
      <c r="B1" s="7">
        <v>1123</v>
      </c>
      <c r="C1" s="7"/>
      <c r="D1" s="7"/>
      <c r="E1" s="7"/>
    </row>
    <row r="2" spans="1:5" ht="15.75" x14ac:dyDescent="0.25">
      <c r="A2" s="7"/>
      <c r="B2" s="7"/>
      <c r="C2" s="7"/>
      <c r="D2" s="7"/>
      <c r="E2" s="7"/>
    </row>
    <row r="3" spans="1:5" ht="15.75" x14ac:dyDescent="0.25">
      <c r="A3" s="7" t="s">
        <v>106</v>
      </c>
      <c r="B3" s="7" t="s">
        <v>81</v>
      </c>
      <c r="C3" s="7"/>
      <c r="D3" s="7"/>
      <c r="E3" s="7"/>
    </row>
    <row r="4" spans="1:5" ht="15.75" x14ac:dyDescent="0.25">
      <c r="A4" s="7"/>
      <c r="B4" s="7"/>
      <c r="C4" s="7"/>
      <c r="D4" s="7"/>
      <c r="E4" s="7"/>
    </row>
    <row r="5" spans="1:5" ht="15.75" x14ac:dyDescent="0.25">
      <c r="A5" s="7" t="s">
        <v>110</v>
      </c>
      <c r="B5" s="7"/>
      <c r="C5" s="7"/>
      <c r="D5" s="7"/>
      <c r="E5" s="41">
        <v>375938.35598398698</v>
      </c>
    </row>
    <row r="6" spans="1:5" ht="15.75" x14ac:dyDescent="0.25">
      <c r="A6" s="7" t="s">
        <v>74</v>
      </c>
      <c r="B6" s="7"/>
      <c r="C6" s="7"/>
      <c r="D6" s="7"/>
      <c r="E6" s="41">
        <v>22000</v>
      </c>
    </row>
    <row r="7" spans="1:5" ht="15.75" x14ac:dyDescent="0.25">
      <c r="A7" s="7"/>
      <c r="B7" s="7"/>
      <c r="C7" s="7"/>
      <c r="D7" s="7"/>
      <c r="E7" s="41"/>
    </row>
    <row r="8" spans="1:5" ht="15.75" x14ac:dyDescent="0.25">
      <c r="A8" s="7" t="s">
        <v>107</v>
      </c>
      <c r="B8" s="7"/>
      <c r="C8" s="7"/>
      <c r="D8" s="7"/>
      <c r="E8" s="42">
        <v>397938.35598398698</v>
      </c>
    </row>
    <row r="9" spans="1:5" ht="15.75" x14ac:dyDescent="0.25">
      <c r="A9" s="7"/>
      <c r="B9" s="7"/>
      <c r="C9" s="7"/>
      <c r="D9" s="7"/>
      <c r="E9" s="7"/>
    </row>
    <row r="10" spans="1:5" ht="15.75" x14ac:dyDescent="0.25">
      <c r="A10" s="7"/>
      <c r="B10" s="7"/>
      <c r="C10" s="7"/>
      <c r="D10" s="7"/>
      <c r="E10" s="7"/>
    </row>
    <row r="11" spans="1:5" ht="15.75" x14ac:dyDescent="0.25">
      <c r="A11" s="5" t="s">
        <v>108</v>
      </c>
      <c r="B11" s="7"/>
      <c r="C11" s="7"/>
      <c r="D11" s="7"/>
      <c r="E11" s="7"/>
    </row>
    <row r="12" spans="1:5" ht="15.75" x14ac:dyDescent="0.25">
      <c r="A12" s="7"/>
      <c r="B12" s="7"/>
      <c r="C12" s="7"/>
      <c r="D12" s="7"/>
      <c r="E12" s="7"/>
    </row>
    <row r="13" spans="1:5" ht="15.75" x14ac:dyDescent="0.25">
      <c r="A13" s="7" t="s">
        <v>109</v>
      </c>
      <c r="B13" s="7"/>
      <c r="C13" s="7">
        <v>26</v>
      </c>
      <c r="D13" s="7" t="s">
        <v>111</v>
      </c>
      <c r="E13" s="42">
        <v>15305.321383999499</v>
      </c>
    </row>
  </sheetData>
  <pageMargins left="0" right="0" top="0.74803149606299213" bottom="0.74803149606299213" header="0.31496062992125984" footer="0.31496062992125984"/>
  <pageSetup paperSize="9" orientation="portrait" verticalDpi="0" r:id="rId1"/>
  <headerFoot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G23" sqref="G23"/>
    </sheetView>
  </sheetViews>
  <sheetFormatPr defaultRowHeight="15" x14ac:dyDescent="0.25"/>
  <cols>
    <col min="1" max="1" width="22.140625" customWidth="1"/>
    <col min="2" max="2" width="16.140625" customWidth="1"/>
    <col min="5" max="5" width="12.85546875" bestFit="1" customWidth="1"/>
  </cols>
  <sheetData>
    <row r="1" spans="1:5" ht="15.75" x14ac:dyDescent="0.25">
      <c r="A1" s="7" t="s">
        <v>105</v>
      </c>
      <c r="B1" s="7">
        <v>1121</v>
      </c>
      <c r="C1" s="7"/>
      <c r="D1" s="7"/>
      <c r="E1" s="7"/>
    </row>
    <row r="2" spans="1:5" ht="15.75" x14ac:dyDescent="0.25">
      <c r="A2" s="7"/>
      <c r="B2" s="7"/>
      <c r="C2" s="7"/>
      <c r="D2" s="7"/>
      <c r="E2" s="7"/>
    </row>
    <row r="3" spans="1:5" ht="15.75" x14ac:dyDescent="0.25">
      <c r="A3" s="7" t="s">
        <v>106</v>
      </c>
      <c r="B3" s="7" t="s">
        <v>43</v>
      </c>
      <c r="C3" s="7"/>
      <c r="D3" s="7"/>
      <c r="E3" s="7"/>
    </row>
    <row r="4" spans="1:5" ht="15.75" x14ac:dyDescent="0.25">
      <c r="A4" s="7"/>
      <c r="B4" s="7"/>
      <c r="C4" s="7"/>
      <c r="D4" s="7"/>
      <c r="E4" s="7"/>
    </row>
    <row r="5" spans="1:5" ht="15.75" x14ac:dyDescent="0.25">
      <c r="A5" s="7" t="s">
        <v>110</v>
      </c>
      <c r="B5" s="7"/>
      <c r="C5" s="7"/>
      <c r="D5" s="7"/>
      <c r="E5" s="41">
        <v>1410520.7116519192</v>
      </c>
    </row>
    <row r="6" spans="1:5" ht="15.75" x14ac:dyDescent="0.25">
      <c r="A6" s="7" t="s">
        <v>74</v>
      </c>
      <c r="B6" s="7"/>
      <c r="C6" s="7"/>
      <c r="D6" s="7"/>
      <c r="E6" s="41">
        <v>30000</v>
      </c>
    </row>
    <row r="7" spans="1:5" ht="15.75" x14ac:dyDescent="0.25">
      <c r="A7" s="7"/>
      <c r="B7" s="7"/>
      <c r="C7" s="7"/>
      <c r="D7" s="7"/>
      <c r="E7" s="41"/>
    </row>
    <row r="8" spans="1:5" ht="15.75" x14ac:dyDescent="0.25">
      <c r="A8" s="7" t="s">
        <v>107</v>
      </c>
      <c r="B8" s="7"/>
      <c r="C8" s="7"/>
      <c r="D8" s="7"/>
      <c r="E8" s="42">
        <v>1440520.7116519192</v>
      </c>
    </row>
    <row r="9" spans="1:5" ht="15.75" x14ac:dyDescent="0.25">
      <c r="A9" s="7"/>
      <c r="B9" s="7"/>
      <c r="C9" s="7"/>
      <c r="D9" s="7"/>
      <c r="E9" s="7"/>
    </row>
    <row r="10" spans="1:5" ht="15.75" x14ac:dyDescent="0.25">
      <c r="A10" s="7"/>
      <c r="B10" s="7"/>
      <c r="C10" s="7"/>
      <c r="D10" s="7"/>
      <c r="E10" s="7"/>
    </row>
    <row r="11" spans="1:5" ht="15.75" x14ac:dyDescent="0.25">
      <c r="A11" s="5" t="s">
        <v>108</v>
      </c>
      <c r="B11" s="7"/>
      <c r="C11" s="7"/>
      <c r="D11" s="7"/>
      <c r="E11" s="7"/>
    </row>
    <row r="12" spans="1:5" ht="15.75" x14ac:dyDescent="0.25">
      <c r="A12" s="7"/>
      <c r="B12" s="7"/>
      <c r="C12" s="7"/>
      <c r="D12" s="7"/>
      <c r="E12" s="7"/>
    </row>
    <row r="13" spans="1:5" ht="15.75" x14ac:dyDescent="0.25">
      <c r="A13" s="7" t="s">
        <v>109</v>
      </c>
      <c r="B13" s="7"/>
      <c r="C13" s="7">
        <v>37</v>
      </c>
      <c r="D13" s="7" t="s">
        <v>111</v>
      </c>
      <c r="E13" s="42">
        <v>38932.992206808623</v>
      </c>
    </row>
    <row r="15" spans="1:5" ht="15.75" x14ac:dyDescent="0.25">
      <c r="B15" s="7" t="s">
        <v>114</v>
      </c>
      <c r="E15" s="10">
        <v>10000</v>
      </c>
    </row>
    <row r="16" spans="1:5" ht="15.75" x14ac:dyDescent="0.25">
      <c r="B16" s="7" t="s">
        <v>115</v>
      </c>
      <c r="E16" s="10">
        <v>28932.992206808623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5" workbookViewId="0">
      <selection activeCell="A20" sqref="A20:J36"/>
    </sheetView>
  </sheetViews>
  <sheetFormatPr defaultRowHeight="15" x14ac:dyDescent="0.25"/>
  <cols>
    <col min="2" max="2" width="73.85546875" bestFit="1" customWidth="1"/>
    <col min="3" max="3" width="56.5703125" bestFit="1" customWidth="1"/>
  </cols>
  <sheetData>
    <row r="1" spans="1:3" x14ac:dyDescent="0.25">
      <c r="A1" s="13" t="s">
        <v>21</v>
      </c>
    </row>
    <row r="2" spans="1:3" x14ac:dyDescent="0.25">
      <c r="A2" s="13"/>
    </row>
    <row r="3" spans="1:3" x14ac:dyDescent="0.25">
      <c r="A3" s="14">
        <v>1106</v>
      </c>
      <c r="B3" s="15" t="s">
        <v>22</v>
      </c>
      <c r="C3" s="15" t="s">
        <v>23</v>
      </c>
    </row>
    <row r="4" spans="1:3" x14ac:dyDescent="0.25">
      <c r="A4" s="14">
        <v>1116</v>
      </c>
      <c r="B4" s="15" t="s">
        <v>24</v>
      </c>
      <c r="C4" s="15" t="s">
        <v>25</v>
      </c>
    </row>
    <row r="5" spans="1:3" x14ac:dyDescent="0.25">
      <c r="A5" s="14">
        <v>1124</v>
      </c>
      <c r="B5" s="15" t="s">
        <v>26</v>
      </c>
      <c r="C5" s="15" t="s">
        <v>27</v>
      </c>
    </row>
    <row r="6" spans="1:3" x14ac:dyDescent="0.25">
      <c r="A6" s="14">
        <v>1127</v>
      </c>
      <c r="B6" s="15" t="s">
        <v>28</v>
      </c>
      <c r="C6" s="15" t="s">
        <v>29</v>
      </c>
    </row>
    <row r="7" spans="1:3" x14ac:dyDescent="0.25">
      <c r="A7" s="14">
        <v>1128</v>
      </c>
      <c r="B7" s="15" t="s">
        <v>30</v>
      </c>
      <c r="C7" s="15" t="s">
        <v>31</v>
      </c>
    </row>
    <row r="8" spans="1:3" x14ac:dyDescent="0.25">
      <c r="A8" s="14">
        <v>1129</v>
      </c>
      <c r="B8" s="15" t="s">
        <v>32</v>
      </c>
      <c r="C8" s="15" t="s">
        <v>33</v>
      </c>
    </row>
    <row r="9" spans="1:3" x14ac:dyDescent="0.25">
      <c r="A9" s="14">
        <v>1131</v>
      </c>
      <c r="B9" s="15" t="s">
        <v>34</v>
      </c>
      <c r="C9" s="15" t="s">
        <v>35</v>
      </c>
    </row>
    <row r="10" spans="1:3" x14ac:dyDescent="0.25">
      <c r="A10" s="16"/>
      <c r="B10" s="16"/>
      <c r="C10" s="16"/>
    </row>
    <row r="11" spans="1:3" x14ac:dyDescent="0.25">
      <c r="A11" s="14">
        <v>1119</v>
      </c>
      <c r="B11" s="15" t="s">
        <v>36</v>
      </c>
      <c r="C11" s="16"/>
    </row>
    <row r="12" spans="1:3" x14ac:dyDescent="0.25">
      <c r="A12" s="14">
        <v>1120</v>
      </c>
      <c r="B12" s="15" t="s">
        <v>37</v>
      </c>
      <c r="C12" s="16"/>
    </row>
    <row r="13" spans="1:3" x14ac:dyDescent="0.25">
      <c r="A13" s="14">
        <v>1123</v>
      </c>
      <c r="B13" s="15" t="s">
        <v>38</v>
      </c>
      <c r="C13" s="16"/>
    </row>
    <row r="14" spans="1:3" x14ac:dyDescent="0.25">
      <c r="A14" s="16"/>
      <c r="B14" s="16"/>
      <c r="C14" s="16"/>
    </row>
    <row r="15" spans="1:3" x14ac:dyDescent="0.25">
      <c r="A15" s="14">
        <v>1121</v>
      </c>
      <c r="B15" s="15" t="s">
        <v>39</v>
      </c>
      <c r="C15" s="16"/>
    </row>
    <row r="22" spans="1:10" ht="45" x14ac:dyDescent="0.25">
      <c r="A22" s="17" t="s">
        <v>0</v>
      </c>
      <c r="B22" s="17" t="s">
        <v>1</v>
      </c>
      <c r="C22" s="17" t="s">
        <v>2</v>
      </c>
      <c r="D22" s="17" t="s">
        <v>9</v>
      </c>
      <c r="E22" s="17" t="s">
        <v>12</v>
      </c>
    </row>
    <row r="24" spans="1:10" x14ac:dyDescent="0.25">
      <c r="A24" t="s">
        <v>13</v>
      </c>
      <c r="B24" s="18">
        <v>2078699.8484689831</v>
      </c>
      <c r="C24" s="18">
        <v>35000</v>
      </c>
      <c r="D24" s="18">
        <v>1220047.2661050083</v>
      </c>
      <c r="E24" s="18">
        <v>823652.58236397477</v>
      </c>
      <c r="I24">
        <v>181</v>
      </c>
      <c r="J24" s="19">
        <f>B24/I24</f>
        <v>11484.529549552393</v>
      </c>
    </row>
    <row r="25" spans="1:10" x14ac:dyDescent="0.25">
      <c r="A25" t="s">
        <v>14</v>
      </c>
      <c r="B25" s="18">
        <v>1356020.8811024397</v>
      </c>
      <c r="C25" s="18">
        <v>28000</v>
      </c>
      <c r="D25" s="18">
        <v>807198.98943980713</v>
      </c>
      <c r="E25" s="18">
        <v>520821.89166263264</v>
      </c>
      <c r="G25">
        <v>20</v>
      </c>
      <c r="H25">
        <v>68</v>
      </c>
      <c r="I25">
        <v>88</v>
      </c>
      <c r="J25" s="19">
        <f t="shared" ref="J25:J27" si="0">B25/I25</f>
        <v>15409.328194345906</v>
      </c>
    </row>
    <row r="26" spans="1:10" x14ac:dyDescent="0.25">
      <c r="A26" t="s">
        <v>15</v>
      </c>
      <c r="B26" s="18">
        <v>2519854.1776605658</v>
      </c>
      <c r="C26" s="18">
        <v>35000</v>
      </c>
      <c r="D26" s="18">
        <v>1434563.0529772616</v>
      </c>
      <c r="E26" s="18">
        <v>1050291.124683304</v>
      </c>
      <c r="I26">
        <v>178</v>
      </c>
      <c r="J26" s="19">
        <f t="shared" si="0"/>
        <v>14156.484144160482</v>
      </c>
    </row>
    <row r="27" spans="1:10" x14ac:dyDescent="0.25">
      <c r="A27" t="s">
        <v>16</v>
      </c>
      <c r="B27" s="18">
        <v>1408426.4345813787</v>
      </c>
      <c r="C27" s="18">
        <v>25000</v>
      </c>
      <c r="D27" s="18">
        <v>834590.46770833328</v>
      </c>
      <c r="E27" s="18">
        <v>548835.96687304555</v>
      </c>
      <c r="I27">
        <v>92</v>
      </c>
      <c r="J27" s="19">
        <f t="shared" si="0"/>
        <v>15308.982984580203</v>
      </c>
    </row>
    <row r="28" spans="1:10" x14ac:dyDescent="0.25">
      <c r="A28" t="s">
        <v>17</v>
      </c>
      <c r="B28" s="18">
        <v>1335209.3844278732</v>
      </c>
      <c r="C28" s="18">
        <v>25000</v>
      </c>
      <c r="D28" s="18">
        <v>770636.67733634054</v>
      </c>
      <c r="E28" s="18">
        <v>539572.70709153265</v>
      </c>
      <c r="G28" s="18">
        <v>32</v>
      </c>
      <c r="H28" s="18">
        <v>56</v>
      </c>
      <c r="I28" s="18">
        <v>88</v>
      </c>
      <c r="J28" s="19">
        <f>B28/88</f>
        <v>15172.833913953104</v>
      </c>
    </row>
    <row r="29" spans="1:10" x14ac:dyDescent="0.25">
      <c r="A29" t="s">
        <v>20</v>
      </c>
      <c r="B29" s="18">
        <v>889899.23291288246</v>
      </c>
      <c r="C29" s="18">
        <v>25000</v>
      </c>
      <c r="D29" s="18">
        <v>500476.33159043675</v>
      </c>
      <c r="E29" s="18">
        <v>364422.90132244572</v>
      </c>
      <c r="I29">
        <v>33</v>
      </c>
      <c r="J29" s="19">
        <f>D29/I29</f>
        <v>15165.949442134446</v>
      </c>
    </row>
    <row r="30" spans="1:10" x14ac:dyDescent="0.25">
      <c r="J30" s="19"/>
    </row>
    <row r="31" spans="1:10" x14ac:dyDescent="0.25">
      <c r="J31" s="19"/>
    </row>
    <row r="32" spans="1:10" x14ac:dyDescent="0.25">
      <c r="J32" s="19"/>
    </row>
    <row r="33" spans="1:10" x14ac:dyDescent="0.25">
      <c r="A33" t="s">
        <v>40</v>
      </c>
      <c r="E33">
        <v>1437700</v>
      </c>
      <c r="I33">
        <v>135</v>
      </c>
      <c r="J33" s="19">
        <f t="shared" ref="J33:J36" si="1">E33/I33</f>
        <v>10649.62962962963</v>
      </c>
    </row>
    <row r="34" spans="1:10" x14ac:dyDescent="0.25">
      <c r="A34" t="s">
        <v>41</v>
      </c>
      <c r="E34">
        <v>782400</v>
      </c>
      <c r="I34">
        <v>101</v>
      </c>
      <c r="J34" s="19">
        <f t="shared" si="1"/>
        <v>7746.5346534653463</v>
      </c>
    </row>
    <row r="35" spans="1:10" x14ac:dyDescent="0.25">
      <c r="A35" t="s">
        <v>42</v>
      </c>
      <c r="E35">
        <v>397000</v>
      </c>
      <c r="I35">
        <v>26</v>
      </c>
      <c r="J35" s="19">
        <f t="shared" si="1"/>
        <v>15269.23076923077</v>
      </c>
    </row>
    <row r="36" spans="1:10" x14ac:dyDescent="0.25">
      <c r="A36" t="s">
        <v>43</v>
      </c>
      <c r="E36">
        <v>1437000</v>
      </c>
      <c r="I36">
        <v>37</v>
      </c>
      <c r="J36" s="19">
        <f t="shared" si="1"/>
        <v>38837.83783783784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28"/>
  <sheetViews>
    <sheetView workbookViewId="0">
      <selection activeCell="C18" sqref="C18"/>
    </sheetView>
  </sheetViews>
  <sheetFormatPr defaultRowHeight="15" x14ac:dyDescent="0.25"/>
  <cols>
    <col min="3" max="3" width="73.85546875" bestFit="1" customWidth="1"/>
    <col min="22" max="22" width="11.5703125" bestFit="1" customWidth="1"/>
  </cols>
  <sheetData>
    <row r="7" spans="1:22" x14ac:dyDescent="0.25">
      <c r="J7" t="s">
        <v>46</v>
      </c>
    </row>
    <row r="8" spans="1:22" x14ac:dyDescent="0.25">
      <c r="I8" t="s">
        <v>47</v>
      </c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 t="s">
        <v>48</v>
      </c>
    </row>
    <row r="9" spans="1:22" x14ac:dyDescent="0.25">
      <c r="A9" t="s">
        <v>49</v>
      </c>
      <c r="B9" t="s">
        <v>50</v>
      </c>
      <c r="C9" t="s">
        <v>51</v>
      </c>
      <c r="D9" t="s">
        <v>52</v>
      </c>
      <c r="E9" t="s">
        <v>53</v>
      </c>
      <c r="F9" t="s">
        <v>54</v>
      </c>
      <c r="G9" t="s">
        <v>55</v>
      </c>
      <c r="H9" t="s">
        <v>56</v>
      </c>
    </row>
    <row r="11" spans="1:22" x14ac:dyDescent="0.25">
      <c r="A11">
        <v>1106</v>
      </c>
      <c r="B11">
        <v>2015</v>
      </c>
      <c r="C11" t="s">
        <v>22</v>
      </c>
      <c r="D11" t="s">
        <v>63</v>
      </c>
      <c r="E11" t="s">
        <v>59</v>
      </c>
      <c r="F11" t="s">
        <v>60</v>
      </c>
      <c r="G11" t="s">
        <v>61</v>
      </c>
      <c r="H11" t="s">
        <v>62</v>
      </c>
      <c r="J11">
        <v>170729.91</v>
      </c>
      <c r="K11">
        <v>170729.91</v>
      </c>
      <c r="L11">
        <v>170729.91</v>
      </c>
      <c r="M11">
        <v>170729.91</v>
      </c>
      <c r="N11">
        <v>170729.91</v>
      </c>
      <c r="O11">
        <v>170729.91</v>
      </c>
      <c r="P11">
        <v>170729.91</v>
      </c>
      <c r="Q11">
        <v>170729.91</v>
      </c>
      <c r="R11">
        <v>170729.91</v>
      </c>
      <c r="S11">
        <v>170729.91</v>
      </c>
      <c r="T11">
        <v>170729.91</v>
      </c>
      <c r="U11">
        <v>170729.99</v>
      </c>
      <c r="V11">
        <v>2048759</v>
      </c>
    </row>
    <row r="12" spans="1:22" x14ac:dyDescent="0.25">
      <c r="A12">
        <v>1116</v>
      </c>
      <c r="B12">
        <v>2015</v>
      </c>
      <c r="C12" t="s">
        <v>24</v>
      </c>
      <c r="D12" t="s">
        <v>64</v>
      </c>
      <c r="E12" t="s">
        <v>59</v>
      </c>
      <c r="F12" t="s">
        <v>60</v>
      </c>
      <c r="G12" t="s">
        <v>61</v>
      </c>
      <c r="H12" t="s">
        <v>62</v>
      </c>
      <c r="J12">
        <v>111946.91</v>
      </c>
      <c r="K12">
        <v>111946.91</v>
      </c>
      <c r="L12">
        <v>111946.91</v>
      </c>
      <c r="M12">
        <v>111946.91</v>
      </c>
      <c r="N12">
        <v>111946.91</v>
      </c>
      <c r="O12">
        <v>111946.91</v>
      </c>
      <c r="P12">
        <v>111946.91</v>
      </c>
      <c r="Q12">
        <v>111946.91</v>
      </c>
      <c r="R12">
        <v>111946.91</v>
      </c>
      <c r="S12">
        <v>111946.91</v>
      </c>
      <c r="T12">
        <v>111946.91</v>
      </c>
      <c r="U12">
        <v>111946.99</v>
      </c>
      <c r="V12">
        <v>1343363</v>
      </c>
    </row>
    <row r="14" spans="1:22" x14ac:dyDescent="0.25">
      <c r="A14">
        <v>1124</v>
      </c>
      <c r="B14">
        <v>2015</v>
      </c>
      <c r="C14" t="s">
        <v>26</v>
      </c>
      <c r="D14" t="s">
        <v>58</v>
      </c>
      <c r="E14" t="s">
        <v>59</v>
      </c>
      <c r="F14" t="s">
        <v>60</v>
      </c>
      <c r="G14" t="s">
        <v>61</v>
      </c>
      <c r="H14" t="s">
        <v>62</v>
      </c>
      <c r="J14">
        <v>40987.25</v>
      </c>
      <c r="K14">
        <v>40987.25</v>
      </c>
      <c r="L14">
        <v>40987.25</v>
      </c>
      <c r="M14">
        <v>40987.25</v>
      </c>
      <c r="N14">
        <v>40987.25</v>
      </c>
      <c r="O14">
        <v>40987.25</v>
      </c>
      <c r="P14">
        <v>40987.25</v>
      </c>
      <c r="Q14">
        <v>40987.25</v>
      </c>
      <c r="R14">
        <v>40987.25</v>
      </c>
      <c r="S14">
        <v>40987.25</v>
      </c>
      <c r="T14">
        <v>40987.25</v>
      </c>
      <c r="U14">
        <v>40987.25</v>
      </c>
      <c r="V14">
        <v>491847</v>
      </c>
    </row>
    <row r="15" spans="1:22" x14ac:dyDescent="0.25">
      <c r="A15">
        <v>1127</v>
      </c>
      <c r="B15">
        <v>2015</v>
      </c>
      <c r="C15" t="s">
        <v>28</v>
      </c>
      <c r="D15" t="s">
        <v>58</v>
      </c>
      <c r="E15" t="s">
        <v>59</v>
      </c>
      <c r="F15" t="s">
        <v>60</v>
      </c>
      <c r="G15" t="s">
        <v>61</v>
      </c>
      <c r="H15" t="s">
        <v>62</v>
      </c>
      <c r="J15">
        <v>124500.83</v>
      </c>
      <c r="K15">
        <v>124500.83</v>
      </c>
      <c r="L15">
        <v>124500.83</v>
      </c>
      <c r="M15">
        <v>124500.83</v>
      </c>
      <c r="N15">
        <v>124500.83</v>
      </c>
      <c r="O15">
        <v>124500.83</v>
      </c>
      <c r="P15">
        <v>124500.83</v>
      </c>
      <c r="Q15">
        <v>124500.83</v>
      </c>
      <c r="R15">
        <v>124500.83</v>
      </c>
      <c r="S15">
        <v>124500.83</v>
      </c>
      <c r="T15">
        <v>124500.83</v>
      </c>
      <c r="U15">
        <v>124500.87</v>
      </c>
      <c r="V15">
        <v>1494010</v>
      </c>
    </row>
    <row r="16" spans="1:22" x14ac:dyDescent="0.25">
      <c r="A16">
        <v>1128</v>
      </c>
      <c r="B16">
        <v>2015</v>
      </c>
      <c r="C16" t="s">
        <v>30</v>
      </c>
      <c r="D16" t="s">
        <v>64</v>
      </c>
      <c r="E16" t="s">
        <v>59</v>
      </c>
      <c r="F16" t="s">
        <v>60</v>
      </c>
      <c r="G16" t="s">
        <v>61</v>
      </c>
      <c r="H16" t="s">
        <v>62</v>
      </c>
      <c r="J16">
        <v>214411.25</v>
      </c>
      <c r="K16">
        <v>214411.25</v>
      </c>
      <c r="L16">
        <v>214411.25</v>
      </c>
      <c r="M16">
        <v>214411.25</v>
      </c>
      <c r="N16">
        <v>214411.25</v>
      </c>
      <c r="O16">
        <v>214411.25</v>
      </c>
      <c r="P16">
        <v>214411.25</v>
      </c>
      <c r="Q16">
        <v>214411.25</v>
      </c>
      <c r="R16">
        <v>214411.25</v>
      </c>
      <c r="S16">
        <v>214411.25</v>
      </c>
      <c r="T16">
        <v>214411.25</v>
      </c>
      <c r="U16">
        <v>214411.25</v>
      </c>
      <c r="V16">
        <v>2572935</v>
      </c>
    </row>
    <row r="18" spans="1:22" x14ac:dyDescent="0.25">
      <c r="A18">
        <v>1129</v>
      </c>
      <c r="B18">
        <v>2015</v>
      </c>
      <c r="C18" t="s">
        <v>32</v>
      </c>
      <c r="D18" t="s">
        <v>63</v>
      </c>
      <c r="E18" t="s">
        <v>59</v>
      </c>
      <c r="F18" t="s">
        <v>60</v>
      </c>
      <c r="G18" t="s">
        <v>61</v>
      </c>
      <c r="H18" t="s">
        <v>62</v>
      </c>
      <c r="J18">
        <v>44736.33</v>
      </c>
      <c r="K18">
        <v>44736.33</v>
      </c>
      <c r="L18">
        <v>44736.33</v>
      </c>
      <c r="M18">
        <v>44736.33</v>
      </c>
      <c r="N18">
        <v>44736.33</v>
      </c>
      <c r="O18">
        <v>44736.33</v>
      </c>
      <c r="P18">
        <v>44736.33</v>
      </c>
      <c r="Q18">
        <v>44736.33</v>
      </c>
      <c r="R18">
        <v>44736.33</v>
      </c>
      <c r="S18">
        <v>44736.33</v>
      </c>
      <c r="T18">
        <v>44736.33</v>
      </c>
      <c r="U18">
        <v>44736.37</v>
      </c>
      <c r="V18" s="19">
        <v>536836</v>
      </c>
    </row>
    <row r="19" spans="1:22" x14ac:dyDescent="0.25">
      <c r="A19">
        <v>1131</v>
      </c>
      <c r="B19">
        <v>2015</v>
      </c>
      <c r="C19" t="s">
        <v>34</v>
      </c>
      <c r="D19" t="s">
        <v>63</v>
      </c>
      <c r="E19" t="s">
        <v>59</v>
      </c>
      <c r="F19" t="s">
        <v>60</v>
      </c>
      <c r="G19" t="s">
        <v>61</v>
      </c>
      <c r="H19" t="s">
        <v>62</v>
      </c>
      <c r="J19">
        <v>65003.08</v>
      </c>
      <c r="K19">
        <v>65003.08</v>
      </c>
      <c r="L19">
        <v>65003.08</v>
      </c>
      <c r="M19">
        <v>65003.08</v>
      </c>
      <c r="N19">
        <v>65003.08</v>
      </c>
      <c r="O19">
        <v>65003.08</v>
      </c>
      <c r="P19">
        <v>65003.08</v>
      </c>
      <c r="Q19">
        <v>65003.08</v>
      </c>
      <c r="R19">
        <v>65003.08</v>
      </c>
      <c r="S19">
        <v>65003.08</v>
      </c>
      <c r="T19">
        <v>65003.08</v>
      </c>
      <c r="U19">
        <v>65003.12</v>
      </c>
      <c r="V19" s="19">
        <v>780037</v>
      </c>
    </row>
    <row r="22" spans="1:22" x14ac:dyDescent="0.25">
      <c r="A22">
        <v>1119</v>
      </c>
      <c r="B22">
        <v>2015</v>
      </c>
      <c r="C22" t="s">
        <v>66</v>
      </c>
      <c r="D22" t="s">
        <v>63</v>
      </c>
      <c r="E22" t="s">
        <v>59</v>
      </c>
      <c r="F22" t="s">
        <v>60</v>
      </c>
      <c r="G22" t="s">
        <v>61</v>
      </c>
      <c r="H22" t="s">
        <v>62</v>
      </c>
      <c r="J22">
        <v>0</v>
      </c>
      <c r="K22">
        <v>239617</v>
      </c>
      <c r="L22">
        <v>119808.3</v>
      </c>
      <c r="M22">
        <v>119808.3</v>
      </c>
      <c r="N22">
        <v>119808.3</v>
      </c>
      <c r="O22">
        <v>119808.3</v>
      </c>
      <c r="P22">
        <v>119808.3</v>
      </c>
      <c r="Q22">
        <v>119808.3</v>
      </c>
      <c r="R22">
        <v>119808.3</v>
      </c>
      <c r="S22">
        <v>119808.3</v>
      </c>
      <c r="T22">
        <v>119808.3</v>
      </c>
      <c r="U22">
        <v>119808.3</v>
      </c>
      <c r="V22">
        <v>1437700</v>
      </c>
    </row>
    <row r="23" spans="1:22" x14ac:dyDescent="0.25">
      <c r="A23">
        <v>1120</v>
      </c>
      <c r="B23">
        <v>2015</v>
      </c>
      <c r="C23" t="s">
        <v>67</v>
      </c>
      <c r="D23" t="s">
        <v>64</v>
      </c>
      <c r="E23" t="s">
        <v>59</v>
      </c>
      <c r="F23" t="s">
        <v>60</v>
      </c>
      <c r="G23" t="s">
        <v>61</v>
      </c>
      <c r="H23" t="s">
        <v>62</v>
      </c>
      <c r="J23">
        <v>0</v>
      </c>
      <c r="K23">
        <v>130400</v>
      </c>
      <c r="L23">
        <v>65200</v>
      </c>
      <c r="M23">
        <v>65200</v>
      </c>
      <c r="N23">
        <v>65200</v>
      </c>
      <c r="O23">
        <v>65200</v>
      </c>
      <c r="P23">
        <v>65200</v>
      </c>
      <c r="Q23">
        <v>65200</v>
      </c>
      <c r="R23">
        <v>65200</v>
      </c>
      <c r="S23">
        <v>65200</v>
      </c>
      <c r="T23">
        <v>65200</v>
      </c>
      <c r="U23">
        <v>65200</v>
      </c>
      <c r="V23">
        <v>782400</v>
      </c>
    </row>
    <row r="24" spans="1:22" x14ac:dyDescent="0.25">
      <c r="A24">
        <v>1121</v>
      </c>
      <c r="B24">
        <v>2015</v>
      </c>
      <c r="C24" t="s">
        <v>68</v>
      </c>
      <c r="D24" t="s">
        <v>64</v>
      </c>
      <c r="E24" t="s">
        <v>59</v>
      </c>
      <c r="F24" t="s">
        <v>60</v>
      </c>
      <c r="G24" t="s">
        <v>61</v>
      </c>
      <c r="H24" t="s">
        <v>62</v>
      </c>
      <c r="J24">
        <v>0</v>
      </c>
      <c r="K24">
        <v>239500</v>
      </c>
      <c r="L24">
        <v>119750</v>
      </c>
      <c r="M24">
        <v>119750</v>
      </c>
      <c r="N24">
        <v>119750</v>
      </c>
      <c r="O24">
        <v>119750</v>
      </c>
      <c r="P24">
        <v>119750</v>
      </c>
      <c r="Q24">
        <v>119750</v>
      </c>
      <c r="R24">
        <v>119750</v>
      </c>
      <c r="S24">
        <v>119750</v>
      </c>
      <c r="T24">
        <v>119750</v>
      </c>
      <c r="U24">
        <v>119750</v>
      </c>
      <c r="V24">
        <v>1437000</v>
      </c>
    </row>
    <row r="25" spans="1:22" x14ac:dyDescent="0.25">
      <c r="A25">
        <v>1123</v>
      </c>
      <c r="B25">
        <v>2015</v>
      </c>
      <c r="C25" t="s">
        <v>69</v>
      </c>
      <c r="D25" t="s">
        <v>63</v>
      </c>
      <c r="E25" t="s">
        <v>59</v>
      </c>
      <c r="F25" t="s">
        <v>60</v>
      </c>
      <c r="G25" t="s">
        <v>61</v>
      </c>
      <c r="H25" t="s">
        <v>62</v>
      </c>
      <c r="J25">
        <v>0</v>
      </c>
      <c r="K25">
        <v>42317</v>
      </c>
      <c r="L25">
        <v>106442.3</v>
      </c>
      <c r="M25">
        <v>31250.3</v>
      </c>
      <c r="N25">
        <v>31250.3</v>
      </c>
      <c r="O25">
        <v>31250.3</v>
      </c>
      <c r="P25">
        <v>31250.3</v>
      </c>
      <c r="Q25">
        <v>31250.3</v>
      </c>
      <c r="R25">
        <v>31250.3</v>
      </c>
      <c r="S25">
        <v>31250.3</v>
      </c>
      <c r="T25">
        <v>31250.3</v>
      </c>
      <c r="U25">
        <v>31250.3</v>
      </c>
      <c r="V25">
        <v>430012</v>
      </c>
    </row>
    <row r="27" spans="1:22" x14ac:dyDescent="0.25">
      <c r="A27">
        <v>1101</v>
      </c>
      <c r="B27">
        <v>2015</v>
      </c>
      <c r="C27" t="s">
        <v>57</v>
      </c>
      <c r="D27" t="s">
        <v>58</v>
      </c>
      <c r="E27" t="s">
        <v>59</v>
      </c>
      <c r="F27" t="s">
        <v>60</v>
      </c>
      <c r="G27" t="s">
        <v>61</v>
      </c>
      <c r="H27" t="s">
        <v>62</v>
      </c>
      <c r="J27">
        <v>76000</v>
      </c>
      <c r="K27">
        <v>76000</v>
      </c>
      <c r="L27">
        <v>86000</v>
      </c>
      <c r="M27">
        <v>76000</v>
      </c>
      <c r="N27">
        <v>76000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390000</v>
      </c>
    </row>
    <row r="28" spans="1:22" x14ac:dyDescent="0.25">
      <c r="A28">
        <v>1117</v>
      </c>
      <c r="B28">
        <v>2015</v>
      </c>
      <c r="C28" t="s">
        <v>65</v>
      </c>
      <c r="D28" t="s">
        <v>64</v>
      </c>
      <c r="E28" t="s">
        <v>59</v>
      </c>
      <c r="F28" t="s">
        <v>60</v>
      </c>
      <c r="G28" t="s">
        <v>61</v>
      </c>
      <c r="H28" t="s">
        <v>62</v>
      </c>
      <c r="J28">
        <v>87766.399999999994</v>
      </c>
      <c r="K28">
        <v>87766.399999999994</v>
      </c>
      <c r="L28">
        <v>87766.399999999994</v>
      </c>
      <c r="M28">
        <v>87766.399999999994</v>
      </c>
      <c r="N28">
        <v>87766.399999999994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438832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workbookViewId="0">
      <selection activeCell="Q20" sqref="Q20:Q23"/>
    </sheetView>
  </sheetViews>
  <sheetFormatPr defaultRowHeight="15" x14ac:dyDescent="0.25"/>
  <cols>
    <col min="14" max="14" width="10.140625" bestFit="1" customWidth="1"/>
  </cols>
  <sheetData>
    <row r="2" spans="1:23" x14ac:dyDescent="0.25">
      <c r="J2" t="s">
        <v>45</v>
      </c>
      <c r="P2" t="s">
        <v>44</v>
      </c>
    </row>
    <row r="4" spans="1:23" x14ac:dyDescent="0.25">
      <c r="A4" s="22" t="s">
        <v>70</v>
      </c>
      <c r="C4" s="23" t="s">
        <v>71</v>
      </c>
      <c r="D4" s="23" t="s">
        <v>72</v>
      </c>
      <c r="E4" s="23" t="s">
        <v>48</v>
      </c>
      <c r="F4" s="23" t="s">
        <v>73</v>
      </c>
      <c r="G4" s="23" t="s">
        <v>72</v>
      </c>
      <c r="H4" s="23" t="s">
        <v>48</v>
      </c>
      <c r="J4" s="23" t="s">
        <v>71</v>
      </c>
      <c r="K4" s="23" t="s">
        <v>73</v>
      </c>
      <c r="L4" s="23" t="s">
        <v>74</v>
      </c>
      <c r="M4" s="23" t="s">
        <v>75</v>
      </c>
      <c r="N4" s="23" t="s">
        <v>48</v>
      </c>
      <c r="P4" s="23" t="s">
        <v>71</v>
      </c>
      <c r="Q4" s="23" t="s">
        <v>73</v>
      </c>
      <c r="R4" s="23" t="s">
        <v>76</v>
      </c>
      <c r="S4" s="23" t="s">
        <v>77</v>
      </c>
      <c r="T4" s="23" t="s">
        <v>48</v>
      </c>
    </row>
    <row r="6" spans="1:23" x14ac:dyDescent="0.25">
      <c r="A6" t="s">
        <v>13</v>
      </c>
      <c r="C6" s="18">
        <v>1179482.4978530589</v>
      </c>
      <c r="D6" s="18">
        <v>0</v>
      </c>
      <c r="E6" s="18">
        <v>1179482.4978530589</v>
      </c>
      <c r="F6" s="18">
        <v>834276.67152330012</v>
      </c>
      <c r="G6" s="18">
        <v>0</v>
      </c>
      <c r="H6" s="18">
        <v>834276.67152330012</v>
      </c>
      <c r="I6" s="18"/>
      <c r="J6" s="18">
        <v>1179482.4978530589</v>
      </c>
      <c r="K6" s="18">
        <v>834276.67152330012</v>
      </c>
      <c r="L6" s="18">
        <v>35000</v>
      </c>
      <c r="M6" s="18"/>
      <c r="N6" s="18">
        <v>2048759.1693763589</v>
      </c>
      <c r="O6" s="18"/>
      <c r="P6" s="18"/>
      <c r="Q6" s="18"/>
      <c r="R6" s="18"/>
      <c r="S6" s="18"/>
      <c r="T6" s="18">
        <v>0</v>
      </c>
      <c r="U6" s="18"/>
    </row>
    <row r="7" spans="1:23" x14ac:dyDescent="0.25">
      <c r="A7" t="s">
        <v>14</v>
      </c>
      <c r="C7" s="18">
        <v>748470.04480030725</v>
      </c>
      <c r="D7" s="18">
        <v>0</v>
      </c>
      <c r="E7" s="18">
        <v>748470.04480030725</v>
      </c>
      <c r="F7" s="18">
        <v>525289.09073411231</v>
      </c>
      <c r="G7" s="18">
        <v>0</v>
      </c>
      <c r="H7" s="18">
        <v>525289.09073411231</v>
      </c>
      <c r="I7" s="18"/>
      <c r="J7" s="18">
        <v>748470.04480030725</v>
      </c>
      <c r="K7" s="18">
        <v>525289.09073411231</v>
      </c>
      <c r="L7" s="18">
        <v>28000</v>
      </c>
      <c r="M7" s="18"/>
      <c r="N7" s="18">
        <v>1301759.1355344197</v>
      </c>
      <c r="O7" s="18"/>
      <c r="P7" s="18"/>
      <c r="Q7" s="18"/>
      <c r="R7" s="18"/>
      <c r="S7" s="18"/>
      <c r="T7" s="18">
        <v>0</v>
      </c>
      <c r="U7" s="18"/>
    </row>
    <row r="8" spans="1:23" x14ac:dyDescent="0.25">
      <c r="A8" t="s">
        <v>15</v>
      </c>
      <c r="C8" s="18">
        <v>1460552.9613042122</v>
      </c>
      <c r="D8" s="18">
        <v>0</v>
      </c>
      <c r="E8" s="18">
        <v>1460552.9613042122</v>
      </c>
      <c r="F8" s="18">
        <v>1077382.3292484195</v>
      </c>
      <c r="G8" s="18">
        <v>0</v>
      </c>
      <c r="H8" s="18">
        <v>1077382.3292484195</v>
      </c>
      <c r="I8" s="18"/>
      <c r="J8" s="18">
        <v>1460552.9613042122</v>
      </c>
      <c r="K8" s="18">
        <v>1077382.3292484195</v>
      </c>
      <c r="L8" s="18">
        <v>35000</v>
      </c>
      <c r="M8" s="18"/>
      <c r="N8" s="18">
        <v>2572935.290552632</v>
      </c>
      <c r="O8" s="18"/>
      <c r="P8" s="18"/>
      <c r="Q8" s="18"/>
      <c r="R8" s="18"/>
      <c r="S8" s="18"/>
      <c r="T8" s="18">
        <v>0</v>
      </c>
      <c r="U8" s="18"/>
    </row>
    <row r="9" spans="1:23" x14ac:dyDescent="0.25">
      <c r="A9" t="s">
        <v>16</v>
      </c>
      <c r="C9" s="18">
        <v>885737.90545968118</v>
      </c>
      <c r="D9" s="18">
        <v>56747.367314352101</v>
      </c>
      <c r="E9" s="18">
        <v>942485.27277403325</v>
      </c>
      <c r="F9" s="18">
        <v>583271.72030123393</v>
      </c>
      <c r="G9" s="18">
        <v>26562.3563821592</v>
      </c>
      <c r="H9" s="18">
        <v>609834.0766833931</v>
      </c>
      <c r="I9" s="18"/>
      <c r="J9" s="18">
        <v>885737.90545968118</v>
      </c>
      <c r="K9" s="18">
        <v>583271.72030123393</v>
      </c>
      <c r="L9" s="18">
        <v>25000</v>
      </c>
      <c r="M9" s="18">
        <v>34712.384873546376</v>
      </c>
      <c r="N9" s="18">
        <v>1528722.0106344617</v>
      </c>
      <c r="O9" s="18"/>
      <c r="P9" s="18"/>
      <c r="Q9" s="18"/>
      <c r="R9" s="18"/>
      <c r="S9" s="18"/>
      <c r="T9" s="18">
        <v>0</v>
      </c>
      <c r="U9" s="18"/>
    </row>
    <row r="10" spans="1:23" x14ac:dyDescent="0.25">
      <c r="A10" t="s">
        <v>17</v>
      </c>
      <c r="C10" s="18">
        <v>771384.7358245675</v>
      </c>
      <c r="D10" s="18">
        <v>0</v>
      </c>
      <c r="E10" s="18">
        <v>771384.7358245675</v>
      </c>
      <c r="F10" s="18">
        <v>546978.6802957874</v>
      </c>
      <c r="G10" s="18">
        <v>0</v>
      </c>
      <c r="H10" s="18">
        <v>546978.6802957874</v>
      </c>
      <c r="I10" s="18"/>
      <c r="J10" s="18">
        <v>771384.7358245675</v>
      </c>
      <c r="K10" s="18">
        <v>546978.6802957874</v>
      </c>
      <c r="L10" s="18">
        <v>25000</v>
      </c>
      <c r="M10" s="18"/>
      <c r="N10" s="18">
        <v>1343363.416120355</v>
      </c>
      <c r="O10" s="18"/>
      <c r="P10" s="18"/>
      <c r="Q10" s="18"/>
      <c r="R10" s="18"/>
      <c r="S10" s="18"/>
      <c r="T10" s="18">
        <v>0</v>
      </c>
      <c r="U10" s="18"/>
    </row>
    <row r="11" spans="1:23" x14ac:dyDescent="0.25">
      <c r="A11" t="s">
        <v>18</v>
      </c>
      <c r="C11" s="18">
        <v>609576.1155342625</v>
      </c>
      <c r="D11" s="18">
        <v>0</v>
      </c>
      <c r="E11" s="18">
        <v>609576.1155342625</v>
      </c>
      <c r="F11" s="18">
        <v>418660.22676831111</v>
      </c>
      <c r="G11" s="18">
        <v>0</v>
      </c>
      <c r="H11" s="18">
        <v>418660.22676831111</v>
      </c>
      <c r="I11" s="18"/>
      <c r="J11" s="18"/>
      <c r="K11" s="18"/>
      <c r="M11" s="18"/>
      <c r="N11" s="18">
        <v>0</v>
      </c>
      <c r="O11" s="18"/>
      <c r="P11" s="18">
        <v>609576.1155342625</v>
      </c>
      <c r="Q11" s="18">
        <v>418660.22676831111</v>
      </c>
      <c r="R11" s="18">
        <v>25000</v>
      </c>
      <c r="S11" s="18"/>
      <c r="T11" s="18">
        <v>1053236.3423025736</v>
      </c>
      <c r="U11" s="18"/>
    </row>
    <row r="12" spans="1:23" x14ac:dyDescent="0.25">
      <c r="A12" t="s">
        <v>19</v>
      </c>
      <c r="C12" s="18">
        <v>541166.68332151056</v>
      </c>
      <c r="D12" s="18">
        <v>62325.197765904813</v>
      </c>
      <c r="E12" s="18">
        <v>603491.88108741539</v>
      </c>
      <c r="F12" s="18">
        <v>368962.95036936132</v>
      </c>
      <c r="G12" s="18">
        <v>42492.802234095187</v>
      </c>
      <c r="H12" s="18">
        <v>411455.75260345649</v>
      </c>
      <c r="I12" s="18"/>
      <c r="J12" s="18"/>
      <c r="K12" s="18"/>
      <c r="M12" s="18"/>
      <c r="N12" s="18">
        <v>0</v>
      </c>
      <c r="O12" s="18"/>
      <c r="P12" s="18">
        <v>541166.68332151056</v>
      </c>
      <c r="Q12" s="18">
        <v>368962.95036936132</v>
      </c>
      <c r="R12" s="18">
        <v>25000</v>
      </c>
      <c r="S12" s="18">
        <v>104818</v>
      </c>
      <c r="T12" s="18">
        <v>1039947.6336908719</v>
      </c>
      <c r="U12" s="18"/>
    </row>
    <row r="13" spans="1:23" x14ac:dyDescent="0.25">
      <c r="A13" t="s">
        <v>20</v>
      </c>
      <c r="C13" s="18">
        <v>675275.63173238083</v>
      </c>
      <c r="D13" s="18">
        <v>169150.777786494</v>
      </c>
      <c r="E13" s="18">
        <v>844426.40951887483</v>
      </c>
      <c r="F13" s="18">
        <v>466847.3682676194</v>
      </c>
      <c r="G13" s="18">
        <v>95559.778842238899</v>
      </c>
      <c r="H13" s="18">
        <v>562407.14710985834</v>
      </c>
      <c r="I13" s="18"/>
      <c r="J13" s="18"/>
      <c r="K13" s="18">
        <v>466847.3682676194</v>
      </c>
      <c r="L13" s="18">
        <v>25000</v>
      </c>
      <c r="M13" s="18"/>
      <c r="N13" s="18">
        <v>491847.3682676194</v>
      </c>
      <c r="O13" s="18"/>
      <c r="P13" s="18">
        <v>675275.63173238083</v>
      </c>
      <c r="Q13" s="18"/>
      <c r="R13" s="18"/>
      <c r="S13" s="18"/>
      <c r="T13" s="18">
        <v>675275.63173238083</v>
      </c>
      <c r="U13" s="18"/>
    </row>
    <row r="14" spans="1:23" x14ac:dyDescent="0.25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3" x14ac:dyDescent="0.25">
      <c r="A15" s="22" t="s">
        <v>48</v>
      </c>
      <c r="C15" s="24">
        <v>6871646.5758299809</v>
      </c>
      <c r="D15" s="24">
        <v>288223.3428667509</v>
      </c>
      <c r="E15" s="24">
        <v>7159869.9186967313</v>
      </c>
      <c r="F15" s="24">
        <v>4821669.037508145</v>
      </c>
      <c r="G15" s="24">
        <v>164614.93745849328</v>
      </c>
      <c r="H15" s="24">
        <v>4986283.9749666387</v>
      </c>
      <c r="I15" s="18"/>
      <c r="J15" s="24">
        <v>5045628.1452418268</v>
      </c>
      <c r="K15" s="24">
        <v>4034045.860370473</v>
      </c>
      <c r="L15" s="24">
        <v>173000</v>
      </c>
      <c r="M15" s="24">
        <v>34712.384873546376</v>
      </c>
      <c r="N15" s="24">
        <v>9287386.3904858474</v>
      </c>
      <c r="O15" s="18"/>
      <c r="P15" s="24">
        <v>1826018.4305881541</v>
      </c>
      <c r="Q15" s="24">
        <v>787623.17713767244</v>
      </c>
      <c r="R15" s="24">
        <v>50000</v>
      </c>
      <c r="S15" s="24">
        <v>104818</v>
      </c>
      <c r="T15" s="24">
        <v>2768459.6077258266</v>
      </c>
      <c r="U15" s="18"/>
    </row>
    <row r="16" spans="1:23" ht="15.75" thickBot="1" x14ac:dyDescent="0.3">
      <c r="H16" s="25">
        <v>12146153.893663369</v>
      </c>
      <c r="T16" s="18">
        <v>12055845.998211674</v>
      </c>
      <c r="U16" s="18">
        <v>90307.895451694727</v>
      </c>
      <c r="V16" s="18">
        <v>313307.89545169781</v>
      </c>
      <c r="W16" s="18">
        <v>-223000.00000000309</v>
      </c>
    </row>
    <row r="17" spans="1:17" ht="15.75" thickTop="1" x14ac:dyDescent="0.25"/>
    <row r="18" spans="1:17" ht="15.75" x14ac:dyDescent="0.25">
      <c r="F18" s="23" t="s">
        <v>0</v>
      </c>
      <c r="H18" s="23" t="s">
        <v>48</v>
      </c>
      <c r="K18" s="23" t="s">
        <v>78</v>
      </c>
      <c r="L18" s="23" t="s">
        <v>74</v>
      </c>
      <c r="N18" s="23" t="s">
        <v>48</v>
      </c>
      <c r="O18" s="7">
        <f>(0.00250228262396541+1)</f>
        <v>1.0025022826239653</v>
      </c>
      <c r="P18" s="7">
        <f>0.00250228262396541</f>
        <v>2.5022826239654099E-3</v>
      </c>
    </row>
    <row r="20" spans="1:17" x14ac:dyDescent="0.25">
      <c r="A20" t="s">
        <v>40</v>
      </c>
      <c r="F20" s="18">
        <v>1410700</v>
      </c>
      <c r="H20" s="18">
        <v>1410700</v>
      </c>
      <c r="K20" s="18">
        <v>1410700</v>
      </c>
      <c r="L20" s="18">
        <v>27000</v>
      </c>
      <c r="N20" s="18">
        <v>1437700</v>
      </c>
      <c r="O20" s="18">
        <f>K20*$O$18</f>
        <v>1414229.970097628</v>
      </c>
      <c r="P20" s="18">
        <f>L20</f>
        <v>27000</v>
      </c>
      <c r="Q20" s="18">
        <f>SUM(O20:P20)</f>
        <v>1441229.970097628</v>
      </c>
    </row>
    <row r="21" spans="1:17" x14ac:dyDescent="0.25">
      <c r="A21" t="s">
        <v>41</v>
      </c>
      <c r="F21" s="18">
        <v>757400</v>
      </c>
      <c r="H21" s="18">
        <v>757400</v>
      </c>
      <c r="K21" s="18">
        <v>757400</v>
      </c>
      <c r="L21" s="18">
        <v>25000</v>
      </c>
      <c r="N21" s="18">
        <v>782400</v>
      </c>
      <c r="O21" s="18">
        <f t="shared" ref="O21:O23" si="0">K21*$O$18</f>
        <v>759295.2288593913</v>
      </c>
      <c r="P21" s="18">
        <f t="shared" ref="P21:P23" si="1">L21</f>
        <v>25000</v>
      </c>
      <c r="Q21" s="18">
        <f t="shared" ref="Q21:Q23" si="2">SUM(O21:P21)</f>
        <v>784295.2288593913</v>
      </c>
    </row>
    <row r="22" spans="1:17" x14ac:dyDescent="0.25">
      <c r="A22" t="s">
        <v>42</v>
      </c>
      <c r="F22" s="18">
        <v>231900</v>
      </c>
      <c r="G22" s="18">
        <v>143100</v>
      </c>
      <c r="H22" s="18">
        <v>375000</v>
      </c>
      <c r="K22" s="18">
        <v>375000</v>
      </c>
      <c r="L22" s="18">
        <v>22000</v>
      </c>
      <c r="N22" s="18">
        <v>397000</v>
      </c>
      <c r="O22" s="18">
        <f t="shared" si="0"/>
        <v>375938.35598398698</v>
      </c>
      <c r="P22" s="18">
        <f t="shared" si="1"/>
        <v>22000</v>
      </c>
      <c r="Q22" s="18">
        <f t="shared" si="2"/>
        <v>397938.35598398698</v>
      </c>
    </row>
    <row r="23" spans="1:17" x14ac:dyDescent="0.25">
      <c r="A23" t="s">
        <v>43</v>
      </c>
      <c r="F23" s="18">
        <v>1407000</v>
      </c>
      <c r="H23" s="18">
        <v>1407000</v>
      </c>
      <c r="K23" s="18">
        <v>1407000</v>
      </c>
      <c r="L23" s="18">
        <v>30000</v>
      </c>
      <c r="N23" s="18">
        <v>1437000</v>
      </c>
      <c r="O23" s="18">
        <f t="shared" si="0"/>
        <v>1410520.7116519192</v>
      </c>
      <c r="P23" s="18">
        <f t="shared" si="1"/>
        <v>30000</v>
      </c>
      <c r="Q23" s="18">
        <f t="shared" si="2"/>
        <v>1440520.7116519192</v>
      </c>
    </row>
    <row r="25" spans="1:17" x14ac:dyDescent="0.25">
      <c r="A25" s="22" t="s">
        <v>48</v>
      </c>
      <c r="F25" s="24">
        <v>3807000</v>
      </c>
      <c r="G25" s="24">
        <v>143100</v>
      </c>
      <c r="H25" s="24">
        <v>3950100</v>
      </c>
      <c r="K25" s="24">
        <v>3950100</v>
      </c>
      <c r="L25" s="24">
        <v>104000</v>
      </c>
      <c r="M25" s="24">
        <v>0</v>
      </c>
      <c r="N25" s="24">
        <v>4054100</v>
      </c>
    </row>
    <row r="27" spans="1:17" x14ac:dyDescent="0.25">
      <c r="N27" s="24">
        <v>13341486.390485847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4" workbookViewId="0">
      <selection activeCell="J9" sqref="J9:L21"/>
    </sheetView>
  </sheetViews>
  <sheetFormatPr defaultRowHeight="15" x14ac:dyDescent="0.25"/>
  <cols>
    <col min="1" max="1" width="55.42578125" bestFit="1" customWidth="1"/>
    <col min="6" max="6" width="9.5703125" bestFit="1" customWidth="1"/>
    <col min="7" max="7" width="12.7109375" bestFit="1" customWidth="1"/>
  </cols>
  <sheetData>
    <row r="1" spans="1:7" ht="15.75" x14ac:dyDescent="0.25">
      <c r="A1" s="29"/>
      <c r="B1" s="5"/>
      <c r="C1" s="5"/>
      <c r="D1" s="5"/>
      <c r="E1" s="7"/>
      <c r="F1" s="7"/>
      <c r="G1" s="30"/>
    </row>
    <row r="2" spans="1:7" ht="15.75" x14ac:dyDescent="0.25">
      <c r="A2" s="7"/>
      <c r="B2" s="7"/>
      <c r="C2" s="7"/>
      <c r="D2" s="7"/>
      <c r="E2" s="7"/>
      <c r="F2" s="7"/>
      <c r="G2" s="7"/>
    </row>
    <row r="3" spans="1:7" ht="15.75" x14ac:dyDescent="0.25">
      <c r="A3" s="31" t="s">
        <v>70</v>
      </c>
      <c r="B3" s="47" t="s">
        <v>13</v>
      </c>
      <c r="C3" s="48"/>
      <c r="D3" s="48"/>
      <c r="E3" s="48"/>
      <c r="F3" s="48"/>
      <c r="G3" s="49"/>
    </row>
    <row r="4" spans="1:7" ht="15.75" x14ac:dyDescent="0.25">
      <c r="A4" s="31"/>
      <c r="B4" s="38"/>
      <c r="C4" s="38"/>
      <c r="D4" s="38"/>
      <c r="E4" s="38"/>
      <c r="F4" s="38"/>
      <c r="G4" s="38"/>
    </row>
    <row r="5" spans="1:7" ht="15.75" x14ac:dyDescent="0.25">
      <c r="A5" s="31" t="s">
        <v>101</v>
      </c>
      <c r="B5" s="38">
        <v>1106</v>
      </c>
      <c r="C5" s="38"/>
      <c r="D5" s="38"/>
      <c r="E5" s="38"/>
      <c r="F5" s="38"/>
      <c r="G5" s="38"/>
    </row>
    <row r="6" spans="1:7" ht="16.5" customHeight="1" x14ac:dyDescent="0.25">
      <c r="A6" s="31"/>
      <c r="B6" s="50" t="s">
        <v>86</v>
      </c>
      <c r="C6" s="50"/>
      <c r="D6" s="50"/>
      <c r="E6" s="50"/>
      <c r="F6" s="50"/>
      <c r="G6" s="50"/>
    </row>
    <row r="7" spans="1:7" ht="15.75" x14ac:dyDescent="0.25">
      <c r="A7" s="7"/>
      <c r="B7" s="7"/>
      <c r="C7" s="7"/>
      <c r="D7" s="7"/>
      <c r="E7" s="7"/>
      <c r="F7" s="7"/>
      <c r="G7" s="7"/>
    </row>
    <row r="8" spans="1:7" ht="15.75" x14ac:dyDescent="0.25">
      <c r="A8" s="7"/>
      <c r="B8" s="7"/>
      <c r="C8" s="7"/>
      <c r="D8" s="7"/>
      <c r="E8" s="32" t="s">
        <v>93</v>
      </c>
      <c r="F8" s="32" t="s">
        <v>94</v>
      </c>
      <c r="G8" s="32" t="s">
        <v>78</v>
      </c>
    </row>
    <row r="9" spans="1:7" ht="15.75" x14ac:dyDescent="0.25">
      <c r="A9" s="7"/>
      <c r="B9" s="7"/>
      <c r="C9" s="7"/>
      <c r="D9" s="7"/>
      <c r="E9" s="33"/>
      <c r="F9" s="33"/>
      <c r="G9" s="33"/>
    </row>
    <row r="10" spans="1:7" ht="15.75" x14ac:dyDescent="0.25">
      <c r="A10" s="7" t="s">
        <v>3</v>
      </c>
      <c r="B10" s="7"/>
      <c r="C10" s="7"/>
      <c r="D10" s="7"/>
      <c r="E10" s="34">
        <v>8135</v>
      </c>
      <c r="F10" s="10">
        <v>71.621286628271605</v>
      </c>
      <c r="G10" s="10">
        <v>582639.16672098951</v>
      </c>
    </row>
    <row r="11" spans="1:7" ht="15.75" x14ac:dyDescent="0.25">
      <c r="A11" s="7" t="s">
        <v>95</v>
      </c>
      <c r="B11" s="7"/>
      <c r="C11" s="7"/>
      <c r="D11" s="7"/>
      <c r="E11" s="34">
        <v>1024.1182434375401</v>
      </c>
      <c r="F11" s="10">
        <v>501.90090138813997</v>
      </c>
      <c r="G11" s="10">
        <v>514005.86950933991</v>
      </c>
    </row>
    <row r="12" spans="1:7" ht="15.75" x14ac:dyDescent="0.25">
      <c r="A12" s="7" t="s">
        <v>96</v>
      </c>
      <c r="B12" s="7"/>
      <c r="C12" s="7"/>
      <c r="D12" s="7"/>
      <c r="E12" s="34">
        <v>46.81239788300914</v>
      </c>
      <c r="F12" s="10">
        <v>956.8693563428734</v>
      </c>
      <c r="G12" s="10">
        <v>44793.349031181446</v>
      </c>
    </row>
    <row r="13" spans="1:7" ht="15.75" x14ac:dyDescent="0.25">
      <c r="A13" s="7" t="s">
        <v>97</v>
      </c>
      <c r="B13" s="7"/>
      <c r="C13" s="7"/>
      <c r="D13" s="7"/>
      <c r="E13" s="34">
        <v>169.95587545736436</v>
      </c>
      <c r="F13" s="10">
        <v>404.22037969177904</v>
      </c>
      <c r="G13" s="10">
        <v>68699.62850822453</v>
      </c>
    </row>
    <row r="14" spans="1:7" ht="15.75" x14ac:dyDescent="0.25">
      <c r="A14" s="7" t="s">
        <v>7</v>
      </c>
      <c r="B14" s="7"/>
      <c r="C14" s="7"/>
      <c r="D14" s="7"/>
      <c r="E14" s="34"/>
      <c r="F14" s="7"/>
      <c r="G14" s="7"/>
    </row>
    <row r="15" spans="1:7" ht="15.75" x14ac:dyDescent="0.25">
      <c r="A15" s="7" t="s">
        <v>98</v>
      </c>
      <c r="B15" s="7"/>
      <c r="C15" s="7"/>
      <c r="D15" s="7"/>
      <c r="E15" s="34"/>
      <c r="F15" s="7"/>
      <c r="G15" s="35">
        <v>9909.2523352726548</v>
      </c>
    </row>
    <row r="16" spans="1:7" ht="15.75" x14ac:dyDescent="0.25">
      <c r="A16" s="7" t="s">
        <v>9</v>
      </c>
      <c r="B16" s="7"/>
      <c r="C16" s="7"/>
      <c r="D16" s="7"/>
      <c r="E16" s="34"/>
      <c r="F16" s="7"/>
      <c r="G16" s="36">
        <v>1220047.2661050083</v>
      </c>
    </row>
    <row r="17" spans="1:7" ht="15.75" x14ac:dyDescent="0.25">
      <c r="A17" s="7"/>
      <c r="B17" s="7"/>
      <c r="C17" s="7"/>
      <c r="D17" s="7"/>
      <c r="E17" s="34"/>
      <c r="F17" s="7"/>
      <c r="G17" s="27"/>
    </row>
    <row r="18" spans="1:7" ht="15.75" x14ac:dyDescent="0.25">
      <c r="A18" s="7" t="s">
        <v>10</v>
      </c>
      <c r="B18" s="7"/>
      <c r="C18" s="7"/>
      <c r="D18" s="7"/>
      <c r="E18" s="34">
        <v>5467</v>
      </c>
      <c r="F18" s="10">
        <v>71.621286628271605</v>
      </c>
      <c r="G18" s="10">
        <v>391553.57399676088</v>
      </c>
    </row>
    <row r="19" spans="1:7" ht="15.75" x14ac:dyDescent="0.25">
      <c r="A19" s="7" t="s">
        <v>95</v>
      </c>
      <c r="B19" s="7"/>
      <c r="C19" s="7"/>
      <c r="D19" s="7"/>
      <c r="E19" s="34">
        <v>693.56273380879077</v>
      </c>
      <c r="F19" s="10">
        <v>501.90090138813997</v>
      </c>
      <c r="G19" s="10">
        <v>348099.76126785466</v>
      </c>
    </row>
    <row r="20" spans="1:7" ht="15.75" x14ac:dyDescent="0.25">
      <c r="A20" s="7" t="s">
        <v>96</v>
      </c>
      <c r="B20" s="7"/>
      <c r="C20" s="7"/>
      <c r="D20" s="7"/>
      <c r="E20" s="34">
        <v>31.599096125751551</v>
      </c>
      <c r="F20" s="10">
        <v>956.8693563428734</v>
      </c>
      <c r="G20" s="10">
        <v>30236.206770864472</v>
      </c>
    </row>
    <row r="21" spans="1:7" ht="15.75" x14ac:dyDescent="0.25">
      <c r="A21" s="7" t="s">
        <v>97</v>
      </c>
      <c r="B21" s="7"/>
      <c r="C21" s="7"/>
      <c r="D21" s="7"/>
      <c r="E21" s="34">
        <v>116.68590457140164</v>
      </c>
      <c r="F21" s="10">
        <v>404.22037969177904</v>
      </c>
      <c r="G21" s="10">
        <v>47166.820650530666</v>
      </c>
    </row>
    <row r="22" spans="1:7" ht="15.75" x14ac:dyDescent="0.25">
      <c r="A22" s="7" t="s">
        <v>11</v>
      </c>
      <c r="B22" s="7"/>
      <c r="C22" s="7"/>
      <c r="D22" s="7"/>
      <c r="E22" s="7"/>
      <c r="F22" s="7"/>
      <c r="G22" s="7"/>
    </row>
    <row r="23" spans="1:7" ht="15.75" x14ac:dyDescent="0.25">
      <c r="A23" s="7" t="s">
        <v>98</v>
      </c>
      <c r="B23" s="7"/>
      <c r="C23" s="7"/>
      <c r="D23" s="7"/>
      <c r="E23" s="7"/>
      <c r="F23" s="7"/>
      <c r="G23" s="35">
        <v>6596.2196779641936</v>
      </c>
    </row>
    <row r="24" spans="1:7" ht="15.75" x14ac:dyDescent="0.25">
      <c r="A24" s="7" t="s">
        <v>12</v>
      </c>
      <c r="B24" s="7"/>
      <c r="C24" s="7"/>
      <c r="D24" s="7"/>
      <c r="E24" s="7"/>
      <c r="F24" s="7"/>
      <c r="G24" s="36">
        <v>823652.58236397477</v>
      </c>
    </row>
    <row r="25" spans="1:7" ht="15.75" x14ac:dyDescent="0.25">
      <c r="A25" s="7"/>
      <c r="B25" s="7"/>
      <c r="C25" s="7"/>
      <c r="D25" s="7"/>
      <c r="E25" s="7"/>
      <c r="F25" s="7"/>
      <c r="G25" s="12"/>
    </row>
    <row r="26" spans="1:7" ht="15.75" x14ac:dyDescent="0.25">
      <c r="A26" s="7" t="s">
        <v>99</v>
      </c>
      <c r="B26" s="7"/>
      <c r="C26" s="7"/>
      <c r="D26" s="7"/>
      <c r="E26" s="7"/>
      <c r="F26" s="7"/>
      <c r="G26" s="27">
        <v>35000</v>
      </c>
    </row>
    <row r="27" spans="1:7" ht="15.75" x14ac:dyDescent="0.25">
      <c r="A27" s="7"/>
      <c r="B27" s="7"/>
      <c r="C27" s="7"/>
      <c r="D27" s="7"/>
      <c r="E27" s="7"/>
      <c r="F27" s="7"/>
      <c r="G27" s="27"/>
    </row>
    <row r="28" spans="1:7" ht="16.5" thickBot="1" x14ac:dyDescent="0.3">
      <c r="A28" s="7" t="s">
        <v>100</v>
      </c>
      <c r="B28" s="7"/>
      <c r="C28" s="7"/>
      <c r="D28" s="7"/>
      <c r="E28" s="7"/>
      <c r="F28" s="7"/>
      <c r="G28" s="37">
        <v>2078699.8484689831</v>
      </c>
    </row>
    <row r="29" spans="1:7" ht="16.5" thickTop="1" x14ac:dyDescent="0.25">
      <c r="A29" s="7"/>
      <c r="B29" s="7"/>
      <c r="C29" s="7"/>
      <c r="D29" s="7"/>
      <c r="E29" s="7"/>
      <c r="F29" s="7"/>
      <c r="G29" s="7"/>
    </row>
    <row r="30" spans="1:7" ht="15.75" x14ac:dyDescent="0.25">
      <c r="A30" s="7" t="s">
        <v>102</v>
      </c>
      <c r="G30" s="7">
        <v>181</v>
      </c>
    </row>
    <row r="32" spans="1:7" ht="16.5" thickBot="1" x14ac:dyDescent="0.3">
      <c r="A32" s="7" t="s">
        <v>103</v>
      </c>
      <c r="G32" s="37">
        <v>11484.529549552393</v>
      </c>
    </row>
    <row r="33" spans="4:7" ht="15.75" thickTop="1" x14ac:dyDescent="0.25"/>
    <row r="34" spans="4:7" ht="15.75" x14ac:dyDescent="0.25">
      <c r="D34" s="7" t="s">
        <v>114</v>
      </c>
      <c r="G34" s="10">
        <v>10000</v>
      </c>
    </row>
    <row r="35" spans="4:7" ht="15.75" x14ac:dyDescent="0.25">
      <c r="D35" s="7" t="s">
        <v>115</v>
      </c>
      <c r="G35" s="10">
        <v>1484.5295495523933</v>
      </c>
    </row>
  </sheetData>
  <mergeCells count="2">
    <mergeCell ref="B3:G3"/>
    <mergeCell ref="B6:G6"/>
  </mergeCells>
  <pageMargins left="0" right="0" top="0.74803149606299213" bottom="0.74803149606299213" header="0.31496062992125984" footer="0.31496062992125984"/>
  <pageSetup paperSize="9" scale="88" orientation="portrait" verticalDpi="0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4" workbookViewId="0">
      <selection activeCell="G36" sqref="G36"/>
    </sheetView>
  </sheetViews>
  <sheetFormatPr defaultRowHeight="15" x14ac:dyDescent="0.25"/>
  <cols>
    <col min="1" max="1" width="55.42578125" bestFit="1" customWidth="1"/>
    <col min="2" max="2" width="15.5703125" customWidth="1"/>
    <col min="7" max="7" width="12.7109375" bestFit="1" customWidth="1"/>
  </cols>
  <sheetData>
    <row r="1" spans="1:9" ht="15.75" x14ac:dyDescent="0.25">
      <c r="A1" s="29"/>
      <c r="B1" s="5"/>
      <c r="C1" s="5"/>
      <c r="D1" s="5"/>
      <c r="E1" s="7"/>
      <c r="F1" s="7"/>
      <c r="G1" s="30"/>
    </row>
    <row r="2" spans="1:9" ht="15.75" x14ac:dyDescent="0.25">
      <c r="A2" s="7"/>
      <c r="B2" s="7"/>
      <c r="C2" s="7"/>
      <c r="D2" s="7"/>
      <c r="E2" s="7"/>
      <c r="F2" s="7"/>
      <c r="G2" s="7"/>
    </row>
    <row r="3" spans="1:9" ht="15.75" x14ac:dyDescent="0.25">
      <c r="A3" s="31" t="s">
        <v>70</v>
      </c>
      <c r="B3" s="47" t="s">
        <v>14</v>
      </c>
      <c r="C3" s="48"/>
      <c r="D3" s="48"/>
      <c r="E3" s="48"/>
      <c r="F3" s="48"/>
      <c r="G3" s="49"/>
    </row>
    <row r="4" spans="1:9" ht="15.75" x14ac:dyDescent="0.25">
      <c r="A4" s="31"/>
      <c r="B4" s="38"/>
      <c r="C4" s="38"/>
      <c r="D4" s="38"/>
      <c r="E4" s="38"/>
      <c r="F4" s="38"/>
      <c r="G4" s="38"/>
    </row>
    <row r="5" spans="1:9" ht="15.75" x14ac:dyDescent="0.25">
      <c r="A5" s="31" t="s">
        <v>101</v>
      </c>
      <c r="B5" s="38">
        <v>1129</v>
      </c>
      <c r="C5" s="38"/>
      <c r="D5" s="38"/>
      <c r="E5" s="38"/>
      <c r="F5" s="38"/>
      <c r="G5" s="38"/>
    </row>
    <row r="6" spans="1:9" ht="22.5" customHeight="1" x14ac:dyDescent="0.25">
      <c r="A6" s="31"/>
      <c r="B6" s="50" t="s">
        <v>116</v>
      </c>
      <c r="C6" s="50"/>
      <c r="D6" s="50"/>
      <c r="E6" s="50"/>
      <c r="F6" s="50"/>
      <c r="G6" s="50"/>
      <c r="I6" t="s">
        <v>104</v>
      </c>
    </row>
    <row r="7" spans="1:9" ht="15.75" x14ac:dyDescent="0.25">
      <c r="A7" s="7"/>
      <c r="B7" s="7"/>
      <c r="C7" s="7"/>
      <c r="D7" s="7"/>
      <c r="E7" s="7"/>
      <c r="F7" s="7"/>
      <c r="G7" s="7"/>
    </row>
    <row r="8" spans="1:9" ht="15.75" x14ac:dyDescent="0.25">
      <c r="A8" s="7"/>
      <c r="B8" s="7"/>
      <c r="C8" s="7"/>
      <c r="D8" s="7"/>
      <c r="E8" s="32" t="s">
        <v>93</v>
      </c>
      <c r="F8" s="32" t="s">
        <v>94</v>
      </c>
      <c r="G8" s="32" t="s">
        <v>78</v>
      </c>
    </row>
    <row r="9" spans="1:9" ht="15.75" x14ac:dyDescent="0.25">
      <c r="A9" s="7"/>
      <c r="B9" s="7"/>
      <c r="C9" s="7"/>
      <c r="D9" s="7"/>
      <c r="E9" s="33"/>
      <c r="F9" s="33"/>
      <c r="G9" s="33"/>
    </row>
    <row r="10" spans="1:9" ht="15.75" x14ac:dyDescent="0.25">
      <c r="A10" s="7" t="s">
        <v>3</v>
      </c>
      <c r="B10" s="7"/>
      <c r="C10" s="7"/>
      <c r="D10" s="7"/>
      <c r="E10" s="34">
        <f>G10/F10</f>
        <v>8097.00617373557</v>
      </c>
      <c r="F10" s="10">
        <v>71.621286628271605</v>
      </c>
      <c r="G10" s="10">
        <v>579918</v>
      </c>
    </row>
    <row r="11" spans="1:9" ht="15.75" x14ac:dyDescent="0.25">
      <c r="A11" s="7" t="s">
        <v>95</v>
      </c>
      <c r="B11" s="7"/>
      <c r="C11" s="7"/>
      <c r="D11" s="7"/>
      <c r="E11" s="34">
        <f t="shared" ref="E11:E13" si="0">G11/F11</f>
        <v>269.83015895257006</v>
      </c>
      <c r="F11" s="10">
        <v>501.90090138813997</v>
      </c>
      <c r="G11" s="10">
        <v>135428</v>
      </c>
    </row>
    <row r="12" spans="1:9" ht="15.75" x14ac:dyDescent="0.25">
      <c r="A12" s="7" t="s">
        <v>96</v>
      </c>
      <c r="B12" s="7"/>
      <c r="C12" s="7"/>
      <c r="D12" s="7"/>
      <c r="E12" s="34">
        <f t="shared" si="0"/>
        <v>18.947205153786435</v>
      </c>
      <c r="F12" s="10">
        <v>956.8693563428734</v>
      </c>
      <c r="G12" s="10">
        <v>18130</v>
      </c>
    </row>
    <row r="13" spans="1:9" ht="15.75" x14ac:dyDescent="0.25">
      <c r="A13" s="7" t="s">
        <v>97</v>
      </c>
      <c r="B13" s="7"/>
      <c r="C13" s="7"/>
      <c r="D13" s="7"/>
      <c r="E13" s="34">
        <f t="shared" si="0"/>
        <v>90.913278613070858</v>
      </c>
      <c r="F13" s="10">
        <v>404.22037969177904</v>
      </c>
      <c r="G13" s="10">
        <v>36749</v>
      </c>
    </row>
    <row r="14" spans="1:9" ht="15.75" x14ac:dyDescent="0.25">
      <c r="A14" s="7" t="s">
        <v>7</v>
      </c>
      <c r="B14" s="7"/>
      <c r="C14" s="7"/>
      <c r="D14" s="7"/>
      <c r="E14" s="34"/>
      <c r="F14" s="7"/>
      <c r="G14" s="7"/>
    </row>
    <row r="15" spans="1:9" ht="15.75" x14ac:dyDescent="0.25">
      <c r="A15" s="7" t="s">
        <v>98</v>
      </c>
      <c r="B15" s="7"/>
      <c r="C15" s="7"/>
      <c r="D15" s="7"/>
      <c r="E15" s="34"/>
      <c r="F15" s="7"/>
      <c r="G15" s="35"/>
    </row>
    <row r="16" spans="1:9" ht="15.75" x14ac:dyDescent="0.25">
      <c r="A16" s="7" t="s">
        <v>9</v>
      </c>
      <c r="B16" s="7"/>
      <c r="C16" s="7"/>
      <c r="D16" s="7"/>
      <c r="E16" s="34"/>
      <c r="F16" s="7"/>
      <c r="G16" s="36">
        <f>SUM(G10:G13)</f>
        <v>770225</v>
      </c>
    </row>
    <row r="17" spans="1:7" ht="15.75" x14ac:dyDescent="0.25">
      <c r="A17" s="7"/>
      <c r="B17" s="7"/>
      <c r="C17" s="7"/>
      <c r="D17" s="7"/>
      <c r="E17" s="34"/>
      <c r="F17" s="7"/>
      <c r="G17" s="27"/>
    </row>
    <row r="18" spans="1:7" ht="15.75" x14ac:dyDescent="0.25">
      <c r="A18" s="7" t="s">
        <v>10</v>
      </c>
      <c r="B18" s="7"/>
      <c r="C18" s="7"/>
      <c r="D18" s="7"/>
      <c r="E18" s="34">
        <f>G18/F18</f>
        <v>5206.9994488592411</v>
      </c>
      <c r="F18" s="10">
        <v>71.621286628271605</v>
      </c>
      <c r="G18" s="10">
        <v>372932</v>
      </c>
    </row>
    <row r="19" spans="1:7" ht="15.75" x14ac:dyDescent="0.25">
      <c r="A19" s="7" t="s">
        <v>95</v>
      </c>
      <c r="B19" s="7"/>
      <c r="C19" s="7"/>
      <c r="D19" s="7"/>
      <c r="E19" s="34">
        <f t="shared" ref="E19:E21" si="1">G19/F19</f>
        <v>172.46233222653743</v>
      </c>
      <c r="F19" s="10">
        <v>501.90090138813997</v>
      </c>
      <c r="G19" s="10">
        <v>86559</v>
      </c>
    </row>
    <row r="20" spans="1:7" ht="15.75" x14ac:dyDescent="0.25">
      <c r="A20" s="7" t="s">
        <v>96</v>
      </c>
      <c r="B20" s="7"/>
      <c r="C20" s="7"/>
      <c r="D20" s="7"/>
      <c r="E20" s="34">
        <f t="shared" si="1"/>
        <v>12.536716658842916</v>
      </c>
      <c r="F20" s="10">
        <v>956.8693563428734</v>
      </c>
      <c r="G20" s="10">
        <v>11996</v>
      </c>
    </row>
    <row r="21" spans="1:7" ht="15.75" x14ac:dyDescent="0.25">
      <c r="A21" s="7" t="s">
        <v>97</v>
      </c>
      <c r="B21" s="7"/>
      <c r="C21" s="7"/>
      <c r="D21" s="7"/>
      <c r="E21" s="34">
        <f t="shared" si="1"/>
        <v>60.01429224943498</v>
      </c>
      <c r="F21" s="10">
        <v>404.22037969177904</v>
      </c>
      <c r="G21" s="10">
        <v>24259</v>
      </c>
    </row>
    <row r="22" spans="1:7" ht="15.75" x14ac:dyDescent="0.25">
      <c r="A22" s="7" t="s">
        <v>11</v>
      </c>
      <c r="B22" s="7"/>
      <c r="C22" s="7"/>
      <c r="D22" s="7"/>
      <c r="E22" s="7"/>
      <c r="F22" s="7"/>
      <c r="G22" s="7"/>
    </row>
    <row r="23" spans="1:7" ht="15.75" x14ac:dyDescent="0.25">
      <c r="A23" s="7" t="s">
        <v>98</v>
      </c>
      <c r="B23" s="7"/>
      <c r="C23" s="7"/>
      <c r="D23" s="7"/>
      <c r="E23" s="7"/>
      <c r="F23" s="7"/>
      <c r="G23" s="35"/>
    </row>
    <row r="24" spans="1:7" ht="15.75" x14ac:dyDescent="0.25">
      <c r="A24" s="7" t="s">
        <v>12</v>
      </c>
      <c r="B24" s="7"/>
      <c r="C24" s="7"/>
      <c r="D24" s="7"/>
      <c r="E24" s="7"/>
      <c r="F24" s="7"/>
      <c r="G24" s="36">
        <f>SUM(G18:G21)</f>
        <v>495746</v>
      </c>
    </row>
    <row r="25" spans="1:7" ht="15.75" x14ac:dyDescent="0.25">
      <c r="A25" s="7"/>
      <c r="B25" s="7"/>
      <c r="C25" s="7"/>
      <c r="D25" s="7"/>
      <c r="E25" s="7"/>
      <c r="F25" s="7"/>
      <c r="G25" s="12"/>
    </row>
    <row r="26" spans="1:7" ht="15.75" x14ac:dyDescent="0.25">
      <c r="A26" s="7" t="s">
        <v>99</v>
      </c>
      <c r="B26" s="7"/>
      <c r="C26" s="7"/>
      <c r="D26" s="7"/>
      <c r="E26" s="7"/>
      <c r="F26" s="7"/>
      <c r="G26" s="27">
        <v>28000</v>
      </c>
    </row>
    <row r="27" spans="1:7" ht="15.75" x14ac:dyDescent="0.25">
      <c r="A27" s="7"/>
      <c r="B27" s="7"/>
      <c r="C27" s="7"/>
      <c r="D27" s="7"/>
      <c r="E27" s="7"/>
      <c r="F27" s="7"/>
      <c r="G27" s="27"/>
    </row>
    <row r="28" spans="1:7" ht="16.5" thickBot="1" x14ac:dyDescent="0.3">
      <c r="A28" s="7" t="s">
        <v>100</v>
      </c>
      <c r="B28" s="7"/>
      <c r="C28" s="7"/>
      <c r="D28" s="7"/>
      <c r="E28" s="7"/>
      <c r="F28" s="7"/>
      <c r="G28" s="37">
        <f>SUM(G16,G24,G26)</f>
        <v>1293971</v>
      </c>
    </row>
    <row r="29" spans="1:7" ht="16.5" thickTop="1" x14ac:dyDescent="0.25">
      <c r="A29" s="7"/>
      <c r="B29" s="7"/>
      <c r="C29" s="7"/>
      <c r="D29" s="7"/>
      <c r="E29" s="7"/>
      <c r="F29" s="7"/>
      <c r="G29" s="7"/>
    </row>
    <row r="30" spans="1:7" ht="15.75" x14ac:dyDescent="0.25">
      <c r="A30" s="7" t="s">
        <v>102</v>
      </c>
      <c r="G30" s="7">
        <v>88</v>
      </c>
    </row>
    <row r="32" spans="1:7" ht="16.5" thickBot="1" x14ac:dyDescent="0.3">
      <c r="A32" s="7" t="s">
        <v>103</v>
      </c>
      <c r="G32" s="60">
        <f>G28/G30</f>
        <v>14704.21590909091</v>
      </c>
    </row>
    <row r="33" spans="4:7" ht="15.75" thickTop="1" x14ac:dyDescent="0.25"/>
    <row r="34" spans="4:7" ht="15.75" x14ac:dyDescent="0.25">
      <c r="D34" s="7" t="s">
        <v>114</v>
      </c>
      <c r="G34" s="10">
        <v>10000</v>
      </c>
    </row>
    <row r="35" spans="4:7" ht="15.75" x14ac:dyDescent="0.25">
      <c r="D35" s="7" t="s">
        <v>115</v>
      </c>
      <c r="G35" s="10">
        <f>G32-G34</f>
        <v>4704.2159090909099</v>
      </c>
    </row>
  </sheetData>
  <mergeCells count="2">
    <mergeCell ref="B3:G3"/>
    <mergeCell ref="B6:G6"/>
  </mergeCells>
  <pageMargins left="0" right="0" top="0.74803149606299213" bottom="0.74803149606299213" header="0.31496062992125984" footer="0.31496062992125984"/>
  <pageSetup paperSize="9" scale="83" orientation="portrait" verticalDpi="0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J10" sqref="J10:L25"/>
    </sheetView>
  </sheetViews>
  <sheetFormatPr defaultRowHeight="15" x14ac:dyDescent="0.25"/>
  <cols>
    <col min="1" max="1" width="55.42578125" bestFit="1" customWidth="1"/>
    <col min="2" max="2" width="15.5703125" customWidth="1"/>
    <col min="7" max="7" width="12.7109375" bestFit="1" customWidth="1"/>
  </cols>
  <sheetData>
    <row r="1" spans="1:9" ht="15.75" x14ac:dyDescent="0.25">
      <c r="A1" s="29"/>
      <c r="B1" s="5"/>
      <c r="C1" s="5"/>
      <c r="D1" s="5"/>
      <c r="E1" s="7"/>
      <c r="F1" s="7"/>
      <c r="G1" s="30"/>
    </row>
    <row r="2" spans="1:9" ht="15.75" x14ac:dyDescent="0.25">
      <c r="A2" s="7"/>
      <c r="B2" s="7"/>
      <c r="C2" s="7"/>
      <c r="D2" s="7"/>
      <c r="E2" s="7"/>
      <c r="F2" s="7"/>
      <c r="G2" s="7"/>
    </row>
    <row r="3" spans="1:9" ht="15.75" x14ac:dyDescent="0.25">
      <c r="A3" s="31" t="s">
        <v>70</v>
      </c>
      <c r="B3" s="47" t="s">
        <v>15</v>
      </c>
      <c r="C3" s="48"/>
      <c r="D3" s="48"/>
      <c r="E3" s="48"/>
      <c r="F3" s="48"/>
      <c r="G3" s="49"/>
    </row>
    <row r="4" spans="1:9" ht="15.75" x14ac:dyDescent="0.25">
      <c r="A4" s="31"/>
      <c r="B4" s="38"/>
      <c r="C4" s="38"/>
      <c r="D4" s="38"/>
      <c r="E4" s="38"/>
      <c r="F4" s="38"/>
      <c r="G4" s="38"/>
    </row>
    <row r="5" spans="1:9" ht="15.75" x14ac:dyDescent="0.25">
      <c r="A5" s="31" t="s">
        <v>101</v>
      </c>
      <c r="B5" s="38">
        <v>1128</v>
      </c>
      <c r="C5" s="38"/>
      <c r="D5" s="38"/>
      <c r="E5" s="38"/>
      <c r="F5" s="38"/>
      <c r="G5" s="38"/>
    </row>
    <row r="6" spans="1:9" ht="22.5" customHeight="1" x14ac:dyDescent="0.25">
      <c r="A6" s="31"/>
      <c r="B6" s="50" t="s">
        <v>82</v>
      </c>
      <c r="C6" s="50"/>
      <c r="D6" s="50"/>
      <c r="E6" s="50"/>
      <c r="F6" s="50"/>
      <c r="G6" s="50"/>
      <c r="I6" t="s">
        <v>104</v>
      </c>
    </row>
    <row r="7" spans="1:9" ht="15.75" x14ac:dyDescent="0.25">
      <c r="A7" s="7"/>
      <c r="B7" s="7"/>
      <c r="C7" s="7"/>
      <c r="D7" s="7"/>
      <c r="E7" s="7"/>
      <c r="F7" s="7"/>
      <c r="G7" s="7"/>
    </row>
    <row r="8" spans="1:9" ht="15.75" x14ac:dyDescent="0.25">
      <c r="A8" s="7"/>
      <c r="B8" s="7"/>
      <c r="C8" s="7"/>
      <c r="D8" s="7"/>
      <c r="E8" s="32" t="s">
        <v>93</v>
      </c>
      <c r="F8" s="32" t="s">
        <v>94</v>
      </c>
      <c r="G8" s="32" t="s">
        <v>78</v>
      </c>
    </row>
    <row r="9" spans="1:9" ht="15.75" x14ac:dyDescent="0.25">
      <c r="A9" s="7"/>
      <c r="B9" s="7"/>
      <c r="C9" s="7"/>
      <c r="D9" s="7"/>
      <c r="E9" s="33"/>
      <c r="F9" s="33"/>
      <c r="G9" s="33"/>
    </row>
    <row r="10" spans="1:9" ht="15.75" x14ac:dyDescent="0.25">
      <c r="A10" s="7" t="s">
        <v>3</v>
      </c>
      <c r="B10" s="7"/>
      <c r="C10" s="7"/>
      <c r="D10" s="7"/>
      <c r="E10" s="34">
        <v>7754</v>
      </c>
      <c r="F10" s="10">
        <v>71.621286628271605</v>
      </c>
      <c r="G10" s="10">
        <v>555351.45651561802</v>
      </c>
    </row>
    <row r="11" spans="1:9" ht="15.75" x14ac:dyDescent="0.25">
      <c r="A11" s="7" t="s">
        <v>95</v>
      </c>
      <c r="B11" s="7"/>
      <c r="C11" s="7"/>
      <c r="D11" s="7"/>
      <c r="E11" s="34">
        <v>1446.4918784242616</v>
      </c>
      <c r="F11" s="10">
        <v>501.90090138813997</v>
      </c>
      <c r="G11" s="10">
        <v>725995.57763176062</v>
      </c>
    </row>
    <row r="12" spans="1:9" ht="15.75" x14ac:dyDescent="0.25">
      <c r="A12" s="7" t="s">
        <v>96</v>
      </c>
      <c r="B12" s="7"/>
      <c r="C12" s="7"/>
      <c r="D12" s="7"/>
      <c r="E12" s="34">
        <v>75.38780185702548</v>
      </c>
      <c r="F12" s="10">
        <v>956.8693563428734</v>
      </c>
      <c r="G12" s="10">
        <v>72136.277439036043</v>
      </c>
    </row>
    <row r="13" spans="1:9" ht="15.75" x14ac:dyDescent="0.25">
      <c r="A13" s="7" t="s">
        <v>97</v>
      </c>
      <c r="B13" s="7"/>
      <c r="C13" s="7"/>
      <c r="D13" s="7"/>
      <c r="E13" s="34">
        <v>200.58301229807131</v>
      </c>
      <c r="F13" s="10">
        <v>404.22037969177904</v>
      </c>
      <c r="G13" s="10">
        <v>81079.741390847164</v>
      </c>
    </row>
    <row r="14" spans="1:9" ht="15.75" x14ac:dyDescent="0.25">
      <c r="A14" s="7" t="s">
        <v>7</v>
      </c>
      <c r="B14" s="7"/>
      <c r="C14" s="7"/>
      <c r="D14" s="7"/>
      <c r="E14" s="34"/>
      <c r="F14" s="7"/>
      <c r="G14" s="7"/>
    </row>
    <row r="15" spans="1:9" ht="15.75" x14ac:dyDescent="0.25">
      <c r="A15" s="7" t="s">
        <v>98</v>
      </c>
      <c r="B15" s="7"/>
      <c r="C15" s="7"/>
      <c r="D15" s="7"/>
      <c r="E15" s="34"/>
      <c r="F15" s="7"/>
      <c r="G15" s="35"/>
    </row>
    <row r="16" spans="1:9" ht="15.75" x14ac:dyDescent="0.25">
      <c r="A16" s="7" t="s">
        <v>9</v>
      </c>
      <c r="B16" s="7"/>
      <c r="C16" s="7"/>
      <c r="D16" s="7"/>
      <c r="E16" s="34"/>
      <c r="F16" s="7"/>
      <c r="G16" s="36">
        <v>1434563.0529772616</v>
      </c>
    </row>
    <row r="17" spans="1:7" ht="15.75" x14ac:dyDescent="0.25">
      <c r="A17" s="7"/>
      <c r="B17" s="7"/>
      <c r="C17" s="7"/>
      <c r="D17" s="7"/>
      <c r="E17" s="34"/>
      <c r="F17" s="7"/>
      <c r="G17" s="27"/>
    </row>
    <row r="18" spans="1:7" ht="15.75" x14ac:dyDescent="0.25">
      <c r="A18" s="7" t="s">
        <v>10</v>
      </c>
      <c r="B18" s="7"/>
      <c r="C18" s="7"/>
      <c r="D18" s="7"/>
      <c r="E18" s="34">
        <v>5513</v>
      </c>
      <c r="F18" s="10">
        <v>71.621286628271605</v>
      </c>
      <c r="G18" s="10">
        <v>394848.15318166139</v>
      </c>
    </row>
    <row r="19" spans="1:7" ht="15.75" x14ac:dyDescent="0.25">
      <c r="A19" s="7" t="s">
        <v>95</v>
      </c>
      <c r="B19" s="7"/>
      <c r="C19" s="7"/>
      <c r="D19" s="7"/>
      <c r="E19" s="34">
        <v>1062.803031783498</v>
      </c>
      <c r="F19" s="10">
        <v>501.90090138813997</v>
      </c>
      <c r="G19" s="10">
        <v>533421.79965018563</v>
      </c>
    </row>
    <row r="20" spans="1:7" ht="15.75" x14ac:dyDescent="0.25">
      <c r="A20" s="7" t="s">
        <v>96</v>
      </c>
      <c r="B20" s="7"/>
      <c r="C20" s="7"/>
      <c r="D20" s="7"/>
      <c r="E20" s="34">
        <v>58.336329641956524</v>
      </c>
      <c r="F20" s="10">
        <v>956.8693563428734</v>
      </c>
      <c r="G20" s="10">
        <v>55820.246195904627</v>
      </c>
    </row>
    <row r="21" spans="1:7" ht="15.75" x14ac:dyDescent="0.25">
      <c r="A21" s="7" t="s">
        <v>97</v>
      </c>
      <c r="B21" s="7"/>
      <c r="C21" s="7"/>
      <c r="D21" s="7"/>
      <c r="E21" s="34">
        <v>163.77433939879779</v>
      </c>
      <c r="F21" s="10">
        <v>404.22037969177904</v>
      </c>
      <c r="G21" s="10">
        <v>66200.925655552332</v>
      </c>
    </row>
    <row r="22" spans="1:7" ht="15.75" x14ac:dyDescent="0.25">
      <c r="A22" s="7" t="s">
        <v>11</v>
      </c>
      <c r="B22" s="7"/>
      <c r="C22" s="7"/>
      <c r="D22" s="7"/>
      <c r="E22" s="7"/>
      <c r="F22" s="7"/>
      <c r="G22" s="7"/>
    </row>
    <row r="23" spans="1:7" ht="15.75" x14ac:dyDescent="0.25">
      <c r="A23" s="7" t="s">
        <v>98</v>
      </c>
      <c r="B23" s="7"/>
      <c r="C23" s="7"/>
      <c r="D23" s="7"/>
      <c r="E23" s="7"/>
      <c r="F23" s="7"/>
      <c r="G23" s="35"/>
    </row>
    <row r="24" spans="1:7" ht="15.75" x14ac:dyDescent="0.25">
      <c r="A24" s="7" t="s">
        <v>12</v>
      </c>
      <c r="B24" s="7"/>
      <c r="C24" s="7"/>
      <c r="D24" s="7"/>
      <c r="E24" s="7"/>
      <c r="F24" s="7"/>
      <c r="G24" s="36">
        <v>1050291.124683304</v>
      </c>
    </row>
    <row r="25" spans="1:7" ht="15.75" x14ac:dyDescent="0.25">
      <c r="A25" s="7"/>
      <c r="B25" s="7"/>
      <c r="C25" s="7"/>
      <c r="D25" s="7"/>
      <c r="E25" s="7"/>
      <c r="F25" s="7"/>
      <c r="G25" s="12"/>
    </row>
    <row r="26" spans="1:7" ht="15.75" x14ac:dyDescent="0.25">
      <c r="A26" s="7" t="s">
        <v>99</v>
      </c>
      <c r="B26" s="7"/>
      <c r="C26" s="7"/>
      <c r="D26" s="7"/>
      <c r="E26" s="7"/>
      <c r="F26" s="7"/>
      <c r="G26" s="27">
        <v>35000</v>
      </c>
    </row>
    <row r="27" spans="1:7" ht="15.75" x14ac:dyDescent="0.25">
      <c r="A27" s="7"/>
      <c r="B27" s="7"/>
      <c r="C27" s="7"/>
      <c r="D27" s="7"/>
      <c r="E27" s="7"/>
      <c r="F27" s="7"/>
      <c r="G27" s="27"/>
    </row>
    <row r="28" spans="1:7" ht="16.5" thickBot="1" x14ac:dyDescent="0.3">
      <c r="A28" s="7" t="s">
        <v>100</v>
      </c>
      <c r="B28" s="7"/>
      <c r="C28" s="7"/>
      <c r="D28" s="7"/>
      <c r="E28" s="7"/>
      <c r="F28" s="7"/>
      <c r="G28" s="37">
        <v>2519854.1776605658</v>
      </c>
    </row>
    <row r="29" spans="1:7" ht="16.5" thickTop="1" x14ac:dyDescent="0.25">
      <c r="A29" s="7"/>
      <c r="B29" s="7"/>
      <c r="C29" s="7"/>
      <c r="D29" s="7"/>
      <c r="E29" s="7"/>
      <c r="F29" s="7"/>
      <c r="G29" s="7"/>
    </row>
    <row r="30" spans="1:7" ht="15.75" x14ac:dyDescent="0.25">
      <c r="A30" s="7" t="s">
        <v>102</v>
      </c>
      <c r="G30" s="7">
        <v>178</v>
      </c>
    </row>
    <row r="32" spans="1:7" ht="16.5" thickBot="1" x14ac:dyDescent="0.3">
      <c r="A32" s="7" t="s">
        <v>103</v>
      </c>
      <c r="G32" s="37">
        <v>14156.484144160482</v>
      </c>
    </row>
    <row r="33" spans="4:7" ht="15.75" thickTop="1" x14ac:dyDescent="0.25"/>
    <row r="34" spans="4:7" ht="15.75" x14ac:dyDescent="0.25">
      <c r="D34" s="7" t="s">
        <v>114</v>
      </c>
      <c r="G34" s="10">
        <v>10000</v>
      </c>
    </row>
    <row r="35" spans="4:7" ht="15.75" x14ac:dyDescent="0.25">
      <c r="D35" s="7" t="s">
        <v>115</v>
      </c>
      <c r="G35" s="10">
        <v>4156.4841441604822</v>
      </c>
    </row>
  </sheetData>
  <mergeCells count="2">
    <mergeCell ref="B3:G3"/>
    <mergeCell ref="B6:G6"/>
  </mergeCells>
  <pageMargins left="0" right="0" top="0.74803149606299213" bottom="0.74803149606299213" header="0.31496062992125984" footer="0.31496062992125984"/>
  <pageSetup paperSize="9" scale="83" orientation="portrait" verticalDpi="0" r:id="rId1"/>
  <headerFoot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12" workbookViewId="0">
      <selection activeCell="G36" sqref="G36"/>
    </sheetView>
  </sheetViews>
  <sheetFormatPr defaultRowHeight="15" x14ac:dyDescent="0.25"/>
  <cols>
    <col min="1" max="1" width="55.42578125" bestFit="1" customWidth="1"/>
    <col min="2" max="2" width="15.5703125" customWidth="1"/>
    <col min="7" max="7" width="12.7109375" bestFit="1" customWidth="1"/>
  </cols>
  <sheetData>
    <row r="1" spans="1:9" ht="15.75" x14ac:dyDescent="0.25">
      <c r="A1" s="29"/>
      <c r="B1" s="5"/>
      <c r="C1" s="5"/>
      <c r="D1" s="5"/>
      <c r="E1" s="7"/>
      <c r="F1" s="7"/>
      <c r="G1" s="30"/>
    </row>
    <row r="2" spans="1:9" ht="15.75" x14ac:dyDescent="0.25">
      <c r="A2" s="7"/>
      <c r="B2" s="7"/>
      <c r="C2" s="7"/>
      <c r="D2" s="7"/>
      <c r="E2" s="7"/>
      <c r="F2" s="7"/>
      <c r="G2" s="7"/>
    </row>
    <row r="3" spans="1:9" ht="15.75" x14ac:dyDescent="0.25">
      <c r="A3" s="31" t="s">
        <v>70</v>
      </c>
      <c r="B3" s="47" t="s">
        <v>16</v>
      </c>
      <c r="C3" s="48"/>
      <c r="D3" s="48"/>
      <c r="E3" s="48"/>
      <c r="F3" s="48"/>
      <c r="G3" s="49"/>
    </row>
    <row r="4" spans="1:9" ht="15.75" x14ac:dyDescent="0.25">
      <c r="A4" s="31"/>
      <c r="B4" s="38"/>
      <c r="C4" s="38"/>
      <c r="D4" s="38"/>
      <c r="E4" s="38"/>
      <c r="F4" s="38"/>
      <c r="G4" s="38"/>
    </row>
    <row r="5" spans="1:9" ht="15.75" x14ac:dyDescent="0.25">
      <c r="A5" s="31" t="s">
        <v>101</v>
      </c>
      <c r="B5" s="38">
        <v>1127</v>
      </c>
      <c r="C5" s="38"/>
      <c r="D5" s="38"/>
      <c r="E5" s="38"/>
      <c r="F5" s="38"/>
      <c r="G5" s="38"/>
    </row>
    <row r="6" spans="1:9" ht="22.5" customHeight="1" x14ac:dyDescent="0.25">
      <c r="A6" s="31"/>
      <c r="B6" s="50" t="s">
        <v>83</v>
      </c>
      <c r="C6" s="50"/>
      <c r="D6" s="50"/>
      <c r="E6" s="50"/>
      <c r="F6" s="50"/>
      <c r="G6" s="50"/>
      <c r="I6" t="s">
        <v>104</v>
      </c>
    </row>
    <row r="7" spans="1:9" ht="15.75" x14ac:dyDescent="0.25">
      <c r="A7" s="7"/>
      <c r="B7" s="7"/>
      <c r="C7" s="7"/>
      <c r="D7" s="7"/>
      <c r="E7" s="7"/>
      <c r="F7" s="7"/>
      <c r="G7" s="7"/>
    </row>
    <row r="8" spans="1:9" ht="15.75" x14ac:dyDescent="0.25">
      <c r="A8" s="7"/>
      <c r="B8" s="7"/>
      <c r="C8" s="7"/>
      <c r="D8" s="7"/>
      <c r="E8" s="32" t="s">
        <v>93</v>
      </c>
      <c r="F8" s="32" t="s">
        <v>94</v>
      </c>
      <c r="G8" s="32" t="s">
        <v>78</v>
      </c>
    </row>
    <row r="9" spans="1:9" ht="15.75" x14ac:dyDescent="0.25">
      <c r="A9" s="7"/>
      <c r="B9" s="7"/>
      <c r="C9" s="7"/>
      <c r="D9" s="7"/>
      <c r="E9" s="33"/>
      <c r="F9" s="33"/>
      <c r="G9" s="33"/>
    </row>
    <row r="10" spans="1:9" ht="15.75" x14ac:dyDescent="0.25">
      <c r="A10" s="7" t="s">
        <v>3</v>
      </c>
      <c r="B10" s="7"/>
      <c r="C10" s="7"/>
      <c r="D10" s="7"/>
      <c r="E10" s="34">
        <f>G10/F10</f>
        <v>6965.9737137849843</v>
      </c>
      <c r="F10" s="10">
        <v>71.621286628271605</v>
      </c>
      <c r="G10" s="10">
        <v>498912</v>
      </c>
    </row>
    <row r="11" spans="1:9" ht="15.75" x14ac:dyDescent="0.25">
      <c r="A11" s="7" t="s">
        <v>95</v>
      </c>
      <c r="B11" s="7"/>
      <c r="C11" s="7"/>
      <c r="D11" s="7"/>
      <c r="E11" s="34">
        <f t="shared" ref="E11:E13" si="0">G11/F11</f>
        <v>554.27475669118951</v>
      </c>
      <c r="F11" s="10">
        <v>501.90090138813997</v>
      </c>
      <c r="G11" s="10">
        <v>278191</v>
      </c>
    </row>
    <row r="12" spans="1:9" ht="15.75" x14ac:dyDescent="0.25">
      <c r="A12" s="7" t="s">
        <v>96</v>
      </c>
      <c r="B12" s="7"/>
      <c r="C12" s="7"/>
      <c r="D12" s="7"/>
      <c r="E12" s="34">
        <f t="shared" si="0"/>
        <v>37.727198348135154</v>
      </c>
      <c r="F12" s="10">
        <v>956.8693563428734</v>
      </c>
      <c r="G12" s="10">
        <v>36100</v>
      </c>
    </row>
    <row r="13" spans="1:9" ht="15.75" x14ac:dyDescent="0.25">
      <c r="A13" s="7" t="s">
        <v>97</v>
      </c>
      <c r="B13" s="7"/>
      <c r="C13" s="7"/>
      <c r="D13" s="7"/>
      <c r="E13" s="34">
        <f t="shared" si="0"/>
        <v>85.883843923137178</v>
      </c>
      <c r="F13" s="10">
        <v>404.22037969177904</v>
      </c>
      <c r="G13" s="10">
        <v>34716</v>
      </c>
    </row>
    <row r="14" spans="1:9" ht="15.75" x14ac:dyDescent="0.25">
      <c r="A14" s="7" t="s">
        <v>7</v>
      </c>
      <c r="B14" s="7"/>
      <c r="C14" s="7"/>
      <c r="D14" s="7"/>
      <c r="E14" s="34"/>
      <c r="F14" s="7"/>
      <c r="G14" s="10">
        <v>23644.736380980044</v>
      </c>
    </row>
    <row r="15" spans="1:9" ht="15.75" x14ac:dyDescent="0.25">
      <c r="A15" s="7" t="s">
        <v>98</v>
      </c>
      <c r="B15" s="7"/>
      <c r="C15" s="7"/>
      <c r="D15" s="7"/>
      <c r="E15" s="34"/>
      <c r="F15" s="7"/>
      <c r="G15" s="35"/>
    </row>
    <row r="16" spans="1:9" ht="15.75" x14ac:dyDescent="0.25">
      <c r="A16" s="7" t="s">
        <v>9</v>
      </c>
      <c r="B16" s="7"/>
      <c r="C16" s="7"/>
      <c r="D16" s="7"/>
      <c r="E16" s="34"/>
      <c r="F16" s="7"/>
      <c r="G16" s="36">
        <f>SUM(G10:G14)</f>
        <v>871563.73638098</v>
      </c>
    </row>
    <row r="17" spans="1:9" ht="15.75" x14ac:dyDescent="0.25">
      <c r="A17" s="7"/>
      <c r="B17" s="7"/>
      <c r="C17" s="7"/>
      <c r="D17" s="7"/>
      <c r="E17" s="34"/>
      <c r="F17" s="7"/>
      <c r="G17" s="27"/>
    </row>
    <row r="18" spans="1:9" ht="15.75" x14ac:dyDescent="0.25">
      <c r="A18" s="7" t="s">
        <v>10</v>
      </c>
      <c r="B18" s="7"/>
      <c r="C18" s="7"/>
      <c r="D18" s="7"/>
      <c r="E18" s="34">
        <f>G18/F18</f>
        <v>4648.1711746935962</v>
      </c>
      <c r="F18" s="10">
        <v>71.621286628271605</v>
      </c>
      <c r="G18" s="10">
        <v>332908</v>
      </c>
    </row>
    <row r="19" spans="1:9" ht="15.75" x14ac:dyDescent="0.25">
      <c r="A19" s="7" t="s">
        <v>95</v>
      </c>
      <c r="B19" s="7"/>
      <c r="C19" s="7"/>
      <c r="D19" s="7"/>
      <c r="E19" s="34">
        <f t="shared" ref="E19:E21" si="1">G19/F19</f>
        <v>364.11171905561827</v>
      </c>
      <c r="F19" s="10">
        <v>501.90090138813997</v>
      </c>
      <c r="G19" s="10">
        <v>182748</v>
      </c>
    </row>
    <row r="20" spans="1:9" ht="15.75" x14ac:dyDescent="0.25">
      <c r="A20" s="7" t="s">
        <v>96</v>
      </c>
      <c r="B20" s="7"/>
      <c r="C20" s="7"/>
      <c r="D20" s="7"/>
      <c r="E20" s="34">
        <f t="shared" si="1"/>
        <v>25.37859514365967</v>
      </c>
      <c r="F20" s="10">
        <v>956.8693563428734</v>
      </c>
      <c r="G20" s="10">
        <v>24284</v>
      </c>
    </row>
    <row r="21" spans="1:9" ht="15.75" x14ac:dyDescent="0.25">
      <c r="A21" s="7" t="s">
        <v>97</v>
      </c>
      <c r="B21" s="7"/>
      <c r="C21" s="7"/>
      <c r="D21" s="7"/>
      <c r="E21" s="34">
        <f t="shared" si="1"/>
        <v>56.662160422155026</v>
      </c>
      <c r="F21" s="10">
        <v>404.22037969177904</v>
      </c>
      <c r="G21" s="10">
        <v>22904</v>
      </c>
    </row>
    <row r="22" spans="1:9" ht="15.75" x14ac:dyDescent="0.25">
      <c r="A22" s="7" t="s">
        <v>11</v>
      </c>
      <c r="B22" s="7"/>
      <c r="C22" s="7"/>
      <c r="D22" s="7"/>
      <c r="E22" s="7"/>
      <c r="F22" s="7"/>
      <c r="G22" s="10">
        <v>11067.648492566334</v>
      </c>
    </row>
    <row r="23" spans="1:9" ht="15.75" x14ac:dyDescent="0.25">
      <c r="A23" s="7" t="s">
        <v>98</v>
      </c>
      <c r="B23" s="7"/>
      <c r="C23" s="7"/>
      <c r="D23" s="7"/>
      <c r="E23" s="7"/>
      <c r="F23" s="7"/>
      <c r="G23" s="35"/>
    </row>
    <row r="24" spans="1:9" ht="15.75" x14ac:dyDescent="0.25">
      <c r="A24" s="7" t="s">
        <v>12</v>
      </c>
      <c r="B24" s="7"/>
      <c r="C24" s="7"/>
      <c r="D24" s="7"/>
      <c r="E24" s="7"/>
      <c r="F24" s="7"/>
      <c r="G24" s="36">
        <f>SUM(G18:G22)</f>
        <v>573911.64849256631</v>
      </c>
    </row>
    <row r="25" spans="1:9" ht="15.75" x14ac:dyDescent="0.25">
      <c r="A25" s="7"/>
      <c r="B25" s="7"/>
      <c r="C25" s="7"/>
      <c r="D25" s="7"/>
      <c r="E25" s="7"/>
      <c r="F25" s="7"/>
      <c r="G25" s="12"/>
    </row>
    <row r="26" spans="1:9" ht="15.75" x14ac:dyDescent="0.25">
      <c r="A26" s="7" t="s">
        <v>99</v>
      </c>
      <c r="B26" s="7"/>
      <c r="C26" s="7"/>
      <c r="D26" s="7"/>
      <c r="E26" s="7"/>
      <c r="F26" s="7"/>
      <c r="G26" s="27">
        <v>25000</v>
      </c>
    </row>
    <row r="27" spans="1:9" ht="15.75" x14ac:dyDescent="0.25">
      <c r="A27" s="7"/>
      <c r="B27" s="7"/>
      <c r="C27" s="7"/>
      <c r="D27" s="7"/>
      <c r="E27" s="7"/>
      <c r="F27" s="7"/>
      <c r="G27" s="27"/>
    </row>
    <row r="28" spans="1:9" ht="16.5" thickBot="1" x14ac:dyDescent="0.3">
      <c r="A28" s="7" t="s">
        <v>100</v>
      </c>
      <c r="B28" s="7"/>
      <c r="C28" s="7"/>
      <c r="D28" s="7"/>
      <c r="E28" s="7"/>
      <c r="F28" s="7"/>
      <c r="G28" s="37">
        <f>SUM(G16,G24,G26)</f>
        <v>1470475.3848735462</v>
      </c>
      <c r="I28" s="21"/>
    </row>
    <row r="29" spans="1:9" ht="16.5" thickTop="1" x14ac:dyDescent="0.25">
      <c r="A29" s="7"/>
      <c r="B29" s="7"/>
      <c r="C29" s="7"/>
      <c r="D29" s="7"/>
      <c r="E29" s="7"/>
      <c r="F29" s="7"/>
      <c r="G29" s="7"/>
    </row>
    <row r="30" spans="1:9" ht="15.75" x14ac:dyDescent="0.25">
      <c r="A30" s="7" t="s">
        <v>102</v>
      </c>
      <c r="G30" s="7">
        <v>92</v>
      </c>
    </row>
    <row r="32" spans="1:9" ht="16.5" thickBot="1" x14ac:dyDescent="0.3">
      <c r="A32" s="7" t="s">
        <v>103</v>
      </c>
      <c r="G32" s="60">
        <f>G28/G30</f>
        <v>15983.428096451589</v>
      </c>
    </row>
    <row r="33" spans="4:7" ht="15.75" thickTop="1" x14ac:dyDescent="0.25"/>
    <row r="34" spans="4:7" ht="15.75" x14ac:dyDescent="0.25">
      <c r="D34" s="7" t="s">
        <v>114</v>
      </c>
      <c r="G34" s="10">
        <v>10000</v>
      </c>
    </row>
    <row r="35" spans="4:7" ht="15.75" x14ac:dyDescent="0.25">
      <c r="D35" s="7" t="s">
        <v>115</v>
      </c>
      <c r="G35" s="10">
        <f>G32-G34</f>
        <v>5983.4280964515892</v>
      </c>
    </row>
  </sheetData>
  <mergeCells count="2">
    <mergeCell ref="B3:G3"/>
    <mergeCell ref="B6:G6"/>
  </mergeCells>
  <pageMargins left="0" right="0" top="0.74803149606299213" bottom="0.74803149606299213" header="0.31496062992125984" footer="0.31496062992125984"/>
  <pageSetup paperSize="9" scale="83" orientation="portrait" verticalDpi="0" r:id="rId1"/>
  <headerFoot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/>
  </sheetViews>
  <sheetFormatPr defaultRowHeight="15" x14ac:dyDescent="0.25"/>
  <cols>
    <col min="1" max="1" width="55.42578125" bestFit="1" customWidth="1"/>
    <col min="2" max="2" width="15.5703125" customWidth="1"/>
    <col min="7" max="7" width="12.7109375" bestFit="1" customWidth="1"/>
  </cols>
  <sheetData>
    <row r="1" spans="1:7" ht="15.75" x14ac:dyDescent="0.25">
      <c r="A1" s="29"/>
      <c r="B1" s="5"/>
      <c r="C1" s="5"/>
      <c r="D1" s="5"/>
      <c r="E1" s="7"/>
      <c r="F1" s="7"/>
      <c r="G1" s="30"/>
    </row>
    <row r="2" spans="1:7" ht="15.75" x14ac:dyDescent="0.25">
      <c r="A2" s="7"/>
      <c r="B2" s="7"/>
      <c r="C2" s="7"/>
      <c r="D2" s="7"/>
      <c r="E2" s="7"/>
      <c r="F2" s="7"/>
      <c r="G2" s="7"/>
    </row>
    <row r="3" spans="1:7" ht="15.75" x14ac:dyDescent="0.25">
      <c r="A3" s="31" t="s">
        <v>70</v>
      </c>
      <c r="B3" s="47" t="s">
        <v>17</v>
      </c>
      <c r="C3" s="48"/>
      <c r="D3" s="48"/>
      <c r="E3" s="48"/>
      <c r="F3" s="48"/>
      <c r="G3" s="49"/>
    </row>
    <row r="4" spans="1:7" ht="15.75" x14ac:dyDescent="0.25">
      <c r="A4" s="31"/>
      <c r="B4" s="38"/>
      <c r="C4" s="38"/>
      <c r="D4" s="38"/>
      <c r="E4" s="38"/>
      <c r="F4" s="38"/>
      <c r="G4" s="38"/>
    </row>
    <row r="5" spans="1:7" ht="15.75" x14ac:dyDescent="0.25">
      <c r="A5" s="31" t="s">
        <v>101</v>
      </c>
      <c r="B5" s="38">
        <v>1116</v>
      </c>
      <c r="C5" s="38"/>
      <c r="D5" s="38"/>
      <c r="E5" s="38"/>
      <c r="F5" s="38"/>
      <c r="G5" s="38"/>
    </row>
    <row r="6" spans="1:7" ht="22.5" customHeight="1" x14ac:dyDescent="0.25">
      <c r="A6" s="31"/>
      <c r="B6" s="50" t="s">
        <v>85</v>
      </c>
      <c r="C6" s="50"/>
      <c r="D6" s="50"/>
      <c r="E6" s="50"/>
      <c r="F6" s="50"/>
      <c r="G6" s="50"/>
    </row>
    <row r="7" spans="1:7" ht="15.75" x14ac:dyDescent="0.25">
      <c r="A7" s="7"/>
      <c r="B7" s="7"/>
      <c r="C7" s="7"/>
      <c r="D7" s="7"/>
      <c r="E7" s="7"/>
      <c r="F7" s="7"/>
      <c r="G7" s="7"/>
    </row>
    <row r="8" spans="1:7" ht="15.75" x14ac:dyDescent="0.25">
      <c r="A8" s="7"/>
      <c r="B8" s="7"/>
      <c r="C8" s="7"/>
      <c r="D8" s="7"/>
      <c r="E8" s="32" t="s">
        <v>93</v>
      </c>
      <c r="F8" s="32" t="s">
        <v>94</v>
      </c>
      <c r="G8" s="32" t="s">
        <v>78</v>
      </c>
    </row>
    <row r="9" spans="1:7" ht="15.75" x14ac:dyDescent="0.25">
      <c r="A9" s="7"/>
      <c r="B9" s="7"/>
      <c r="C9" s="7"/>
      <c r="D9" s="7"/>
      <c r="E9" s="33"/>
      <c r="F9" s="33"/>
      <c r="G9" s="33"/>
    </row>
    <row r="10" spans="1:7" ht="15.75" x14ac:dyDescent="0.25">
      <c r="A10" s="7" t="s">
        <v>3</v>
      </c>
      <c r="B10" s="7"/>
      <c r="C10" s="7"/>
      <c r="D10" s="7"/>
      <c r="E10" s="34">
        <v>4536</v>
      </c>
      <c r="F10" s="10">
        <v>71.621286628271605</v>
      </c>
      <c r="G10" s="10">
        <v>324874.15614584001</v>
      </c>
    </row>
    <row r="11" spans="1:7" ht="15.75" x14ac:dyDescent="0.25">
      <c r="A11" s="7" t="s">
        <v>95</v>
      </c>
      <c r="B11" s="7"/>
      <c r="C11" s="7"/>
      <c r="D11" s="7"/>
      <c r="E11" s="34">
        <v>758.41370800456252</v>
      </c>
      <c r="F11" s="10">
        <v>501.90090138813997</v>
      </c>
      <c r="G11" s="10">
        <v>380648.52367261151</v>
      </c>
    </row>
    <row r="12" spans="1:7" ht="15.75" x14ac:dyDescent="0.25">
      <c r="A12" s="7" t="s">
        <v>96</v>
      </c>
      <c r="B12" s="7"/>
      <c r="C12" s="7"/>
      <c r="D12" s="7"/>
      <c r="E12" s="34">
        <v>49.634093045457142</v>
      </c>
      <c r="F12" s="10">
        <v>956.8693563428734</v>
      </c>
      <c r="G12" s="10">
        <v>47493.342665068863</v>
      </c>
    </row>
    <row r="13" spans="1:7" ht="15.75" x14ac:dyDescent="0.25">
      <c r="A13" s="7" t="s">
        <v>97</v>
      </c>
      <c r="B13" s="7"/>
      <c r="C13" s="7"/>
      <c r="D13" s="7"/>
      <c r="E13" s="34">
        <v>43.591703283876967</v>
      </c>
      <c r="F13" s="10">
        <v>404.22037969177904</v>
      </c>
      <c r="G13" s="10">
        <v>17620.65485282012</v>
      </c>
    </row>
    <row r="14" spans="1:7" ht="15.75" x14ac:dyDescent="0.25">
      <c r="A14" s="7" t="s">
        <v>7</v>
      </c>
      <c r="B14" s="7"/>
      <c r="C14" s="7"/>
      <c r="D14" s="7"/>
      <c r="E14" s="34"/>
      <c r="F14" s="7"/>
      <c r="G14" s="10">
        <v>0</v>
      </c>
    </row>
    <row r="15" spans="1:7" ht="15.75" x14ac:dyDescent="0.25">
      <c r="A15" s="7" t="s">
        <v>98</v>
      </c>
      <c r="B15" s="7"/>
      <c r="C15" s="7"/>
      <c r="D15" s="7"/>
      <c r="E15" s="34"/>
      <c r="F15" s="7"/>
      <c r="G15" s="35"/>
    </row>
    <row r="16" spans="1:7" ht="15.75" x14ac:dyDescent="0.25">
      <c r="A16" s="7" t="s">
        <v>9</v>
      </c>
      <c r="B16" s="7"/>
      <c r="C16" s="7"/>
      <c r="D16" s="7"/>
      <c r="E16" s="34"/>
      <c r="F16" s="7"/>
      <c r="G16" s="36">
        <v>770636.67733634054</v>
      </c>
    </row>
    <row r="17" spans="1:9" ht="15.75" x14ac:dyDescent="0.25">
      <c r="A17" s="7"/>
      <c r="B17" s="7"/>
      <c r="C17" s="7"/>
      <c r="D17" s="7"/>
      <c r="E17" s="34"/>
      <c r="F17" s="7"/>
      <c r="G17" s="27"/>
    </row>
    <row r="18" spans="1:9" ht="15.75" x14ac:dyDescent="0.25">
      <c r="A18" s="7" t="s">
        <v>10</v>
      </c>
      <c r="B18" s="7"/>
      <c r="C18" s="7"/>
      <c r="D18" s="7"/>
      <c r="E18" s="34">
        <v>3117</v>
      </c>
      <c r="F18" s="10">
        <v>71.621286628271605</v>
      </c>
      <c r="G18" s="10">
        <v>223243.5504203226</v>
      </c>
    </row>
    <row r="19" spans="1:9" ht="15.75" x14ac:dyDescent="0.25">
      <c r="A19" s="7" t="s">
        <v>95</v>
      </c>
      <c r="B19" s="7"/>
      <c r="C19" s="7"/>
      <c r="D19" s="7"/>
      <c r="E19" s="34">
        <v>538.36280182810253</v>
      </c>
      <c r="F19" s="10">
        <v>501.90090138813997</v>
      </c>
      <c r="G19" s="10">
        <v>270204.77551136923</v>
      </c>
    </row>
    <row r="20" spans="1:9" ht="15.75" x14ac:dyDescent="0.25">
      <c r="A20" s="7" t="s">
        <v>96</v>
      </c>
      <c r="B20" s="7"/>
      <c r="C20" s="7"/>
      <c r="D20" s="7"/>
      <c r="E20" s="34">
        <v>34.899779086917746</v>
      </c>
      <c r="F20" s="10">
        <v>956.8693563428734</v>
      </c>
      <c r="G20" s="10">
        <v>33394.529151407456</v>
      </c>
    </row>
    <row r="21" spans="1:9" ht="15.75" x14ac:dyDescent="0.25">
      <c r="A21" s="7" t="s">
        <v>97</v>
      </c>
      <c r="B21" s="7"/>
      <c r="C21" s="7"/>
      <c r="D21" s="7"/>
      <c r="E21" s="34">
        <v>31.492355774194223</v>
      </c>
      <c r="F21" s="10">
        <v>404.22037969177904</v>
      </c>
      <c r="G21" s="10">
        <v>12729.85200843338</v>
      </c>
    </row>
    <row r="22" spans="1:9" ht="15.75" x14ac:dyDescent="0.25">
      <c r="A22" s="7" t="s">
        <v>11</v>
      </c>
      <c r="B22" s="7"/>
      <c r="C22" s="7"/>
      <c r="D22" s="7"/>
      <c r="E22" s="7"/>
      <c r="F22" s="7"/>
      <c r="G22" s="10">
        <v>0</v>
      </c>
    </row>
    <row r="23" spans="1:9" ht="15.75" x14ac:dyDescent="0.25">
      <c r="A23" s="7" t="s">
        <v>98</v>
      </c>
      <c r="B23" s="7"/>
      <c r="C23" s="7"/>
      <c r="D23" s="7"/>
      <c r="E23" s="7"/>
      <c r="F23" s="7"/>
      <c r="G23" s="35"/>
    </row>
    <row r="24" spans="1:9" ht="15.75" x14ac:dyDescent="0.25">
      <c r="A24" s="7" t="s">
        <v>12</v>
      </c>
      <c r="B24" s="7"/>
      <c r="C24" s="7"/>
      <c r="D24" s="7"/>
      <c r="E24" s="7"/>
      <c r="F24" s="7"/>
      <c r="G24" s="36">
        <v>539572.70709153265</v>
      </c>
    </row>
    <row r="25" spans="1:9" ht="15.75" x14ac:dyDescent="0.25">
      <c r="A25" s="7"/>
      <c r="B25" s="7"/>
      <c r="C25" s="7"/>
      <c r="D25" s="7"/>
      <c r="E25" s="7"/>
      <c r="F25" s="7"/>
      <c r="G25" s="12"/>
    </row>
    <row r="26" spans="1:9" ht="15.75" x14ac:dyDescent="0.25">
      <c r="A26" s="7" t="s">
        <v>99</v>
      </c>
      <c r="B26" s="7"/>
      <c r="C26" s="7"/>
      <c r="D26" s="7"/>
      <c r="E26" s="7"/>
      <c r="F26" s="7"/>
      <c r="G26" s="27">
        <v>25000</v>
      </c>
    </row>
    <row r="27" spans="1:9" ht="15.75" x14ac:dyDescent="0.25">
      <c r="A27" s="7"/>
      <c r="B27" s="7"/>
      <c r="C27" s="7"/>
      <c r="D27" s="7"/>
      <c r="E27" s="7"/>
      <c r="F27" s="7"/>
      <c r="G27" s="27"/>
    </row>
    <row r="28" spans="1:9" ht="16.5" thickBot="1" x14ac:dyDescent="0.3">
      <c r="A28" s="7" t="s">
        <v>100</v>
      </c>
      <c r="B28" s="7"/>
      <c r="C28" s="7"/>
      <c r="D28" s="7"/>
      <c r="E28" s="7"/>
      <c r="F28" s="7"/>
      <c r="G28" s="37">
        <v>1335209.3844278732</v>
      </c>
      <c r="I28" s="21"/>
    </row>
    <row r="29" spans="1:9" ht="16.5" thickTop="1" x14ac:dyDescent="0.25">
      <c r="A29" s="7"/>
      <c r="B29" s="7"/>
      <c r="C29" s="7"/>
      <c r="D29" s="7"/>
      <c r="E29" s="7"/>
      <c r="F29" s="7"/>
      <c r="G29" s="7"/>
    </row>
    <row r="30" spans="1:9" ht="15.75" x14ac:dyDescent="0.25">
      <c r="A30" s="7" t="s">
        <v>102</v>
      </c>
      <c r="G30" s="7">
        <v>88</v>
      </c>
    </row>
    <row r="32" spans="1:9" ht="16.5" thickBot="1" x14ac:dyDescent="0.3">
      <c r="A32" s="7" t="s">
        <v>103</v>
      </c>
      <c r="G32" s="37">
        <v>15172.833913953104</v>
      </c>
    </row>
    <row r="33" spans="4:7" ht="15.75" thickTop="1" x14ac:dyDescent="0.25"/>
    <row r="34" spans="4:7" ht="15.75" x14ac:dyDescent="0.25">
      <c r="D34" s="7" t="s">
        <v>114</v>
      </c>
      <c r="G34" s="10">
        <v>10000</v>
      </c>
    </row>
    <row r="35" spans="4:7" ht="15.75" x14ac:dyDescent="0.25">
      <c r="D35" s="7" t="s">
        <v>115</v>
      </c>
      <c r="G35" s="10">
        <v>5172.8339139531035</v>
      </c>
    </row>
  </sheetData>
  <mergeCells count="2">
    <mergeCell ref="B3:G3"/>
    <mergeCell ref="B6:G6"/>
  </mergeCells>
  <pageMargins left="0" right="0" top="0.74803149606299213" bottom="0.74803149606299213" header="0.31496062992125984" footer="0.31496062992125984"/>
  <pageSetup paperSize="9" scale="83" orientation="portrait" verticalDpi="0" r:id="rId1"/>
  <headerFoot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I28" sqref="I6:K28"/>
    </sheetView>
  </sheetViews>
  <sheetFormatPr defaultRowHeight="15" x14ac:dyDescent="0.25"/>
  <cols>
    <col min="1" max="1" width="55.42578125" bestFit="1" customWidth="1"/>
    <col min="2" max="2" width="15.5703125" customWidth="1"/>
    <col min="7" max="7" width="12.7109375" bestFit="1" customWidth="1"/>
    <col min="9" max="9" width="10.85546875" bestFit="1" customWidth="1"/>
  </cols>
  <sheetData>
    <row r="1" spans="1:7" ht="15.75" x14ac:dyDescent="0.25">
      <c r="A1" s="29"/>
      <c r="B1" s="5"/>
      <c r="C1" s="5"/>
      <c r="D1" s="5"/>
      <c r="E1" s="7"/>
      <c r="F1" s="7"/>
      <c r="G1" s="30"/>
    </row>
    <row r="2" spans="1:7" ht="15.75" x14ac:dyDescent="0.25">
      <c r="A2" s="7"/>
      <c r="B2" s="7"/>
      <c r="C2" s="7"/>
      <c r="D2" s="7"/>
      <c r="E2" s="7"/>
      <c r="F2" s="7"/>
      <c r="G2" s="7"/>
    </row>
    <row r="3" spans="1:7" ht="15.75" x14ac:dyDescent="0.25">
      <c r="A3" s="31" t="s">
        <v>70</v>
      </c>
      <c r="B3" s="47" t="s">
        <v>20</v>
      </c>
      <c r="C3" s="48"/>
      <c r="D3" s="48"/>
      <c r="E3" s="48"/>
      <c r="F3" s="48"/>
      <c r="G3" s="49"/>
    </row>
    <row r="4" spans="1:7" ht="15.75" x14ac:dyDescent="0.25">
      <c r="A4" s="31"/>
      <c r="B4" s="38"/>
      <c r="C4" s="38"/>
      <c r="D4" s="38"/>
      <c r="E4" s="38"/>
      <c r="F4" s="38"/>
      <c r="G4" s="38"/>
    </row>
    <row r="5" spans="1:7" ht="15.75" x14ac:dyDescent="0.25">
      <c r="A5" s="31" t="s">
        <v>101</v>
      </c>
      <c r="B5" s="38">
        <v>1124</v>
      </c>
      <c r="C5" s="38"/>
      <c r="D5" s="38"/>
      <c r="E5" s="38"/>
      <c r="F5" s="38"/>
      <c r="G5" s="38"/>
    </row>
    <row r="6" spans="1:7" ht="22.5" customHeight="1" x14ac:dyDescent="0.25">
      <c r="A6" s="31"/>
      <c r="B6" s="50" t="s">
        <v>84</v>
      </c>
      <c r="C6" s="50"/>
      <c r="D6" s="50"/>
      <c r="E6" s="50"/>
      <c r="F6" s="50"/>
      <c r="G6" s="50"/>
    </row>
    <row r="7" spans="1:7" ht="15.75" x14ac:dyDescent="0.25">
      <c r="A7" s="7"/>
      <c r="B7" s="7"/>
      <c r="C7" s="7"/>
      <c r="D7" s="7"/>
      <c r="E7" s="7"/>
      <c r="F7" s="7"/>
      <c r="G7" s="7"/>
    </row>
    <row r="8" spans="1:7" ht="15.75" x14ac:dyDescent="0.25">
      <c r="A8" s="7"/>
      <c r="B8" s="7"/>
      <c r="C8" s="7"/>
      <c r="D8" s="7"/>
      <c r="E8" s="32" t="s">
        <v>93</v>
      </c>
      <c r="F8" s="32" t="s">
        <v>94</v>
      </c>
      <c r="G8" s="32" t="s">
        <v>78</v>
      </c>
    </row>
    <row r="9" spans="1:7" ht="15.75" x14ac:dyDescent="0.25">
      <c r="A9" s="7"/>
      <c r="B9" s="7"/>
      <c r="C9" s="7"/>
      <c r="D9" s="7"/>
      <c r="E9" s="33"/>
      <c r="F9" s="33"/>
      <c r="G9" s="33"/>
    </row>
    <row r="10" spans="1:7" ht="15.75" x14ac:dyDescent="0.25">
      <c r="A10" s="7" t="s">
        <v>3</v>
      </c>
      <c r="B10" s="7"/>
      <c r="C10" s="7"/>
      <c r="D10" s="7"/>
      <c r="E10" s="51" t="s">
        <v>44</v>
      </c>
      <c r="F10" s="52"/>
      <c r="G10" s="53"/>
    </row>
    <row r="11" spans="1:7" ht="15.75" x14ac:dyDescent="0.25">
      <c r="A11" s="7" t="s">
        <v>95</v>
      </c>
      <c r="B11" s="7"/>
      <c r="C11" s="7"/>
      <c r="D11" s="7"/>
      <c r="E11" s="54"/>
      <c r="F11" s="55"/>
      <c r="G11" s="56"/>
    </row>
    <row r="12" spans="1:7" ht="15.75" x14ac:dyDescent="0.25">
      <c r="A12" s="7" t="s">
        <v>96</v>
      </c>
      <c r="B12" s="7"/>
      <c r="C12" s="7"/>
      <c r="D12" s="7"/>
      <c r="E12" s="54"/>
      <c r="F12" s="55"/>
      <c r="G12" s="56"/>
    </row>
    <row r="13" spans="1:7" ht="15.75" x14ac:dyDescent="0.25">
      <c r="A13" s="7" t="s">
        <v>97</v>
      </c>
      <c r="B13" s="7"/>
      <c r="C13" s="7"/>
      <c r="D13" s="7"/>
      <c r="E13" s="54"/>
      <c r="F13" s="55"/>
      <c r="G13" s="56"/>
    </row>
    <row r="14" spans="1:7" ht="15.75" x14ac:dyDescent="0.25">
      <c r="A14" s="7" t="s">
        <v>7</v>
      </c>
      <c r="B14" s="7"/>
      <c r="C14" s="7"/>
      <c r="D14" s="7"/>
      <c r="E14" s="54"/>
      <c r="F14" s="55"/>
      <c r="G14" s="56"/>
    </row>
    <row r="15" spans="1:7" ht="15.75" x14ac:dyDescent="0.25">
      <c r="A15" s="7" t="s">
        <v>98</v>
      </c>
      <c r="B15" s="7"/>
      <c r="C15" s="7"/>
      <c r="D15" s="7"/>
      <c r="E15" s="57"/>
      <c r="F15" s="58"/>
      <c r="G15" s="59"/>
    </row>
    <row r="16" spans="1:7" ht="15.75" x14ac:dyDescent="0.25">
      <c r="A16" s="7" t="s">
        <v>9</v>
      </c>
      <c r="B16" s="7"/>
      <c r="C16" s="7"/>
      <c r="D16" s="7"/>
      <c r="E16" s="34"/>
      <c r="F16" s="7"/>
      <c r="G16" s="39">
        <v>0</v>
      </c>
    </row>
    <row r="17" spans="1:9" ht="15.75" x14ac:dyDescent="0.25">
      <c r="A17" s="7"/>
      <c r="B17" s="7"/>
      <c r="C17" s="7"/>
      <c r="D17" s="7"/>
      <c r="E17" s="34"/>
      <c r="F17" s="7"/>
      <c r="G17" s="27"/>
    </row>
    <row r="18" spans="1:9" ht="15.75" x14ac:dyDescent="0.25">
      <c r="A18" s="7" t="s">
        <v>10</v>
      </c>
      <c r="B18" s="7"/>
      <c r="C18" s="7"/>
      <c r="D18" s="7"/>
      <c r="E18" s="34">
        <v>2059</v>
      </c>
      <c r="F18" s="10">
        <v>71.621286628271605</v>
      </c>
      <c r="G18" s="10">
        <v>147468.22916761122</v>
      </c>
    </row>
    <row r="19" spans="1:9" ht="15.75" x14ac:dyDescent="0.25">
      <c r="A19" s="7" t="s">
        <v>95</v>
      </c>
      <c r="B19" s="7"/>
      <c r="C19" s="7"/>
      <c r="D19" s="7"/>
      <c r="E19" s="34">
        <v>353.2154245593199</v>
      </c>
      <c r="F19" s="10">
        <v>501.90090138813997</v>
      </c>
      <c r="G19" s="10">
        <v>177279.13997051722</v>
      </c>
    </row>
    <row r="20" spans="1:9" ht="15.75" x14ac:dyDescent="0.25">
      <c r="A20" s="7" t="s">
        <v>96</v>
      </c>
      <c r="B20" s="7"/>
      <c r="C20" s="7"/>
      <c r="D20" s="7"/>
      <c r="E20" s="34">
        <v>24.417263016346787</v>
      </c>
      <c r="F20" s="10">
        <v>956.8693563428734</v>
      </c>
      <c r="G20" s="10">
        <v>23364.130746106399</v>
      </c>
    </row>
    <row r="21" spans="1:9" ht="15.75" x14ac:dyDescent="0.25">
      <c r="A21" s="7" t="s">
        <v>97</v>
      </c>
      <c r="B21" s="7"/>
      <c r="C21" s="7"/>
      <c r="D21" s="7"/>
      <c r="E21" s="34">
        <v>40.35274384396061</v>
      </c>
      <c r="F21" s="10">
        <v>404.22037969177904</v>
      </c>
      <c r="G21" s="10">
        <v>16311.401438210858</v>
      </c>
    </row>
    <row r="22" spans="1:9" ht="15.75" x14ac:dyDescent="0.25">
      <c r="A22" s="7" t="s">
        <v>11</v>
      </c>
      <c r="B22" s="7"/>
      <c r="C22" s="7"/>
      <c r="D22" s="7"/>
      <c r="E22" s="7"/>
      <c r="F22" s="7"/>
      <c r="G22" s="10">
        <v>0</v>
      </c>
    </row>
    <row r="23" spans="1:9" ht="15.75" x14ac:dyDescent="0.25">
      <c r="A23" s="7" t="s">
        <v>98</v>
      </c>
      <c r="B23" s="7"/>
      <c r="C23" s="7"/>
      <c r="D23" s="7"/>
      <c r="E23" s="7"/>
      <c r="F23" s="7"/>
      <c r="G23" s="35"/>
    </row>
    <row r="24" spans="1:9" ht="15.75" x14ac:dyDescent="0.25">
      <c r="A24" s="7" t="s">
        <v>12</v>
      </c>
      <c r="B24" s="7"/>
      <c r="C24" s="7"/>
      <c r="D24" s="7"/>
      <c r="E24" s="7"/>
      <c r="F24" s="7"/>
      <c r="G24" s="36">
        <v>364422.90132244572</v>
      </c>
    </row>
    <row r="25" spans="1:9" ht="15.75" x14ac:dyDescent="0.25">
      <c r="A25" s="7"/>
      <c r="B25" s="7"/>
      <c r="C25" s="7"/>
      <c r="D25" s="7"/>
      <c r="E25" s="7"/>
      <c r="F25" s="7"/>
      <c r="G25" s="12"/>
    </row>
    <row r="26" spans="1:9" ht="15.75" x14ac:dyDescent="0.25">
      <c r="A26" s="7" t="s">
        <v>99</v>
      </c>
      <c r="B26" s="7"/>
      <c r="C26" s="7"/>
      <c r="D26" s="7"/>
      <c r="E26" s="7"/>
      <c r="F26" s="7"/>
      <c r="G26" s="27">
        <v>0</v>
      </c>
    </row>
    <row r="27" spans="1:9" ht="15.75" x14ac:dyDescent="0.25">
      <c r="A27" s="7"/>
      <c r="B27" s="7"/>
      <c r="C27" s="7"/>
      <c r="D27" s="7"/>
      <c r="E27" s="7"/>
      <c r="F27" s="7"/>
      <c r="G27" s="27"/>
    </row>
    <row r="28" spans="1:9" ht="16.5" thickBot="1" x14ac:dyDescent="0.3">
      <c r="A28" s="7" t="s">
        <v>100</v>
      </c>
      <c r="B28" s="7"/>
      <c r="C28" s="7"/>
      <c r="D28" s="7"/>
      <c r="E28" s="7"/>
      <c r="F28" s="7"/>
      <c r="G28" s="37">
        <v>364422.90132244572</v>
      </c>
      <c r="I28" s="21"/>
    </row>
    <row r="29" spans="1:9" ht="16.5" thickTop="1" x14ac:dyDescent="0.25">
      <c r="A29" s="7"/>
      <c r="B29" s="7"/>
      <c r="C29" s="7"/>
      <c r="D29" s="7"/>
      <c r="E29" s="7"/>
      <c r="F29" s="7"/>
      <c r="G29" s="7"/>
    </row>
    <row r="30" spans="1:9" ht="15.75" x14ac:dyDescent="0.25">
      <c r="A30" s="7" t="s">
        <v>102</v>
      </c>
      <c r="G30" s="7">
        <v>33</v>
      </c>
    </row>
    <row r="32" spans="1:9" ht="16.5" thickBot="1" x14ac:dyDescent="0.3">
      <c r="A32" s="7" t="s">
        <v>103</v>
      </c>
      <c r="G32" s="37">
        <v>11043.118221892295</v>
      </c>
    </row>
    <row r="33" spans="4:7" ht="15.75" thickTop="1" x14ac:dyDescent="0.25"/>
    <row r="34" spans="4:7" ht="15.75" x14ac:dyDescent="0.25">
      <c r="D34" s="7" t="s">
        <v>114</v>
      </c>
      <c r="G34" s="10">
        <v>10000</v>
      </c>
    </row>
    <row r="35" spans="4:7" ht="15.75" x14ac:dyDescent="0.25">
      <c r="D35" s="7" t="s">
        <v>115</v>
      </c>
      <c r="G35" s="10">
        <v>1043.118221892295</v>
      </c>
    </row>
  </sheetData>
  <mergeCells count="3">
    <mergeCell ref="B3:G3"/>
    <mergeCell ref="B6:G6"/>
    <mergeCell ref="E10:G15"/>
  </mergeCells>
  <pageMargins left="0" right="0" top="0.74803149606299213" bottom="0.74803149606299213" header="0.31496062992125984" footer="0.31496062992125984"/>
  <pageSetup paperSize="9" scale="83" orientation="portrait" verticalDpi="0" r:id="rId1"/>
  <headerFoot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E13" sqref="A1:E13"/>
    </sheetView>
  </sheetViews>
  <sheetFormatPr defaultRowHeight="15" x14ac:dyDescent="0.2"/>
  <cols>
    <col min="1" max="1" width="29.28515625" style="7" bestFit="1" customWidth="1"/>
    <col min="2" max="2" width="9.28515625" style="7" bestFit="1" customWidth="1"/>
    <col min="3" max="4" width="9.140625" style="7"/>
    <col min="5" max="5" width="15.5703125" style="7" bestFit="1" customWidth="1"/>
    <col min="6" max="16384" width="9.140625" style="7"/>
  </cols>
  <sheetData>
    <row r="1" spans="1:5" x14ac:dyDescent="0.2">
      <c r="A1" s="7" t="s">
        <v>105</v>
      </c>
      <c r="B1" s="7">
        <v>1119</v>
      </c>
    </row>
    <row r="3" spans="1:5" x14ac:dyDescent="0.2">
      <c r="A3" s="7" t="s">
        <v>106</v>
      </c>
      <c r="B3" s="7" t="s">
        <v>79</v>
      </c>
    </row>
    <row r="5" spans="1:5" x14ac:dyDescent="0.2">
      <c r="A5" s="7" t="s">
        <v>110</v>
      </c>
      <c r="E5" s="41">
        <v>1414229.970097628</v>
      </c>
    </row>
    <row r="6" spans="1:5" x14ac:dyDescent="0.2">
      <c r="A6" s="7" t="s">
        <v>74</v>
      </c>
      <c r="E6" s="41">
        <v>27000</v>
      </c>
    </row>
    <row r="7" spans="1:5" x14ac:dyDescent="0.2">
      <c r="E7" s="41"/>
    </row>
    <row r="8" spans="1:5" ht="15.75" x14ac:dyDescent="0.25">
      <c r="A8" s="7" t="s">
        <v>107</v>
      </c>
      <c r="E8" s="42">
        <v>1441229.970097628</v>
      </c>
    </row>
    <row r="11" spans="1:5" ht="15.75" x14ac:dyDescent="0.25">
      <c r="A11" s="5" t="s">
        <v>108</v>
      </c>
    </row>
    <row r="13" spans="1:5" ht="15.75" x14ac:dyDescent="0.25">
      <c r="A13" s="7" t="s">
        <v>109</v>
      </c>
      <c r="C13" s="7">
        <v>135</v>
      </c>
      <c r="D13" s="7" t="s">
        <v>111</v>
      </c>
      <c r="E13" s="42">
        <v>10675.777556278726</v>
      </c>
    </row>
  </sheetData>
  <pageMargins left="0" right="0" top="0.74803149606299213" bottom="0.74803149606299213" header="0.31496062992125984" footer="0.31496062992125984"/>
  <pageSetup paperSize="9" orientation="landscape" verticalDpi="0" r:id="rId1"/>
  <headerFoot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E13" sqref="A1:E13"/>
    </sheetView>
  </sheetViews>
  <sheetFormatPr defaultRowHeight="15" x14ac:dyDescent="0.25"/>
  <cols>
    <col min="1" max="1" width="26.7109375" bestFit="1" customWidth="1"/>
    <col min="5" max="5" width="12.85546875" bestFit="1" customWidth="1"/>
  </cols>
  <sheetData>
    <row r="1" spans="1:5" ht="15.75" x14ac:dyDescent="0.25">
      <c r="A1" s="7" t="s">
        <v>105</v>
      </c>
      <c r="B1" s="7">
        <v>1120</v>
      </c>
      <c r="C1" s="7"/>
      <c r="D1" s="7"/>
      <c r="E1" s="7"/>
    </row>
    <row r="2" spans="1:5" ht="15.75" x14ac:dyDescent="0.25">
      <c r="A2" s="7"/>
      <c r="B2" s="7"/>
      <c r="C2" s="7"/>
      <c r="D2" s="7"/>
      <c r="E2" s="7"/>
    </row>
    <row r="3" spans="1:5" ht="15.75" x14ac:dyDescent="0.25">
      <c r="A3" s="7" t="s">
        <v>106</v>
      </c>
      <c r="B3" s="7" t="s">
        <v>80</v>
      </c>
      <c r="C3" s="7"/>
      <c r="D3" s="7"/>
      <c r="E3" s="7"/>
    </row>
    <row r="4" spans="1:5" ht="15.75" x14ac:dyDescent="0.25">
      <c r="A4" s="7"/>
      <c r="B4" s="7"/>
      <c r="C4" s="7"/>
      <c r="D4" s="7"/>
      <c r="E4" s="7"/>
    </row>
    <row r="5" spans="1:5" ht="15.75" x14ac:dyDescent="0.25">
      <c r="A5" s="7" t="s">
        <v>110</v>
      </c>
      <c r="B5" s="7"/>
      <c r="C5" s="7"/>
      <c r="D5" s="7"/>
      <c r="E5" s="41">
        <v>759295.2288593913</v>
      </c>
    </row>
    <row r="6" spans="1:5" ht="15.75" x14ac:dyDescent="0.25">
      <c r="A6" s="7" t="s">
        <v>74</v>
      </c>
      <c r="B6" s="7"/>
      <c r="C6" s="7"/>
      <c r="D6" s="7"/>
      <c r="E6" s="41">
        <v>25000</v>
      </c>
    </row>
    <row r="7" spans="1:5" ht="15.75" x14ac:dyDescent="0.25">
      <c r="A7" s="7"/>
      <c r="B7" s="7"/>
      <c r="C7" s="7"/>
      <c r="D7" s="7"/>
      <c r="E7" s="41"/>
    </row>
    <row r="8" spans="1:5" ht="15.75" x14ac:dyDescent="0.25">
      <c r="A8" s="7" t="s">
        <v>107</v>
      </c>
      <c r="B8" s="7"/>
      <c r="C8" s="7"/>
      <c r="D8" s="7"/>
      <c r="E8" s="42">
        <v>784295.2288593913</v>
      </c>
    </row>
    <row r="9" spans="1:5" ht="15.75" x14ac:dyDescent="0.25">
      <c r="A9" s="7"/>
      <c r="B9" s="7"/>
      <c r="C9" s="7"/>
      <c r="D9" s="7"/>
      <c r="E9" s="7"/>
    </row>
    <row r="10" spans="1:5" ht="15.75" x14ac:dyDescent="0.25">
      <c r="A10" s="7"/>
      <c r="B10" s="7"/>
      <c r="C10" s="7"/>
      <c r="D10" s="7"/>
      <c r="E10" s="7"/>
    </row>
    <row r="11" spans="1:5" ht="15.75" x14ac:dyDescent="0.25">
      <c r="A11" s="5" t="s">
        <v>108</v>
      </c>
      <c r="B11" s="7"/>
      <c r="C11" s="7"/>
      <c r="D11" s="7"/>
      <c r="E11" s="7"/>
    </row>
    <row r="12" spans="1:5" ht="15.75" x14ac:dyDescent="0.25">
      <c r="A12" s="7"/>
      <c r="B12" s="7"/>
      <c r="C12" s="7"/>
      <c r="D12" s="7"/>
      <c r="E12" s="7"/>
    </row>
    <row r="13" spans="1:5" ht="15.75" x14ac:dyDescent="0.25">
      <c r="A13" s="7" t="s">
        <v>109</v>
      </c>
      <c r="B13" s="7"/>
      <c r="C13" s="7">
        <v>101</v>
      </c>
      <c r="D13" s="7" t="s">
        <v>111</v>
      </c>
      <c r="E13" s="42">
        <v>7765.2992956375374</v>
      </c>
    </row>
  </sheetData>
  <pageMargins left="0" right="0" top="0.74803149606299213" bottom="0.74803149606299213" header="0.31496062992125984" footer="0.31496062992125984"/>
  <pageSetup paperSize="9" orientation="portrait" verticalDpi="0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Summary</vt:lpstr>
      <vt:lpstr>1106 </vt:lpstr>
      <vt:lpstr>1129</vt:lpstr>
      <vt:lpstr>1128</vt:lpstr>
      <vt:lpstr>1127</vt:lpstr>
      <vt:lpstr>1116</vt:lpstr>
      <vt:lpstr>1124</vt:lpstr>
      <vt:lpstr>1119</vt:lpstr>
      <vt:lpstr>1120</vt:lpstr>
      <vt:lpstr>1123</vt:lpstr>
      <vt:lpstr>1121</vt:lpstr>
      <vt:lpstr>Sheet2</vt:lpstr>
      <vt:lpstr>Sheet3</vt:lpstr>
      <vt:lpstr>Sheet1</vt:lpstr>
      <vt:lpstr>'1106 '!Print_Area</vt:lpstr>
      <vt:lpstr>'1116'!Print_Area</vt:lpstr>
      <vt:lpstr>'1119'!Print_Area</vt:lpstr>
      <vt:lpstr>'1120'!Print_Area</vt:lpstr>
      <vt:lpstr>'1121'!Print_Area</vt:lpstr>
      <vt:lpstr>'1123'!Print_Area</vt:lpstr>
      <vt:lpstr>'1124'!Print_Area</vt:lpstr>
      <vt:lpstr>'1127'!Print_Area</vt:lpstr>
      <vt:lpstr>'1128'!Print_Area</vt:lpstr>
      <vt:lpstr>'1129'!Print_Area</vt:lpstr>
      <vt:lpstr>Summary!Print_Area</vt:lpstr>
    </vt:vector>
  </TitlesOfParts>
  <Company>Kent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Ian - BSS FP</dc:creator>
  <cp:lastModifiedBy>Hamilton, Ian - BSS FP</cp:lastModifiedBy>
  <cp:lastPrinted>2015-02-27T15:21:12Z</cp:lastPrinted>
  <dcterms:created xsi:type="dcterms:W3CDTF">2015-02-19T09:28:03Z</dcterms:created>
  <dcterms:modified xsi:type="dcterms:W3CDTF">2015-03-25T12:17:32Z</dcterms:modified>
</cp:coreProperties>
</file>