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theeducationpeople.sharepoint.com/sites/tep/SFS/Statutory/Closedown/Master Closedown Forms/"/>
    </mc:Choice>
  </mc:AlternateContent>
  <xr:revisionPtr revIDLastSave="307" documentId="8_{226ED712-919B-416A-9FF9-66B9AC31F778}" xr6:coauthVersionLast="47" xr6:coauthVersionMax="47" xr10:uidLastSave="{AB9C8FC4-A214-4628-B4D3-ABA2AEF167DB}"/>
  <workbookProtection workbookAlgorithmName="SHA-512" workbookHashValue="pbcMMj81V21YZKx5YUOaJoLkfuwJKjchOD1JjUGjfRArbh2ALd4VD2NHyeWuOFbrBno37XAw7KPQeKtuoSp9yA==" workbookSaltValue="H8xuJanr4n+fkaaB1vTwCQ==" workbookSpinCount="100000" lockStructure="1"/>
  <bookViews>
    <workbookView xWindow="-108" yWindow="-108" windowWidth="23256" windowHeight="12576" activeTab="2" xr2:uid="{00000000-000D-0000-FFFF-FFFF00000000}"/>
  </bookViews>
  <sheets>
    <sheet name="Guidance" sheetId="3" r:id="rId1"/>
    <sheet name="BCM Criteria" sheetId="4" r:id="rId2"/>
    <sheet name="BCM Form" sheetId="1" r:id="rId3"/>
    <sheet name="Lookup" sheetId="2" state="hidden" r:id="rId4"/>
  </sheets>
  <externalReferences>
    <externalReference r:id="rId5"/>
  </externalReferences>
  <definedNames>
    <definedName name="_xlnm._FilterDatabase" localSheetId="3" hidden="1">Lookup!$A$1:$D$314</definedName>
    <definedName name="ECC">[1]Sheet1!$A$39:$L$62</definedName>
    <definedName name="_xlnm.Print_Area" localSheetId="2">'BCM Form'!$A$1:$E$17</definedName>
    <definedName name="reorgs">[1]Sheet1!$A$2:$E$33</definedName>
    <definedName name="SA">[1]Sheet1!$A$35:$C$35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 l="1"/>
  <c r="A5" i="1"/>
  <c r="E11" i="1"/>
  <c r="D314" i="2"/>
  <c r="D313" i="2"/>
  <c r="D312" i="2"/>
  <c r="D311" i="2"/>
  <c r="D310" i="2"/>
  <c r="D309" i="2"/>
  <c r="D308" i="2"/>
  <c r="D307" i="2"/>
  <c r="D306" i="2"/>
  <c r="D305" i="2"/>
  <c r="D304" i="2"/>
  <c r="D303" i="2"/>
  <c r="D302" i="2"/>
  <c r="D301" i="2"/>
  <c r="D300" i="2"/>
  <c r="D299" i="2"/>
  <c r="D298" i="2"/>
  <c r="D297" i="2"/>
  <c r="D296" i="2"/>
  <c r="D295" i="2"/>
  <c r="D294" i="2"/>
  <c r="D293" i="2"/>
  <c r="D292" i="2"/>
  <c r="D291" i="2"/>
  <c r="D290" i="2"/>
  <c r="D289" i="2"/>
  <c r="D288" i="2"/>
  <c r="D287" i="2"/>
  <c r="D286" i="2"/>
  <c r="D285" i="2"/>
  <c r="D284" i="2"/>
  <c r="D283" i="2"/>
  <c r="D282" i="2"/>
  <c r="D281" i="2"/>
  <c r="D280" i="2"/>
  <c r="D279" i="2"/>
  <c r="D278" i="2"/>
  <c r="D277" i="2"/>
  <c r="D276" i="2"/>
  <c r="D275" i="2"/>
  <c r="D274" i="2"/>
  <c r="D273" i="2"/>
  <c r="D272" i="2"/>
  <c r="D271" i="2"/>
  <c r="D270" i="2"/>
  <c r="D269" i="2"/>
  <c r="D268" i="2"/>
  <c r="D267" i="2"/>
  <c r="D266" i="2"/>
  <c r="D265" i="2"/>
  <c r="D264" i="2"/>
  <c r="D263" i="2"/>
  <c r="D262" i="2"/>
  <c r="D261" i="2"/>
  <c r="D260" i="2"/>
  <c r="D259" i="2"/>
  <c r="D258" i="2"/>
  <c r="D257" i="2"/>
  <c r="D256" i="2"/>
  <c r="D255" i="2"/>
  <c r="D254" i="2"/>
  <c r="D253" i="2"/>
  <c r="D252" i="2"/>
  <c r="D251" i="2"/>
  <c r="D250" i="2"/>
  <c r="D249" i="2"/>
  <c r="D248" i="2"/>
  <c r="D247" i="2"/>
  <c r="D246" i="2"/>
  <c r="D245" i="2"/>
  <c r="D244" i="2"/>
  <c r="D243" i="2"/>
  <c r="D242" i="2"/>
  <c r="D241" i="2"/>
  <c r="D240" i="2"/>
  <c r="D239" i="2"/>
  <c r="D238" i="2"/>
  <c r="D237" i="2"/>
  <c r="D236" i="2"/>
  <c r="D235" i="2"/>
  <c r="D234" i="2"/>
  <c r="D233" i="2"/>
  <c r="D232" i="2"/>
  <c r="D231" i="2"/>
  <c r="D230" i="2"/>
  <c r="D229" i="2"/>
  <c r="D228" i="2"/>
  <c r="D227" i="2"/>
  <c r="D226" i="2"/>
  <c r="D225" i="2"/>
  <c r="D224" i="2"/>
  <c r="D223" i="2"/>
  <c r="D222" i="2"/>
  <c r="D221" i="2"/>
  <c r="D220" i="2"/>
  <c r="D219" i="2"/>
  <c r="D218" i="2"/>
  <c r="D217" i="2"/>
  <c r="D216" i="2"/>
  <c r="D215" i="2"/>
  <c r="D214" i="2"/>
  <c r="D213" i="2"/>
  <c r="D212" i="2"/>
  <c r="D211" i="2"/>
  <c r="D210" i="2"/>
  <c r="D209" i="2"/>
  <c r="D208" i="2"/>
  <c r="D207" i="2"/>
  <c r="D206" i="2"/>
  <c r="D205" i="2"/>
  <c r="D204" i="2"/>
  <c r="D203" i="2"/>
  <c r="D202" i="2"/>
  <c r="D201" i="2"/>
  <c r="D200" i="2"/>
  <c r="D199" i="2"/>
  <c r="D198" i="2"/>
  <c r="D197" i="2"/>
  <c r="D196" i="2"/>
  <c r="D195" i="2"/>
  <c r="D194" i="2"/>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B2" i="1" l="1"/>
  <c r="B1" i="1"/>
  <c r="F1" i="1"/>
  <c r="A12" i="1" s="1"/>
  <c r="H1" i="1"/>
  <c r="E12" i="1" l="1"/>
  <c r="E16" i="1" s="1"/>
  <c r="E17" i="1" s="1"/>
  <c r="A17" i="1" s="1"/>
  <c r="I10" i="1" l="1"/>
</calcChain>
</file>

<file path=xl/sharedStrings.xml><?xml version="1.0" encoding="utf-8"?>
<sst xmlns="http://schemas.openxmlformats.org/spreadsheetml/2006/main" count="458" uniqueCount="406">
  <si>
    <t>School Name:</t>
  </si>
  <si>
    <t>Row</t>
  </si>
  <si>
    <t>DfE No:</t>
  </si>
  <si>
    <t>Maypole Primary School</t>
  </si>
  <si>
    <t>Crockenhill Primary School</t>
  </si>
  <si>
    <t>Cobham Primary School</t>
  </si>
  <si>
    <t>Higham Primary School</t>
  </si>
  <si>
    <t>Lawn Primary School</t>
  </si>
  <si>
    <t>Shears Green Infant School</t>
  </si>
  <si>
    <t>Bean Primary School</t>
  </si>
  <si>
    <t>Capel Primary School</t>
  </si>
  <si>
    <t>Dunton Green Primary School</t>
  </si>
  <si>
    <t>Halstead Community Primary School</t>
  </si>
  <si>
    <t>Four Elms Primary School</t>
  </si>
  <si>
    <t>Kemsing Primary School</t>
  </si>
  <si>
    <t>Leigh Primary School</t>
  </si>
  <si>
    <t>Otford Primary School</t>
  </si>
  <si>
    <t>Pembury School</t>
  </si>
  <si>
    <t>Sandhurst Primary School</t>
  </si>
  <si>
    <t>Weald Community Primary School</t>
  </si>
  <si>
    <t>Shoreham Village School</t>
  </si>
  <si>
    <t>Sussex Road Community Primary School</t>
  </si>
  <si>
    <t>Boughton Monchelsea Primary School</t>
  </si>
  <si>
    <t>East Farleigh Primary School</t>
  </si>
  <si>
    <t>East Peckham Primary School</t>
  </si>
  <si>
    <t>Headcorn Primary School</t>
  </si>
  <si>
    <t>Hollingbourne Primary School</t>
  </si>
  <si>
    <t>Ightham Primary School</t>
  </si>
  <si>
    <t>Lenham Primary School</t>
  </si>
  <si>
    <t>Platts Heath Primary School</t>
  </si>
  <si>
    <t>Brunswick House Primary School</t>
  </si>
  <si>
    <t>North Borough Junior School</t>
  </si>
  <si>
    <t>Park Way Primary School</t>
  </si>
  <si>
    <t>Mereworth Community Primary School</t>
  </si>
  <si>
    <t>Offham Primary School</t>
  </si>
  <si>
    <t>Plaxtol Primary School</t>
  </si>
  <si>
    <t>Ryarsh Primary School</t>
  </si>
  <si>
    <t>Shipbourne School</t>
  </si>
  <si>
    <t>Staplehurst School</t>
  </si>
  <si>
    <t>Sutton Valence Primary School</t>
  </si>
  <si>
    <t>Eastling Primary School</t>
  </si>
  <si>
    <t>Davington Primary School</t>
  </si>
  <si>
    <t>Lower Halstow School</t>
  </si>
  <si>
    <t>Rodmersham School</t>
  </si>
  <si>
    <t>Canterbury Road Primary School</t>
  </si>
  <si>
    <t>Blean Primary School</t>
  </si>
  <si>
    <t>Herne Bay Infant School</t>
  </si>
  <si>
    <t>Hoath Primary School</t>
  </si>
  <si>
    <t>Westmeads Community Infant School</t>
  </si>
  <si>
    <t>Whitstable Junior School</t>
  </si>
  <si>
    <t>Aldington Primary School</t>
  </si>
  <si>
    <t>East Stour Primary School</t>
  </si>
  <si>
    <t>Victoria Road Primary School</t>
  </si>
  <si>
    <t>Willesborough Infant School</t>
  </si>
  <si>
    <t>Brook Community Primary School</t>
  </si>
  <si>
    <t>Challock Primary School</t>
  </si>
  <si>
    <t>Great Chart Primary School</t>
  </si>
  <si>
    <t>Mersham Primary School</t>
  </si>
  <si>
    <t>Smeeth Community Primary School</t>
  </si>
  <si>
    <t>Hawkinge Primary School</t>
  </si>
  <si>
    <t>Sellindge Primary School</t>
  </si>
  <si>
    <t>River Primary School</t>
  </si>
  <si>
    <t>Langdon Primary School</t>
  </si>
  <si>
    <t>Eythorne Elvington Community Primary School</t>
  </si>
  <si>
    <t>Lydden Primary School</t>
  </si>
  <si>
    <t>Preston Primary School</t>
  </si>
  <si>
    <t>Wingham Primary School</t>
  </si>
  <si>
    <t>St Mildred's Primary Infant School</t>
  </si>
  <si>
    <t>Callis Grange Nursery and Infant School</t>
  </si>
  <si>
    <t>St Crispin's Community Primary Infant School</t>
  </si>
  <si>
    <t>Ellington Infant School</t>
  </si>
  <si>
    <t>Priory Infant School</t>
  </si>
  <si>
    <t>Shears Green Junior School</t>
  </si>
  <si>
    <t>West Minster Primary School</t>
  </si>
  <si>
    <t>Aycliffe Community Primary School</t>
  </si>
  <si>
    <t>Riverhead Infant School</t>
  </si>
  <si>
    <t>Claremont Primary School</t>
  </si>
  <si>
    <t>St Paul's Infant School</t>
  </si>
  <si>
    <t>Langton Green Primary School</t>
  </si>
  <si>
    <t>Bishops Down Primary School</t>
  </si>
  <si>
    <t>Singlewell Primary School</t>
  </si>
  <si>
    <t>Cheriton Primary School</t>
  </si>
  <si>
    <t>Brookfield Infant School</t>
  </si>
  <si>
    <t>Vigo Village School</t>
  </si>
  <si>
    <t>Palmarsh Primary School</t>
  </si>
  <si>
    <t>Painters Ash Primary School</t>
  </si>
  <si>
    <t>Tunbury Primary School</t>
  </si>
  <si>
    <t>St Margaret's-at-Cliffe Primary School</t>
  </si>
  <si>
    <t>Stocks Green Primary School</t>
  </si>
  <si>
    <t>Sandgate Primary School</t>
  </si>
  <si>
    <t>Sandling Primary School</t>
  </si>
  <si>
    <t>Capel-le-Ferne Primary School</t>
  </si>
  <si>
    <t>Lunsford Primary School</t>
  </si>
  <si>
    <t>Downs View Infant School</t>
  </si>
  <si>
    <t>Kingswood Primary School</t>
  </si>
  <si>
    <t>Senacre Wood Primary School</t>
  </si>
  <si>
    <t>Bromstone Primary School, Broadstairs</t>
  </si>
  <si>
    <t>Parkside Community Primary School</t>
  </si>
  <si>
    <t>High Firs Primary School</t>
  </si>
  <si>
    <t>Sandwich Junior School</t>
  </si>
  <si>
    <t>Sevenoaks Primary School</t>
  </si>
  <si>
    <t>Swalecliffe Community Primary School</t>
  </si>
  <si>
    <t>Aylesham Primary School</t>
  </si>
  <si>
    <t>West Borough Primary School</t>
  </si>
  <si>
    <t>Long Mead Community Primary School</t>
  </si>
  <si>
    <t>Palm Bay Primary School</t>
  </si>
  <si>
    <t>Kings Farm Primary School</t>
  </si>
  <si>
    <t>Kings Hill School</t>
  </si>
  <si>
    <t>New Ash Green Primary School</t>
  </si>
  <si>
    <t>Lady Joanna Thornhill (Endowed) Primary School</t>
  </si>
  <si>
    <t>St Ethelbert's Catholic Primary School, Ramsgate</t>
  </si>
  <si>
    <t>Our Lady's Catholic Primary School, Dartford</t>
  </si>
  <si>
    <t>St Thomas' Catholic Primary School, Canterbury</t>
  </si>
  <si>
    <t>Phoenix Community Primary School</t>
  </si>
  <si>
    <t>Hextable Primary School</t>
  </si>
  <si>
    <t>Joy Lane Primary School</t>
  </si>
  <si>
    <t>Green Park Community Primary School</t>
  </si>
  <si>
    <t>Tunbridge Wells Girls' Grammar School</t>
  </si>
  <si>
    <t>Tunbridge Wells Grammar School for Boys</t>
  </si>
  <si>
    <t>Holmesdale Technology College</t>
  </si>
  <si>
    <t>Dover Grammar School for Girls</t>
  </si>
  <si>
    <t>Maidstone Grammar School for Girls</t>
  </si>
  <si>
    <t>Simon Langton Girls' Grammar School</t>
  </si>
  <si>
    <t>Borough Green Primary School</t>
  </si>
  <si>
    <t>Roseacre Junior School</t>
  </si>
  <si>
    <t>Herne Bay Junior School</t>
  </si>
  <si>
    <t>St Francis' Catholic School, Maidstone</t>
  </si>
  <si>
    <t>Ditton Infant School</t>
  </si>
  <si>
    <t>Greatstone Primary School</t>
  </si>
  <si>
    <t>Wincheap Foundation Primary School</t>
  </si>
  <si>
    <t>Harcourt Primary School</t>
  </si>
  <si>
    <t>Willesborough Junior School</t>
  </si>
  <si>
    <t>Thamesview School</t>
  </si>
  <si>
    <t>Simon Langton Grammar School for Boys</t>
  </si>
  <si>
    <t>Hugh Christie Technology College</t>
  </si>
  <si>
    <t>Northfleet Technology College</t>
  </si>
  <si>
    <t>Dover Grammar School for Boys</t>
  </si>
  <si>
    <t>Broomhill Bank School</t>
  </si>
  <si>
    <t>Valence School</t>
  </si>
  <si>
    <t>Bower Grove School</t>
  </si>
  <si>
    <t>St Anthony's School</t>
  </si>
  <si>
    <t>Rowhill School</t>
  </si>
  <si>
    <t>Five Acre Wood School</t>
  </si>
  <si>
    <t>Stone Bay School</t>
  </si>
  <si>
    <t>St Nicholas' School</t>
  </si>
  <si>
    <t>Portal House School</t>
  </si>
  <si>
    <t>Oakley School</t>
  </si>
  <si>
    <t>St Michael's CEJ School, Maidstone</t>
  </si>
  <si>
    <t>St Michael's CEI School, Maidstone</t>
  </si>
  <si>
    <t>Rusthall, St Paul's C of E VA Primary School</t>
  </si>
  <si>
    <t>Ethelbert Road Primary School</t>
  </si>
  <si>
    <t>Birchwood PRU</t>
  </si>
  <si>
    <t>St John's CE School</t>
  </si>
  <si>
    <t>Goatlees Primary School</t>
  </si>
  <si>
    <t>Dartford Science &amp; Technology College</t>
  </si>
  <si>
    <t>Phase</t>
  </si>
  <si>
    <t>B</t>
  </si>
  <si>
    <t>C</t>
  </si>
  <si>
    <t>D</t>
  </si>
  <si>
    <t>E</t>
  </si>
  <si>
    <t>Whitfield Aspen School</t>
  </si>
  <si>
    <t>Nexus School</t>
  </si>
  <si>
    <t xml:space="preserve">Woodlands Primary School </t>
  </si>
  <si>
    <t>A</t>
  </si>
  <si>
    <t>DD</t>
  </si>
  <si>
    <t>DfE No.</t>
  </si>
  <si>
    <t>School Name</t>
  </si>
  <si>
    <t>% rates</t>
  </si>
  <si>
    <t>Northfleet Nursery</t>
  </si>
  <si>
    <t>Primary</t>
  </si>
  <si>
    <t>The Rosewood School</t>
  </si>
  <si>
    <t>Secondary</t>
  </si>
  <si>
    <t>Special</t>
  </si>
  <si>
    <t>The Cedars</t>
  </si>
  <si>
    <t>All Through</t>
  </si>
  <si>
    <t>Enterprise Learning Alliance PRU</t>
  </si>
  <si>
    <t>Two Bridges</t>
  </si>
  <si>
    <t>Repton Manor Primary</t>
  </si>
  <si>
    <t>The Discovery School</t>
  </si>
  <si>
    <t>The Anthony Roper Primary School</t>
  </si>
  <si>
    <t>Cecil Road Primary School</t>
  </si>
  <si>
    <t>Hadlow School</t>
  </si>
  <si>
    <t>Slade Primary School</t>
  </si>
  <si>
    <t>Rose Street Primary School</t>
  </si>
  <si>
    <t>Bethersden School</t>
  </si>
  <si>
    <t>Madginford Primary School</t>
  </si>
  <si>
    <t>Broadwater Down Primary School</t>
  </si>
  <si>
    <t>The Craylands School</t>
  </si>
  <si>
    <t>Churchill Primary (Hawkinge)</t>
  </si>
  <si>
    <t>St Paul’s CofE (Vol. Con.) Primary School</t>
  </si>
  <si>
    <t>Fawkham CofE (Vol. Con.) Primary School</t>
  </si>
  <si>
    <t>Sedley's CofE (Vol. Con.) Primary School</t>
  </si>
  <si>
    <t>Benenden CofE Primary School</t>
  </si>
  <si>
    <t>Bidborough CofE (Vol. Con.) Primary School</t>
  </si>
  <si>
    <t>Cranbrook CofE Primary School</t>
  </si>
  <si>
    <t>Goudhurst &amp; Kilndown CofE Primary School</t>
  </si>
  <si>
    <t>Hawkhurst CofE Primary School</t>
  </si>
  <si>
    <t>Hildenborough CofE Primary School</t>
  </si>
  <si>
    <t>Lamberhurst St Mary's CofE (Vol. Con.) Primary School</t>
  </si>
  <si>
    <t>Seal CofE (Vol. Con.) Primary School</t>
  </si>
  <si>
    <t>St John's CofE Primary School, Sevenoaks</t>
  </si>
  <si>
    <t>Speldhurst CofE (Vol. Aid.) Primary School</t>
  </si>
  <si>
    <t>Sundridge and Brasted CofE ( Vol. Con.) Primary School</t>
  </si>
  <si>
    <t>St John's CofE Primary School</t>
  </si>
  <si>
    <t>St Mark's CofE Primary School</t>
  </si>
  <si>
    <t>St Peter's CofE Primary School - Tunbridge Wells</t>
  </si>
  <si>
    <t>Crockham Hill CofE (Vol. Con.) Primary School</t>
  </si>
  <si>
    <t>Churchill CofE (Vol. Con.) Primary School</t>
  </si>
  <si>
    <t>St Peter's CofE Primary School - Aylesford</t>
  </si>
  <si>
    <t>Bredhurst CofE (Vol. Con.) Primary School</t>
  </si>
  <si>
    <t>Burham CofE Primary School</t>
  </si>
  <si>
    <t>Harrietsham CofE Primary School</t>
  </si>
  <si>
    <t>Leeds and Broomfield CofE Primary School</t>
  </si>
  <si>
    <t>Thurnham CofE Infant School</t>
  </si>
  <si>
    <t>Trottiscliffe CofE Primary School</t>
  </si>
  <si>
    <t>Ulcombe CofE Primary School</t>
  </si>
  <si>
    <t>Wateringbury CofE Primary School</t>
  </si>
  <si>
    <t>Wouldham, All Saints CofE (Vol. Con.) School</t>
  </si>
  <si>
    <t>St George's CofE ( Vol. Con.) Primary School</t>
  </si>
  <si>
    <t>St Margaret's CofE (Vol. Con.) School, Collier Street</t>
  </si>
  <si>
    <t>Laddingford St. Mary's CofE (Vol. Con.) Primary School</t>
  </si>
  <si>
    <t>Yalding, St Peter and St Paul CofE (Vol. Con.) Primary School</t>
  </si>
  <si>
    <t>Ospringe CofE Primary School</t>
  </si>
  <si>
    <t>Hernhill CofE Primary School</t>
  </si>
  <si>
    <t>Newington CofE Primary School</t>
  </si>
  <si>
    <t>Teynham Parochial CofE Primary School</t>
  </si>
  <si>
    <t>Barham CofE Primary School</t>
  </si>
  <si>
    <t>Bridge and Patrixbourne CofE Primary School</t>
  </si>
  <si>
    <t>Chislet CofE Primary School</t>
  </si>
  <si>
    <t>Littlebourne CofE Primary School</t>
  </si>
  <si>
    <t>St Alphege CofE Infant School</t>
  </si>
  <si>
    <t>Wickhambreaux CofE Primary School</t>
  </si>
  <si>
    <t>John Mayne CofE Primary School, Biddenden</t>
  </si>
  <si>
    <t>Brabourne CofE Primary School</t>
  </si>
  <si>
    <t>Brookland CofE Primary School</t>
  </si>
  <si>
    <t>Chilham, St Mary's CofE Primary School</t>
  </si>
  <si>
    <t>High Halden CofE Primary School</t>
  </si>
  <si>
    <t>Woodchurch CofE Primary School</t>
  </si>
  <si>
    <t>Bodsham CofE Primary School</t>
  </si>
  <si>
    <t>Folkestone, St Martin's CofE Primary School</t>
  </si>
  <si>
    <t>Folkestone, St Peter's CofE Primary School</t>
  </si>
  <si>
    <t>Seabrook CofE Primary School</t>
  </si>
  <si>
    <t>Lyminge CofE Primary School</t>
  </si>
  <si>
    <t>Lympne CofE Primary School</t>
  </si>
  <si>
    <t>Stelling Minnis CofE Primary School</t>
  </si>
  <si>
    <t>Stowting CofE Primary School</t>
  </si>
  <si>
    <t>Selsted CofE Primary School</t>
  </si>
  <si>
    <t>Eastry CofE Primary School</t>
  </si>
  <si>
    <t>Goodnestone CofE Primary School</t>
  </si>
  <si>
    <t>Guston CofE Primary School</t>
  </si>
  <si>
    <t>Nonington CofE Primary School</t>
  </si>
  <si>
    <t>Sibertswold CofE Primary School</t>
  </si>
  <si>
    <t>Birchington CofE Primary School</t>
  </si>
  <si>
    <t xml:space="preserve">Margate, Holy Trinity &amp; St. John's CofE Primary School </t>
  </si>
  <si>
    <t>Westgate on Sea,  St Saviours CofE Junior School</t>
  </si>
  <si>
    <t>Minster CofE Primary School</t>
  </si>
  <si>
    <t>Monkton CofE Primary School</t>
  </si>
  <si>
    <t>St Nicholas at Wade CofE Primary School</t>
  </si>
  <si>
    <t>Frittenden CofE Primary School</t>
  </si>
  <si>
    <t>Egerton CofE Primary School</t>
  </si>
  <si>
    <t>St Lawrence CofE Primary School</t>
  </si>
  <si>
    <t>Boughton-under-Blean and Dunkirk (Vol. Con.) Primary School</t>
  </si>
  <si>
    <t>St Peter's Methodist (Vol. Con.) Primary School</t>
  </si>
  <si>
    <t>St Matthew's High Brooms CofE (Vol. Con.) Primary School</t>
  </si>
  <si>
    <t>Herne CE Infant School and Nursery</t>
  </si>
  <si>
    <t>Langafel CofE (Vol. Con.) Primary School</t>
  </si>
  <si>
    <t>Southborough CofE Primary School</t>
  </si>
  <si>
    <t>West Kingsdown, St Edmund's CofE (Vol. Con.) Primary School</t>
  </si>
  <si>
    <t>John Wesley School</t>
  </si>
  <si>
    <t>St Katharine's Knockholt CofE (Vol. Aid.) Primary School</t>
  </si>
  <si>
    <t>Chevening, (St Botolph's) CofE (Vol. Aid.) Primary School</t>
  </si>
  <si>
    <t>Colliers Green CofE Primary School</t>
  </si>
  <si>
    <t>Sissinghurst CofE Primary School</t>
  </si>
  <si>
    <t>Hever CofE (Vol. Aid.) Primary School</t>
  </si>
  <si>
    <t>Penshurst CofE (Vol. Aid.) Primary School</t>
  </si>
  <si>
    <t>Lady Boswell's CofE (Vol. Aid.) Primary School, Sevenoaks</t>
  </si>
  <si>
    <t>Ide Hill CofE Primary School</t>
  </si>
  <si>
    <t>St Barnabas CofE (Vol. Aid.) Primary School</t>
  </si>
  <si>
    <t>St James Primary School</t>
  </si>
  <si>
    <t>Hunton CofE Primary School</t>
  </si>
  <si>
    <t>Platt CofE (Vol. Aid.) Primary School</t>
  </si>
  <si>
    <t>Bapchild and Tonge CofE Primary School</t>
  </si>
  <si>
    <t>Hartlip Endowed CofE Primary School</t>
  </si>
  <si>
    <t>Tunstall CofE Primary School</t>
  </si>
  <si>
    <t>Herne CofE Junior School</t>
  </si>
  <si>
    <t>Whitstable &amp; Seasalter Endowed CofE Junior School</t>
  </si>
  <si>
    <t>Ashford, St Mary's CofE Primary School</t>
  </si>
  <si>
    <t>Wittersham CofE Primary School</t>
  </si>
  <si>
    <t>Elham CofE Primary School</t>
  </si>
  <si>
    <t>Saltwood CofE Primary School</t>
  </si>
  <si>
    <t>Cartwright and Kelsey CofE Primary School</t>
  </si>
  <si>
    <t>Dover, St Mary's CofE Primary School</t>
  </si>
  <si>
    <t>St Peter-in-Thanet CofE Junior School</t>
  </si>
  <si>
    <t>Ramsgate, Holy Trinity CofE Primary School</t>
  </si>
  <si>
    <t>St Mary's CofE (Vol. Aid.) Primary School</t>
  </si>
  <si>
    <t>St Augustine's Catholic Primary School, Hythe (Academy 01-02-17)</t>
  </si>
  <si>
    <t>St Anselm's Catholic Primary School Dartford</t>
  </si>
  <si>
    <t>Downsview Primary School</t>
  </si>
  <si>
    <t>Greenfields Primary School</t>
  </si>
  <si>
    <t>Hythe Bay CofE Primary School</t>
  </si>
  <si>
    <t xml:space="preserve">Castle Hill Community Primary School </t>
  </si>
  <si>
    <t xml:space="preserve">Palace Wood Primary School </t>
  </si>
  <si>
    <t>Ashford Oaks Primary School</t>
  </si>
  <si>
    <t>Garlinge Primary School</t>
  </si>
  <si>
    <t>Newington Community Primary School and Nursery</t>
  </si>
  <si>
    <t xml:space="preserve">Northfleet School for Girls </t>
  </si>
  <si>
    <t>The North School</t>
  </si>
  <si>
    <t xml:space="preserve">Maidstone Grammar School </t>
  </si>
  <si>
    <t>The Judd School</t>
  </si>
  <si>
    <t>Snodland CofE (Vol. Aid.) Primary School</t>
  </si>
  <si>
    <t>Ditton CofE Junior School</t>
  </si>
  <si>
    <t>Holy Trinity CofE Primary School, Dartford</t>
  </si>
  <si>
    <t>St Bartholomew's Catholic Primary School, Swanley</t>
  </si>
  <si>
    <t>Brookfield Junior School (Larkfield)</t>
  </si>
  <si>
    <t>Aylesford School</t>
  </si>
  <si>
    <t>The Malling School</t>
  </si>
  <si>
    <t>The Archbishop’s School</t>
  </si>
  <si>
    <t>St George's CofE Foundation School</t>
  </si>
  <si>
    <t>St John's Roman Catholic Comprehensive School</t>
  </si>
  <si>
    <t>The Ellington &amp; Hereson School</t>
  </si>
  <si>
    <t>The Ifield School</t>
  </si>
  <si>
    <t>The Foreland School</t>
  </si>
  <si>
    <t>Goldwyn School</t>
  </si>
  <si>
    <t>The Beacon School</t>
  </si>
  <si>
    <t>Elms School (formerly Harbour School)</t>
  </si>
  <si>
    <t>Grange Park</t>
  </si>
  <si>
    <t>The Orchard School</t>
  </si>
  <si>
    <t>The Wyvern School</t>
  </si>
  <si>
    <t>Meadowfield</t>
  </si>
  <si>
    <t>Laleham Gap Specialist School</t>
  </si>
  <si>
    <t>Ledger Code</t>
  </si>
  <si>
    <t>I02</t>
  </si>
  <si>
    <t>I03</t>
  </si>
  <si>
    <t>I05</t>
  </si>
  <si>
    <t>SEN Funding</t>
  </si>
  <si>
    <t>Pupil Premium</t>
  </si>
  <si>
    <t>Additional Grant for Schools (Sports Funding &amp; UFSM)</t>
  </si>
  <si>
    <t>Amount £</t>
  </si>
  <si>
    <r>
      <t xml:space="preserve">Balance liable to BCM - </t>
    </r>
    <r>
      <rPr>
        <b/>
        <sz val="14"/>
        <color indexed="10"/>
        <rFont val="Arial"/>
        <family val="2"/>
      </rPr>
      <t>This is calculated from the figures entered above</t>
    </r>
  </si>
  <si>
    <t>Allowable Balance Control Mechanism (BCM) (populated from B above).</t>
  </si>
  <si>
    <r>
      <t xml:space="preserve">I18
</t>
    </r>
    <r>
      <rPr>
        <b/>
        <sz val="11"/>
        <rFont val="Arial Black"/>
        <family val="2"/>
      </rPr>
      <t>Do not inc 18A,B or C</t>
    </r>
  </si>
  <si>
    <t>Total Revenue Rollover (Year End forecast figure from the Monitoring Report or Three Year Plan).</t>
  </si>
  <si>
    <t>Enter your latest Three Year Plan or monitoring Year End forecast figures.
Enter all figures as positive</t>
  </si>
  <si>
    <t>Generic calculation of Balance Control Mechanism (BCM) limit</t>
  </si>
  <si>
    <t>Instructions for completion.</t>
  </si>
  <si>
    <r>
      <t xml:space="preserve">All figures must be entered as </t>
    </r>
    <r>
      <rPr>
        <b/>
        <sz val="12"/>
        <rFont val="Arial"/>
        <family val="2"/>
      </rPr>
      <t>positive</t>
    </r>
    <r>
      <rPr>
        <sz val="12"/>
        <rFont val="Arial"/>
        <family val="2"/>
      </rPr>
      <t xml:space="preserve"> figures.</t>
    </r>
  </si>
  <si>
    <t>Section 1</t>
  </si>
  <si>
    <t>Section 2</t>
  </si>
  <si>
    <t>This form must not be used for Nine Month Monitoring or Closedown returns to Schools Financial Services.</t>
  </si>
  <si>
    <r>
      <t xml:space="preserve">For I18, only enter the figures for I18 specifically. </t>
    </r>
    <r>
      <rPr>
        <b/>
        <sz val="12"/>
        <rFont val="Arial"/>
        <family val="2"/>
      </rPr>
      <t>DO NOT</t>
    </r>
    <r>
      <rPr>
        <sz val="12"/>
        <rFont val="Arial"/>
        <family val="2"/>
      </rPr>
      <t xml:space="preserve"> include I18a, I18b or I18c.</t>
    </r>
  </si>
  <si>
    <t>BCM is only applicable to the Revenue element of your Income and Expenditure.</t>
  </si>
  <si>
    <t>It can be used for checking your Three Year Plan forecasts or Monthly Monitoring position.</t>
  </si>
  <si>
    <r>
      <t xml:space="preserve">Enter the last four digits of you DfE number in cell </t>
    </r>
    <r>
      <rPr>
        <b/>
        <sz val="12"/>
        <rFont val="Arial"/>
        <family val="2"/>
      </rPr>
      <t>E1</t>
    </r>
    <r>
      <rPr>
        <sz val="12"/>
        <rFont val="Arial"/>
        <family val="2"/>
      </rPr>
      <t xml:space="preserve"> (the green box), your school name will be displayed.</t>
    </r>
  </si>
  <si>
    <t>If this was your Revenue position at Year End, this may be subject to clawback by the local authority unless the school can meet one of the four allowable BCM criteria for the excess.</t>
  </si>
  <si>
    <r>
      <t xml:space="preserve">The </t>
    </r>
    <r>
      <rPr>
        <b/>
        <sz val="12"/>
        <rFont val="Arial"/>
        <family val="2"/>
      </rPr>
      <t>BCM</t>
    </r>
    <r>
      <rPr>
        <sz val="12"/>
        <rFont val="Arial"/>
        <family val="2"/>
      </rPr>
      <t xml:space="preserve"> figure is generated by multiplying the figure in </t>
    </r>
    <r>
      <rPr>
        <b/>
        <sz val="12"/>
        <rFont val="Arial"/>
        <family val="2"/>
      </rPr>
      <t>A</t>
    </r>
    <r>
      <rPr>
        <sz val="12"/>
        <rFont val="Arial"/>
        <family val="2"/>
      </rPr>
      <t xml:space="preserve"> by the threshold figure allocated to your school type.</t>
    </r>
  </si>
  <si>
    <t>Schools Financial Services Guidance</t>
  </si>
  <si>
    <t xml:space="preserve">Balance Control Mechanism (BCM) Criteria - Which category to use? </t>
  </si>
  <si>
    <t>Introduction</t>
  </si>
  <si>
    <t>The Schools’ Funding Forum fundamental principle underpinning the BCM is that the funding received for the period (financial year April to March), which is predicated on the cohort of pupils at the school during that period, should be spent on those pupils during that period.</t>
  </si>
  <si>
    <t>The allowable BCM Thresholds (12% - Primary, Special and PRU and 7.5% - Secondary) have been set to recognise the need of a financial tolerance, to enable an appropriate resource to ensure a smooth transition, when circumstances within the school change, for example a falling roll.</t>
  </si>
  <si>
    <t>BCM Allowable Criteria</t>
  </si>
  <si>
    <t xml:space="preserve">There are four accepted criteria that allow schools to carry forward funding in excess of their Balance Control Mechanism (BCM) into the next financial year: Capital Projects, Holding Funds on Behalf of Other Schools, Late Allocations and Other Grants &amp; Payments.  Outlined below are details of each of the criteria to assist schools who are over their BCM limit in completing the 9 month and Year end returns. </t>
  </si>
  <si>
    <t>DDD</t>
  </si>
  <si>
    <r>
      <t>Capital Project</t>
    </r>
    <r>
      <rPr>
        <sz val="12"/>
        <rFont val="Arial"/>
        <family val="2"/>
      </rPr>
      <t xml:space="preserve">. </t>
    </r>
  </si>
  <si>
    <t>·</t>
  </si>
  <si>
    <t>Schools can be over the BCM if they plan to make a revenue to capital contribution for a future capital project that is planned for the following year.</t>
  </si>
  <si>
    <t>The returns information must include details of the capital project as well as the expected completion date</t>
  </si>
  <si>
    <t>The full cost of the project is required, as well as details of how much of the excess BCM will be used to fund the project</t>
  </si>
  <si>
    <t>Copy invoices will be required on completion of the project</t>
  </si>
  <si>
    <t>Examples: Extension to the school building</t>
  </si>
  <si>
    <r>
      <t>Funds Held on Behalf of Other Schools</t>
    </r>
    <r>
      <rPr>
        <sz val="12"/>
        <rFont val="Arial"/>
        <family val="2"/>
      </rPr>
      <t xml:space="preserve">. </t>
    </r>
  </si>
  <si>
    <t xml:space="preserve">Schools can be over the BCM if they are holding funds on behalf of other schools </t>
  </si>
  <si>
    <t>The returns information must include details of what the funds are being used for</t>
  </si>
  <si>
    <t>The returns information must include the current balance of the held funds and the date by which they need to be spent</t>
  </si>
  <si>
    <t>Examples: Collaborative Funding with Partnership School</t>
  </si>
  <si>
    <t>Late Allocation.</t>
  </si>
  <si>
    <t>A Late Allocation is funding that has been received in the latter part of the year that was not included within the original budget or included as additional income to the yearend forecast within the budget monitoring.</t>
  </si>
  <si>
    <r>
      <t>To be allowable, the Late Allocation must be unexpected new funding that the school has not had reasonable time in which to spend before the end of the financial year, and it has therefore been decided that only funding received between 1</t>
    </r>
    <r>
      <rPr>
        <vertAlign val="superscript"/>
        <sz val="12"/>
        <rFont val="Arial"/>
        <family val="2"/>
      </rPr>
      <t>st</t>
    </r>
    <r>
      <rPr>
        <sz val="12"/>
        <rFont val="Arial"/>
        <family val="2"/>
      </rPr>
      <t xml:space="preserve"> December and 31</t>
    </r>
    <r>
      <rPr>
        <vertAlign val="superscript"/>
        <sz val="12"/>
        <rFont val="Arial"/>
        <family val="2"/>
      </rPr>
      <t>st</t>
    </r>
    <r>
      <rPr>
        <sz val="12"/>
        <rFont val="Arial"/>
        <family val="2"/>
      </rPr>
      <t xml:space="preserve"> March will be considered e.g., an unexpected donation to the school.</t>
    </r>
  </si>
  <si>
    <t xml:space="preserve"> </t>
  </si>
  <si>
    <r>
      <t>Any unexpected funding that is received prior to 1</t>
    </r>
    <r>
      <rPr>
        <vertAlign val="superscript"/>
        <sz val="12"/>
        <rFont val="Arial"/>
        <family val="2"/>
      </rPr>
      <t>st</t>
    </r>
    <r>
      <rPr>
        <sz val="12"/>
        <rFont val="Arial"/>
        <family val="2"/>
      </rPr>
      <t xml:space="preserve"> December will not be allowable as a Late Allocation.</t>
    </r>
  </si>
  <si>
    <t>Funding that the school know they are due to receive will not be allowable as a Late Allocation even if this funding is not paid till a later date e.g., The 2nd instalment of Covid catch up paid in March 2021 was not counted as a Late Allocation because schools had been advised of the grant and it should have been included in the monitoring year end forecast.</t>
  </si>
  <si>
    <t>High Needs Funding (HNF) and whether it can be included within the Late Allocation criteria:</t>
  </si>
  <si>
    <r>
      <t>If HNF has been applied for in November for example, and confirmation that the school will receive funding has been given by 1</t>
    </r>
    <r>
      <rPr>
        <vertAlign val="superscript"/>
        <sz val="12"/>
        <rFont val="Arial"/>
        <family val="2"/>
      </rPr>
      <t>st</t>
    </r>
    <r>
      <rPr>
        <sz val="12"/>
        <rFont val="Arial"/>
        <family val="2"/>
      </rPr>
      <t xml:space="preserve"> December, but the funding is not received into the school bank account until February/March Advance, then this will not be counted as a Late Allocation - as the advised expected income should have been included in the monitoring year end forecast.</t>
    </r>
  </si>
  <si>
    <r>
      <t>However, if the school has a newly assessed pupil with unconfirmed funding or an annual pupil renewal with unconfirmed backpay, it is reasonable to not have included any additional funding into the monitoring year-end forecasts as the funding claimed cannot be assured.  Therefore, in these types of circumstances, the funding will be allowable under Late Allocations if it is paid after December 1</t>
    </r>
    <r>
      <rPr>
        <vertAlign val="superscript"/>
        <sz val="12"/>
        <rFont val="Arial"/>
        <family val="2"/>
      </rPr>
      <t>st</t>
    </r>
    <r>
      <rPr>
        <sz val="12"/>
        <rFont val="Arial"/>
        <family val="2"/>
      </rPr>
      <t>.</t>
    </r>
  </si>
  <si>
    <t>Each year there may be new funding streams.  Depending on the timing of the Government announcement, a decision will be made if the funding will be considered a Late Allocation or not.  Past examples have been Additional FSM Supplementary grant &amp; Classcare Scheme Refund</t>
  </si>
  <si>
    <r>
      <t>Other Grants and Payments.</t>
    </r>
    <r>
      <rPr>
        <sz val="12"/>
        <rFont val="Arial"/>
        <family val="2"/>
      </rPr>
      <t xml:space="preserve">  </t>
    </r>
  </si>
  <si>
    <t xml:space="preserve">In general, schools are expected to spend funding received in each financial year on the pupils attending in that period.  Please see below for details of common grants to ascertain whether they are eligible to meet the criteria for allowable excess BCM.  For some grants that are paid on an academic year, part (or in some cases all) of the funding would be allowable under the excess BCM criteria.  Schools should read the Government Conditions of Grant for each grant to ensure the funding is spent as appropriate and in a timely fashion.  </t>
  </si>
  <si>
    <t>DDDD</t>
  </si>
  <si>
    <r>
      <t>UIFSM</t>
    </r>
    <r>
      <rPr>
        <sz val="12"/>
        <rFont val="Arial"/>
        <family val="2"/>
      </rPr>
      <t xml:space="preserve"> is paid on an academic year.  The funding is unique due to an adjustment being made each July to ensure payments made up to the preceding March are correct, with schools using a Yearend adjustment at Closedown to balance the funds received to date. Therefore, any excess UIFSM funding is not allowable under the excess BCM criteria as the funding is a reimbursement for costs based across 2 census data. </t>
    </r>
  </si>
  <si>
    <r>
      <rPr>
        <b/>
        <sz val="12"/>
        <rFont val="Arial"/>
        <family val="2"/>
      </rPr>
      <t>HNF E3</t>
    </r>
    <r>
      <rPr>
        <sz val="12"/>
        <rFont val="Arial"/>
        <family val="2"/>
      </rPr>
      <t xml:space="preserve"> is paid monthly.  Any unspent HNF is not allowable under the excess BCM criteria as it should be spent on each eligible pupil in that financial year to meet their agreed needs. Please refer to paragraph on HNF in Late Allocation section of this document for further clarity.</t>
    </r>
  </si>
  <si>
    <r>
      <rPr>
        <b/>
        <sz val="12"/>
        <rFont val="Arial"/>
        <family val="2"/>
      </rPr>
      <t xml:space="preserve">Academic Grants e.g., PE and Sports Grant.  </t>
    </r>
    <r>
      <rPr>
        <sz val="12"/>
        <rFont val="Arial"/>
        <family val="2"/>
      </rPr>
      <t>When grants are paid on an academic year (September - August), the school usually receives 2 instalments – one to cover the 7-month period September to March and a second to cover the 5-month period April to August, so crossing over the school financial year in April. This means that the April to August (5/12ths) payment is the second instalment of the previous academic year, and the September to March payment (7/12ths) is the first instalment of the current academic year.</t>
    </r>
  </si>
  <si>
    <t xml:space="preserve">Schools should be spending the April to August payment by the August of that year because this is the final instalment for the current academic year’s funding – this portion of the funding will not be allowable under the ‘Other Grants &amp; Payment’ criteria as a reason to be over BCM.  Note: If the 5/12ths second instalment has not been spent, then it will form part of the allowable BCM threshold. </t>
  </si>
  <si>
    <t>For the September to March payment (7/12th), schools have until the August of the following year to spend it.  This portion of the funding can be rolled forward into the next financial year and is allowable under the criteria for excess BCM.</t>
  </si>
  <si>
    <r>
      <t xml:space="preserve">We are aware that some Academic grants need the second instalment set aside for specific expenditure e.g., </t>
    </r>
    <r>
      <rPr>
        <b/>
        <sz val="12"/>
        <rFont val="Arial"/>
        <family val="2"/>
      </rPr>
      <t>Teaching Schoo</t>
    </r>
    <r>
      <rPr>
        <sz val="12"/>
        <rFont val="Arial"/>
        <family val="2"/>
      </rPr>
      <t xml:space="preserve">l funding, where funding is received in advance to pay for April to August salaries for the next financial year and this will be allowable as excess BCM. </t>
    </r>
  </si>
  <si>
    <t>Guidance for the generic Balance Control Mechanism (BCM) form</t>
  </si>
  <si>
    <t>This BCM form can be used to show your Balance Control Mechanism figure at any given point in the year.</t>
  </si>
  <si>
    <t>Section 2 - Balance Control Mechanism - Detailed breakdown of Revenue Rollover</t>
  </si>
  <si>
    <r>
      <rPr>
        <b/>
        <sz val="12"/>
        <rFont val="Arial"/>
        <family val="2"/>
      </rPr>
      <t>Pupil Premium</t>
    </r>
    <r>
      <rPr>
        <sz val="12"/>
        <rFont val="Arial"/>
        <family val="2"/>
      </rPr>
      <t xml:space="preserve"> is paid to schools in 12 equal instalments.  The Conditions of Grant state that t</t>
    </r>
    <r>
      <rPr>
        <sz val="12"/>
        <color rgb="FF0B0C0C"/>
        <rFont val="Arial"/>
        <family val="2"/>
      </rPr>
      <t>he grant does not have to be completely spent by schools in the financial year beginning 1 April; some or all of it may be carried forward to future financial years. Any funding that is carried forward must be spent according to the conditions in this document.</t>
    </r>
  </si>
  <si>
    <t>E17</t>
  </si>
  <si>
    <t>Non-domestic rates expenditure (NNDR) (as no longer included in I01)</t>
  </si>
  <si>
    <t>From your Three Year Plan or Monitoring Report, enter the final Year End forecast figures for the six CFR codes listed.</t>
  </si>
  <si>
    <r>
      <t xml:space="preserve">The total of these six figures will be displayed in </t>
    </r>
    <r>
      <rPr>
        <b/>
        <sz val="12"/>
        <rFont val="Arial"/>
        <family val="2"/>
      </rPr>
      <t>A</t>
    </r>
    <r>
      <rPr>
        <sz val="12"/>
        <rFont val="Arial"/>
        <family val="2"/>
      </rPr>
      <t xml:space="preserve"> (cell E11).  The figure in </t>
    </r>
    <r>
      <rPr>
        <b/>
        <sz val="12"/>
        <rFont val="Arial"/>
        <family val="2"/>
      </rPr>
      <t>B</t>
    </r>
    <r>
      <rPr>
        <sz val="12"/>
        <rFont val="Arial"/>
        <family val="2"/>
      </rPr>
      <t xml:space="preserve"> (cell E12) is your Balance Control Mechanism limit.</t>
    </r>
  </si>
  <si>
    <r>
      <t xml:space="preserve">Enter your forecast Revenue Year End Rollover figure into </t>
    </r>
    <r>
      <rPr>
        <b/>
        <sz val="12"/>
        <rFont val="Arial"/>
        <family val="2"/>
      </rPr>
      <t>C</t>
    </r>
    <r>
      <rPr>
        <sz val="12"/>
        <rFont val="Arial"/>
        <family val="2"/>
      </rPr>
      <t xml:space="preserve"> (cell E15). Note:</t>
    </r>
    <r>
      <rPr>
        <sz val="12"/>
        <rFont val="Arial"/>
        <family val="2"/>
      </rPr>
      <t xml:space="preserve"> </t>
    </r>
    <r>
      <rPr>
        <b/>
        <sz val="12"/>
        <rFont val="Arial"/>
        <family val="2"/>
      </rPr>
      <t>D</t>
    </r>
    <r>
      <rPr>
        <sz val="12"/>
        <rFont val="Arial"/>
        <family val="2"/>
      </rPr>
      <t xml:space="preserve"> (cell C16) is populated from </t>
    </r>
    <r>
      <rPr>
        <b/>
        <sz val="12"/>
        <rFont val="Arial"/>
        <family val="2"/>
      </rPr>
      <t>B</t>
    </r>
    <r>
      <rPr>
        <sz val="12"/>
        <rFont val="Arial"/>
        <family val="2"/>
      </rPr>
      <t xml:space="preserve"> (cell E12) above.</t>
    </r>
  </si>
  <si>
    <r>
      <t xml:space="preserve">If there is a figure in </t>
    </r>
    <r>
      <rPr>
        <b/>
        <sz val="12"/>
        <rFont val="Arial"/>
        <family val="2"/>
      </rPr>
      <t>E</t>
    </r>
    <r>
      <rPr>
        <sz val="12"/>
        <rFont val="Arial"/>
        <family val="2"/>
      </rPr>
      <t xml:space="preserve"> (cell C17), this indicates you will exceed your BCM limit.</t>
    </r>
  </si>
  <si>
    <t>Funding for 6th Form Students if applicable</t>
  </si>
  <si>
    <t>Version 09-01-24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</si>
</sst>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43" formatCode="_-* #,##0.00_-;\-* #,##0.00_-;_-* &quot;-&quot;??_-;_-@_-"/>
    <numFmt numFmtId="164" formatCode="&quot;£&quot;#,##0.00"/>
  </numFmts>
  <fonts count="29" x14ac:knownFonts="1">
    <font>
      <sz val="12"/>
      <name val="Arial"/>
    </font>
    <font>
      <sz val="12"/>
      <name val="Arial"/>
      <family val="2"/>
    </font>
    <font>
      <b/>
      <sz val="14"/>
      <name val="Arial"/>
      <family val="2"/>
    </font>
    <font>
      <sz val="14"/>
      <name val="Arial"/>
      <family val="2"/>
    </font>
    <font>
      <b/>
      <sz val="16"/>
      <name val="Arial"/>
      <family val="2"/>
    </font>
    <font>
      <b/>
      <sz val="18"/>
      <name val="Arial"/>
      <family val="2"/>
    </font>
    <font>
      <sz val="12"/>
      <name val="Arial"/>
      <family val="2"/>
    </font>
    <font>
      <b/>
      <sz val="12"/>
      <name val="Arial"/>
      <family val="2"/>
    </font>
    <font>
      <sz val="10"/>
      <name val="Arial"/>
      <family val="2"/>
    </font>
    <font>
      <sz val="12"/>
      <color theme="0"/>
      <name val="Arial"/>
      <family val="2"/>
    </font>
    <font>
      <b/>
      <sz val="14"/>
      <color rgb="FFFF0000"/>
      <name val="Arial"/>
      <family val="2"/>
    </font>
    <font>
      <sz val="16"/>
      <name val="Arial"/>
      <family val="2"/>
    </font>
    <font>
      <b/>
      <sz val="14"/>
      <color theme="1"/>
      <name val="Arial"/>
      <family val="2"/>
    </font>
    <font>
      <b/>
      <sz val="10"/>
      <color theme="0" tint="-0.249977111117893"/>
      <name val="Arial"/>
      <family val="2"/>
    </font>
    <font>
      <sz val="10"/>
      <color theme="1"/>
      <name val="Arial"/>
      <family val="2"/>
    </font>
    <font>
      <sz val="10"/>
      <color indexed="23"/>
      <name val="Arial"/>
      <family val="2"/>
    </font>
    <font>
      <sz val="10"/>
      <name val="Calibri"/>
      <family val="2"/>
    </font>
    <font>
      <b/>
      <sz val="10"/>
      <name val="Arial"/>
      <family val="2"/>
    </font>
    <font>
      <b/>
      <sz val="14"/>
      <color indexed="10"/>
      <name val="Arial"/>
      <family val="2"/>
    </font>
    <font>
      <sz val="12"/>
      <name val="Wingdings"/>
      <family val="2"/>
      <charset val="2"/>
    </font>
    <font>
      <b/>
      <sz val="11"/>
      <name val="Arial Black"/>
      <family val="2"/>
    </font>
    <font>
      <b/>
      <u/>
      <sz val="14"/>
      <name val="Arial"/>
      <family val="2"/>
    </font>
    <font>
      <b/>
      <u/>
      <sz val="12"/>
      <name val="Arial"/>
      <family val="2"/>
    </font>
    <font>
      <b/>
      <u/>
      <sz val="12"/>
      <color rgb="FF000000"/>
      <name val="Arial"/>
      <family val="2"/>
    </font>
    <font>
      <sz val="12"/>
      <color rgb="FF000000"/>
      <name val="Arial"/>
      <family val="2"/>
    </font>
    <font>
      <sz val="12"/>
      <name val="Symbol"/>
      <family val="1"/>
      <charset val="2"/>
    </font>
    <font>
      <sz val="13"/>
      <name val="Arial"/>
      <family val="2"/>
    </font>
    <font>
      <vertAlign val="superscript"/>
      <sz val="12"/>
      <name val="Arial"/>
      <family val="2"/>
    </font>
    <font>
      <sz val="12"/>
      <color rgb="FF0B0C0C"/>
      <name val="Arial"/>
      <family val="2"/>
    </font>
  </fonts>
  <fills count="7">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59999389629810485"/>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8" fillId="0" borderId="0"/>
    <xf numFmtId="0" fontId="1" fillId="0" borderId="0"/>
  </cellStyleXfs>
  <cellXfs count="137">
    <xf numFmtId="0" fontId="0" fillId="0" borderId="0" xfId="0"/>
    <xf numFmtId="0" fontId="4" fillId="2" borderId="1" xfId="0" applyFont="1" applyFill="1" applyBorder="1" applyAlignment="1" applyProtection="1">
      <alignment horizontal="center" vertical="center"/>
      <protection locked="0"/>
    </xf>
    <xf numFmtId="0" fontId="9" fillId="0" borderId="0" xfId="0" applyFont="1" applyProtection="1">
      <protection hidden="1"/>
    </xf>
    <xf numFmtId="0" fontId="0" fillId="0" borderId="0" xfId="0" applyProtection="1">
      <protection hidden="1"/>
    </xf>
    <xf numFmtId="0" fontId="6" fillId="0" borderId="0" xfId="0" applyFont="1" applyProtection="1">
      <protection hidden="1"/>
    </xf>
    <xf numFmtId="10" fontId="9" fillId="3" borderId="0" xfId="0" applyNumberFormat="1" applyFont="1" applyFill="1" applyAlignment="1" applyProtection="1">
      <alignment horizontal="center" vertical="center"/>
      <protection hidden="1"/>
    </xf>
    <xf numFmtId="0" fontId="6" fillId="0" borderId="0" xfId="0" applyFont="1" applyAlignment="1" applyProtection="1">
      <alignment vertical="center"/>
      <protection hidden="1"/>
    </xf>
    <xf numFmtId="0" fontId="3" fillId="0" borderId="0" xfId="0" applyFont="1" applyProtection="1">
      <protection hidden="1"/>
    </xf>
    <xf numFmtId="0" fontId="13" fillId="0" borderId="0" xfId="0" applyFont="1" applyAlignment="1" applyProtection="1">
      <alignment vertical="top"/>
    </xf>
    <xf numFmtId="0" fontId="4" fillId="0" borderId="0" xfId="0" applyFont="1" applyAlignment="1" applyProtection="1">
      <alignment horizontal="center" vertical="center"/>
    </xf>
    <xf numFmtId="0" fontId="0" fillId="0" borderId="0" xfId="0" applyProtection="1"/>
    <xf numFmtId="0" fontId="4" fillId="0" borderId="0" xfId="0" applyFont="1" applyAlignment="1" applyProtection="1">
      <alignment horizontal="left" vertical="center"/>
    </xf>
    <xf numFmtId="0" fontId="4" fillId="0" borderId="0" xfId="0" applyFont="1" applyAlignment="1" applyProtection="1">
      <alignment vertical="center"/>
    </xf>
    <xf numFmtId="0" fontId="2" fillId="0" borderId="0" xfId="0" applyFont="1" applyAlignment="1" applyProtection="1">
      <alignment horizontal="left" vertical="center"/>
    </xf>
    <xf numFmtId="0" fontId="3" fillId="0" borderId="0" xfId="0" applyFont="1" applyAlignment="1" applyProtection="1">
      <alignment horizontal="left" vertical="center"/>
    </xf>
    <xf numFmtId="4" fontId="3" fillId="0" borderId="0" xfId="0" applyNumberFormat="1" applyFont="1" applyAlignment="1" applyProtection="1">
      <alignment horizontal="right" vertical="center"/>
    </xf>
    <xf numFmtId="0" fontId="2" fillId="4" borderId="9" xfId="0" applyFont="1" applyFill="1" applyBorder="1" applyAlignment="1" applyProtection="1">
      <alignment vertical="center"/>
    </xf>
    <xf numFmtId="4" fontId="2" fillId="4" borderId="8" xfId="0" applyNumberFormat="1" applyFont="1" applyFill="1" applyBorder="1" applyAlignment="1" applyProtection="1">
      <alignment horizontal="center" vertical="center" wrapText="1"/>
    </xf>
    <xf numFmtId="44" fontId="0" fillId="0" borderId="0" xfId="2" applyFont="1" applyProtection="1"/>
    <xf numFmtId="0" fontId="2" fillId="0" borderId="0" xfId="0" applyFont="1" applyAlignment="1" applyProtection="1">
      <alignment wrapText="1"/>
      <protection hidden="1"/>
    </xf>
    <xf numFmtId="0" fontId="6" fillId="0" borderId="0" xfId="0" applyFont="1" applyFill="1"/>
    <xf numFmtId="4" fontId="6" fillId="0" borderId="0" xfId="0" applyNumberFormat="1" applyFont="1" applyFill="1"/>
    <xf numFmtId="0" fontId="6" fillId="0" borderId="0" xfId="0" applyFont="1" applyFill="1" applyAlignment="1">
      <alignment horizontal="center" vertical="center"/>
    </xf>
    <xf numFmtId="0" fontId="0" fillId="0" borderId="0" xfId="0" applyFill="1" applyAlignment="1">
      <alignment horizontal="center"/>
    </xf>
    <xf numFmtId="0" fontId="6" fillId="0" borderId="0" xfId="0" applyFont="1" applyFill="1" applyAlignment="1">
      <alignment horizontal="center"/>
    </xf>
    <xf numFmtId="0" fontId="0" fillId="0" borderId="0" xfId="0" applyFill="1"/>
    <xf numFmtId="0" fontId="6" fillId="0" borderId="0" xfId="0" applyFont="1" applyFill="1" applyAlignment="1">
      <alignment horizontal="left" vertical="center"/>
    </xf>
    <xf numFmtId="4" fontId="6" fillId="0" borderId="0" xfId="0" applyNumberFormat="1" applyFont="1" applyFill="1" applyAlignment="1">
      <alignment horizontal="left" vertical="center"/>
    </xf>
    <xf numFmtId="0" fontId="0" fillId="0" borderId="0" xfId="0" applyFill="1" applyAlignment="1">
      <alignment horizontal="center" vertical="center"/>
    </xf>
    <xf numFmtId="0" fontId="6" fillId="0" borderId="0" xfId="0" applyFont="1" applyFill="1" applyAlignment="1">
      <alignment horizontal="left" vertical="center" wrapText="1"/>
    </xf>
    <xf numFmtId="0" fontId="0" fillId="0" borderId="0" xfId="0" applyFill="1" applyAlignment="1">
      <alignment horizontal="center" vertical="center" wrapText="1"/>
    </xf>
    <xf numFmtId="9" fontId="0" fillId="0" borderId="0" xfId="0" applyNumberFormat="1" applyFill="1" applyAlignment="1">
      <alignment horizontal="center" vertical="center"/>
    </xf>
    <xf numFmtId="0" fontId="0" fillId="0" borderId="0" xfId="0" applyFill="1" applyAlignment="1">
      <alignment horizontal="left" vertical="center"/>
    </xf>
    <xf numFmtId="0" fontId="6" fillId="0" borderId="0" xfId="3" applyFont="1" applyFill="1" applyAlignment="1">
      <alignment horizontal="left" vertical="top" wrapText="1"/>
    </xf>
    <xf numFmtId="164" fontId="6" fillId="0" borderId="0" xfId="0" applyNumberFormat="1" applyFont="1" applyFill="1"/>
    <xf numFmtId="3" fontId="6" fillId="0" borderId="0" xfId="0" applyNumberFormat="1" applyFont="1" applyFill="1"/>
    <xf numFmtId="2" fontId="0" fillId="0" borderId="0" xfId="0" applyNumberFormat="1" applyFill="1"/>
    <xf numFmtId="4" fontId="0" fillId="0" borderId="0" xfId="0" applyNumberFormat="1" applyFill="1"/>
    <xf numFmtId="10" fontId="0" fillId="0" borderId="0" xfId="0" applyNumberFormat="1" applyFill="1"/>
    <xf numFmtId="4" fontId="0" fillId="0" borderId="0" xfId="0" applyNumberFormat="1" applyFill="1" applyAlignment="1">
      <alignment horizontal="center"/>
    </xf>
    <xf numFmtId="0" fontId="6" fillId="0" borderId="0" xfId="3" applyFont="1" applyFill="1" applyAlignment="1">
      <alignment horizontal="center"/>
    </xf>
    <xf numFmtId="0" fontId="6" fillId="0" borderId="0" xfId="0" applyFont="1" applyFill="1" applyAlignment="1"/>
    <xf numFmtId="0" fontId="8" fillId="0" borderId="0" xfId="0" applyFont="1"/>
    <xf numFmtId="0" fontId="8" fillId="0" borderId="0" xfId="0" applyFont="1" applyAlignment="1">
      <alignment horizontal="center" vertical="center" wrapText="1"/>
    </xf>
    <xf numFmtId="0" fontId="8" fillId="0" borderId="0" xfId="0" applyFont="1" applyAlignment="1">
      <alignment horizontal="left" vertical="center"/>
    </xf>
    <xf numFmtId="0" fontId="8" fillId="0" borderId="0" xfId="4" applyFont="1"/>
    <xf numFmtId="10" fontId="8" fillId="0" borderId="0" xfId="0" applyNumberFormat="1" applyFont="1"/>
    <xf numFmtId="0" fontId="8" fillId="0" borderId="0" xfId="0" applyFont="1" applyAlignment="1">
      <alignment horizontal="center" vertical="center"/>
    </xf>
    <xf numFmtId="0" fontId="14" fillId="0" borderId="0" xfId="0" applyFont="1" applyAlignment="1" applyProtection="1">
      <alignment vertical="center" shrinkToFit="1"/>
      <protection locked="0"/>
    </xf>
    <xf numFmtId="0" fontId="15" fillId="0" borderId="0" xfId="0" applyFont="1" applyAlignment="1">
      <alignment horizontal="center" vertical="center"/>
    </xf>
    <xf numFmtId="0" fontId="15" fillId="0" borderId="0" xfId="0" applyFont="1" applyAlignment="1">
      <alignment horizontal="left" vertical="center"/>
    </xf>
    <xf numFmtId="0" fontId="8" fillId="0" borderId="0" xfId="0" applyFont="1" applyAlignment="1">
      <alignment vertical="center"/>
    </xf>
    <xf numFmtId="0" fontId="8" fillId="0" borderId="0" xfId="0" applyFont="1" applyAlignment="1">
      <alignment vertical="center" wrapText="1"/>
    </xf>
    <xf numFmtId="0" fontId="16" fillId="0" borderId="0" xfId="0" applyFont="1"/>
    <xf numFmtId="10" fontId="17" fillId="5" borderId="3" xfId="0" applyNumberFormat="1" applyFont="1" applyFill="1" applyBorder="1"/>
    <xf numFmtId="0" fontId="17" fillId="5" borderId="30" xfId="0" applyFont="1" applyFill="1" applyBorder="1"/>
    <xf numFmtId="0" fontId="17" fillId="5" borderId="12" xfId="0" applyFont="1" applyFill="1" applyBorder="1"/>
    <xf numFmtId="0" fontId="17" fillId="5" borderId="4" xfId="0" applyFont="1" applyFill="1" applyBorder="1"/>
    <xf numFmtId="0" fontId="17" fillId="5" borderId="13" xfId="0" applyFont="1" applyFill="1" applyBorder="1"/>
    <xf numFmtId="10" fontId="17" fillId="5" borderId="5" xfId="0" applyNumberFormat="1" applyFont="1" applyFill="1" applyBorder="1"/>
    <xf numFmtId="0" fontId="17" fillId="5" borderId="6" xfId="0" applyFont="1" applyFill="1" applyBorder="1"/>
    <xf numFmtId="0" fontId="17" fillId="0" borderId="3" xfId="0" applyFont="1" applyFill="1" applyBorder="1"/>
    <xf numFmtId="43" fontId="0" fillId="0" borderId="0" xfId="1" applyFont="1" applyProtection="1">
      <protection hidden="1"/>
    </xf>
    <xf numFmtId="43" fontId="0" fillId="0" borderId="0" xfId="1" applyFont="1" applyProtection="1"/>
    <xf numFmtId="0" fontId="2" fillId="5" borderId="1" xfId="0" applyFont="1" applyFill="1" applyBorder="1" applyAlignment="1" applyProtection="1">
      <alignment vertical="center" wrapText="1"/>
    </xf>
    <xf numFmtId="0" fontId="3" fillId="0" borderId="0" xfId="0" applyFont="1" applyProtection="1"/>
    <xf numFmtId="43" fontId="11" fillId="0" borderId="0" xfId="1" applyFont="1" applyFill="1" applyAlignment="1" applyProtection="1">
      <protection hidden="1"/>
    </xf>
    <xf numFmtId="0" fontId="11" fillId="0" borderId="0" xfId="0" applyFont="1" applyAlignment="1" applyProtection="1">
      <protection hidden="1"/>
    </xf>
    <xf numFmtId="0" fontId="2" fillId="5" borderId="26" xfId="0" applyFont="1" applyFill="1" applyBorder="1" applyAlignment="1" applyProtection="1">
      <alignment horizontal="center" vertical="center" wrapText="1"/>
    </xf>
    <xf numFmtId="0" fontId="3" fillId="0" borderId="15" xfId="0" applyFont="1" applyBorder="1" applyAlignment="1" applyProtection="1">
      <alignment horizontal="center" vertical="center"/>
    </xf>
    <xf numFmtId="0" fontId="3" fillId="0" borderId="15"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7" fontId="2" fillId="4" borderId="1" xfId="0" applyNumberFormat="1" applyFont="1" applyFill="1" applyBorder="1" applyAlignment="1" applyProtection="1">
      <alignment vertical="center" wrapText="1"/>
    </xf>
    <xf numFmtId="7" fontId="3" fillId="0" borderId="21" xfId="1" applyNumberFormat="1" applyFont="1" applyBorder="1" applyAlignment="1" applyProtection="1">
      <alignment horizontal="right" vertical="center"/>
      <protection locked="0"/>
    </xf>
    <xf numFmtId="7" fontId="3" fillId="0" borderId="11" xfId="1" applyNumberFormat="1" applyFont="1" applyBorder="1" applyAlignment="1" applyProtection="1">
      <alignment horizontal="right" vertical="center"/>
      <protection locked="0"/>
    </xf>
    <xf numFmtId="7" fontId="3" fillId="0" borderId="23" xfId="1" applyNumberFormat="1" applyFont="1" applyBorder="1" applyAlignment="1" applyProtection="1">
      <alignment horizontal="right" vertical="center"/>
      <protection locked="0"/>
    </xf>
    <xf numFmtId="43" fontId="3" fillId="0" borderId="18" xfId="1" applyFont="1" applyBorder="1" applyAlignment="1" applyProtection="1">
      <alignment horizontal="center" vertical="center" wrapText="1"/>
    </xf>
    <xf numFmtId="0" fontId="2" fillId="5" borderId="31" xfId="0" applyFont="1" applyFill="1" applyBorder="1" applyAlignment="1">
      <alignment horizontal="center" vertical="center"/>
    </xf>
    <xf numFmtId="7" fontId="2" fillId="4" borderId="7" xfId="1" applyNumberFormat="1" applyFont="1" applyFill="1" applyBorder="1" applyAlignment="1" applyProtection="1">
      <alignment horizontal="right" vertical="center"/>
    </xf>
    <xf numFmtId="0" fontId="2" fillId="4" borderId="14" xfId="0" applyFont="1" applyFill="1" applyBorder="1" applyAlignment="1">
      <alignment vertical="center"/>
    </xf>
    <xf numFmtId="0" fontId="2" fillId="4" borderId="27" xfId="0" applyFont="1" applyFill="1" applyBorder="1" applyAlignment="1">
      <alignment vertical="center"/>
    </xf>
    <xf numFmtId="0" fontId="2" fillId="6" borderId="3" xfId="0" applyFont="1" applyFill="1" applyBorder="1" applyAlignment="1" applyProtection="1">
      <alignment horizontal="center" vertical="center"/>
    </xf>
    <xf numFmtId="0" fontId="19" fillId="0" borderId="0" xfId="0" applyFont="1" applyProtection="1">
      <protection hidden="1"/>
    </xf>
    <xf numFmtId="0" fontId="1" fillId="0" borderId="0" xfId="0" applyFont="1" applyAlignment="1" applyProtection="1">
      <alignment horizontal="left" vertical="center"/>
      <protection hidden="1"/>
    </xf>
    <xf numFmtId="7" fontId="2" fillId="4" borderId="31" xfId="0" applyNumberFormat="1" applyFont="1" applyFill="1" applyBorder="1" applyAlignment="1" applyProtection="1">
      <alignment vertical="center" wrapText="1"/>
      <protection hidden="1"/>
    </xf>
    <xf numFmtId="0" fontId="2" fillId="6" borderId="5" xfId="0" applyFont="1" applyFill="1" applyBorder="1" applyAlignment="1" applyProtection="1">
      <alignment horizontal="center" vertical="center"/>
    </xf>
    <xf numFmtId="7" fontId="3" fillId="4" borderId="6" xfId="1" applyNumberFormat="1" applyFont="1" applyFill="1" applyBorder="1" applyAlignment="1" applyProtection="1">
      <alignment horizontal="right" vertical="center"/>
    </xf>
    <xf numFmtId="0" fontId="1" fillId="0" borderId="0" xfId="0" applyFont="1"/>
    <xf numFmtId="0" fontId="21" fillId="0" borderId="0" xfId="0" applyFont="1"/>
    <xf numFmtId="0" fontId="10" fillId="0" borderId="0" xfId="0" applyFont="1"/>
    <xf numFmtId="0" fontId="22" fillId="0" borderId="0" xfId="0" applyFont="1"/>
    <xf numFmtId="0" fontId="23" fillId="0" borderId="0" xfId="0" applyFont="1" applyAlignment="1">
      <alignment vertical="center"/>
    </xf>
    <xf numFmtId="0" fontId="1" fillId="0" borderId="0" xfId="0" applyFont="1" applyAlignment="1">
      <alignment wrapText="1"/>
    </xf>
    <xf numFmtId="0" fontId="22" fillId="0" borderId="0" xfId="0" applyFont="1" applyAlignment="1">
      <alignment vertical="center"/>
    </xf>
    <xf numFmtId="0" fontId="1" fillId="0" borderId="0" xfId="0" applyFont="1" applyAlignment="1">
      <alignment vertical="center"/>
    </xf>
    <xf numFmtId="0" fontId="7" fillId="0" borderId="0" xfId="0" applyFont="1" applyAlignment="1">
      <alignment horizontal="justify" vertical="center"/>
    </xf>
    <xf numFmtId="0" fontId="7" fillId="0" borderId="0" xfId="0" applyFont="1" applyAlignment="1">
      <alignment vertical="center"/>
    </xf>
    <xf numFmtId="0" fontId="25" fillId="0" borderId="0" xfId="0" applyFont="1" applyAlignment="1">
      <alignment horizontal="left" vertical="top" indent="4"/>
    </xf>
    <xf numFmtId="0" fontId="1" fillId="0" borderId="0" xfId="0" applyFont="1" applyAlignment="1">
      <alignment horizontal="left" vertical="center"/>
    </xf>
    <xf numFmtId="0" fontId="1" fillId="0" borderId="0" xfId="0" applyFont="1" applyAlignment="1">
      <alignment horizontal="left" vertical="center" indent="4"/>
    </xf>
    <xf numFmtId="0" fontId="26" fillId="0" borderId="0" xfId="0" applyFont="1" applyAlignment="1">
      <alignment wrapText="1"/>
    </xf>
    <xf numFmtId="0" fontId="3" fillId="0" borderId="0" xfId="0" applyFont="1" applyAlignment="1">
      <alignment wrapText="1"/>
    </xf>
    <xf numFmtId="0" fontId="1" fillId="0" borderId="0" xfId="0" applyFont="1" applyAlignment="1">
      <alignment horizontal="left" vertical="center" indent="6"/>
    </xf>
    <xf numFmtId="0" fontId="28" fillId="0" borderId="0" xfId="0" applyFont="1" applyAlignment="1">
      <alignment horizontal="left" vertical="center" indent="6"/>
    </xf>
    <xf numFmtId="0" fontId="1" fillId="0" borderId="0" xfId="0" applyFont="1" applyAlignment="1">
      <alignment horizontal="justify" vertical="top" wrapText="1"/>
    </xf>
    <xf numFmtId="0" fontId="7" fillId="0" borderId="0" xfId="0" applyFont="1" applyAlignment="1">
      <alignment horizontal="justify" vertical="top" wrapText="1"/>
    </xf>
    <xf numFmtId="0" fontId="21" fillId="0" borderId="0" xfId="0" applyFont="1" applyAlignment="1">
      <alignment horizontal="center" vertical="center"/>
    </xf>
    <xf numFmtId="0" fontId="24" fillId="0" borderId="0" xfId="0" applyFont="1" applyAlignment="1">
      <alignment horizontal="justify" vertical="top" wrapText="1"/>
    </xf>
    <xf numFmtId="0" fontId="1" fillId="0" borderId="0" xfId="0" applyFont="1" applyAlignment="1">
      <alignment horizontal="left" vertical="top" wrapText="1"/>
    </xf>
    <xf numFmtId="0" fontId="2" fillId="0" borderId="1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4" fillId="6" borderId="19" xfId="0" applyFont="1" applyFill="1" applyBorder="1" applyAlignment="1" applyProtection="1">
      <alignment horizontal="left" vertical="center" wrapText="1"/>
    </xf>
    <xf numFmtId="0" fontId="4" fillId="6" borderId="20" xfId="0" applyFont="1" applyFill="1" applyBorder="1" applyAlignment="1" applyProtection="1">
      <alignment horizontal="left" vertical="center" wrapText="1"/>
    </xf>
    <xf numFmtId="0" fontId="4" fillId="6" borderId="22" xfId="0" applyFont="1" applyFill="1" applyBorder="1" applyAlignment="1" applyProtection="1">
      <alignment horizontal="left" vertical="center" wrapText="1"/>
    </xf>
    <xf numFmtId="0" fontId="2" fillId="0" borderId="16" xfId="0" applyFont="1" applyBorder="1" applyAlignment="1" applyProtection="1">
      <alignment horizontal="left" vertical="center"/>
    </xf>
    <xf numFmtId="0" fontId="2" fillId="0" borderId="10" xfId="0" applyFont="1" applyBorder="1" applyAlignment="1" applyProtection="1">
      <alignment horizontal="left" vertical="center"/>
    </xf>
    <xf numFmtId="0" fontId="2" fillId="0" borderId="13"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2" fillId="4" borderId="27" xfId="0" applyFont="1" applyFill="1" applyBorder="1" applyAlignment="1" applyProtection="1">
      <alignment horizontal="left" vertical="center" wrapText="1"/>
    </xf>
    <xf numFmtId="0" fontId="2" fillId="4" borderId="28" xfId="0" applyFont="1" applyFill="1" applyBorder="1" applyAlignment="1" applyProtection="1">
      <alignment horizontal="left" vertical="center" wrapText="1"/>
    </xf>
    <xf numFmtId="0" fontId="2" fillId="4" borderId="29" xfId="0" applyFont="1" applyFill="1" applyBorder="1" applyAlignment="1" applyProtection="1">
      <alignment horizontal="left" vertical="center" wrapText="1"/>
    </xf>
    <xf numFmtId="0" fontId="4" fillId="0" borderId="0" xfId="0" applyFont="1" applyAlignment="1" applyProtection="1">
      <alignment horizontal="right" vertical="center"/>
    </xf>
    <xf numFmtId="0" fontId="4" fillId="0" borderId="24" xfId="0" applyFont="1" applyBorder="1" applyAlignment="1" applyProtection="1">
      <alignment horizontal="right" vertical="center"/>
    </xf>
    <xf numFmtId="0" fontId="5" fillId="0" borderId="0" xfId="0" applyFont="1" applyAlignment="1" applyProtection="1">
      <alignment horizontal="left" vertical="center"/>
    </xf>
    <xf numFmtId="0" fontId="3" fillId="0" borderId="30"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12" fillId="5" borderId="25" xfId="0" applyFont="1" applyFill="1" applyBorder="1" applyAlignment="1" applyProtection="1">
      <alignment horizontal="left" vertical="center" wrapText="1"/>
    </xf>
    <xf numFmtId="0" fontId="12" fillId="5" borderId="2" xfId="0" applyFont="1" applyFill="1" applyBorder="1" applyAlignment="1" applyProtection="1">
      <alignment horizontal="left" vertical="center" wrapText="1"/>
    </xf>
    <xf numFmtId="0" fontId="12" fillId="5" borderId="26" xfId="0" applyFont="1" applyFill="1" applyBorder="1" applyAlignment="1" applyProtection="1">
      <alignment horizontal="left" vertical="center" wrapText="1"/>
    </xf>
    <xf numFmtId="0" fontId="5" fillId="3" borderId="14" xfId="0" applyFont="1" applyFill="1" applyBorder="1" applyAlignment="1" applyProtection="1">
      <alignment horizontal="center" vertical="center"/>
    </xf>
  </cellXfs>
  <cellStyles count="5">
    <cellStyle name="Comma" xfId="1" builtinId="3"/>
    <cellStyle name="Currency" xfId="2" builtinId="4"/>
    <cellStyle name="Normal" xfId="0" builtinId="0"/>
    <cellStyle name="Normal 8" xfId="3" xr:uid="{00000000-0005-0000-0000-000003000000}"/>
    <cellStyle name="Normal_Data" xfId="4" xr:uid="{C49391A2-9502-4383-90AB-7F3F7369A156}"/>
  </cellStyles>
  <dxfs count="11">
    <dxf>
      <fill>
        <patternFill>
          <bgColor theme="9" tint="0.59996337778862885"/>
        </patternFill>
      </fill>
    </dxf>
    <dxf>
      <font>
        <color theme="0"/>
      </font>
    </dxf>
    <dxf>
      <font>
        <color theme="0"/>
      </font>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92D050"/>
        </patternFill>
      </fill>
    </dxf>
    <dxf>
      <font>
        <b/>
        <i val="0"/>
        <color theme="1"/>
      </font>
    </dxf>
    <dxf>
      <fill>
        <patternFill>
          <bgColor rgb="FFFFC000"/>
        </patternFill>
      </fill>
    </dxf>
    <dxf>
      <fill>
        <patternFill>
          <bgColor theme="1"/>
        </patternFill>
      </fill>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victa.cantium.net\kccroot\Documents%20and%20Settings\hollak01\Local%20Settings\Temporary%20Internet%20Files\OLK67\BCM_Calculator_0910_Mar_10%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
      <sheetName val="Summary"/>
      <sheetName val="Sheet1"/>
      <sheetName val="LSC"/>
      <sheetName val="KYCAP"/>
      <sheetName val="Capital"/>
    </sheetNames>
    <sheetDataSet>
      <sheetData sheetId="0" refreshError="1"/>
      <sheetData sheetId="1" refreshError="1"/>
      <sheetData sheetId="2">
        <row r="2">
          <cell r="A2">
            <v>2265</v>
          </cell>
          <cell r="B2" t="str">
            <v>2265  Hoath Primary School</v>
          </cell>
          <cell r="D2">
            <v>12580</v>
          </cell>
          <cell r="E2">
            <v>12580</v>
          </cell>
        </row>
        <row r="3">
          <cell r="A3">
            <v>3128</v>
          </cell>
          <cell r="B3" t="str">
            <v>3128  Sturry Church of England Primary School</v>
          </cell>
          <cell r="C3">
            <v>58820</v>
          </cell>
          <cell r="E3">
            <v>58820</v>
          </cell>
        </row>
        <row r="4">
          <cell r="A4">
            <v>3714</v>
          </cell>
          <cell r="B4" t="str">
            <v>3714  St Peter's Catholic Primary School, Sittingbourne</v>
          </cell>
          <cell r="D4">
            <v>57720</v>
          </cell>
          <cell r="E4">
            <v>57720</v>
          </cell>
        </row>
        <row r="5">
          <cell r="A5">
            <v>4118</v>
          </cell>
          <cell r="B5" t="str">
            <v>4118  Clarendon House Grammar School</v>
          </cell>
          <cell r="C5">
            <v>21050</v>
          </cell>
          <cell r="E5">
            <v>21050</v>
          </cell>
        </row>
        <row r="6">
          <cell r="A6">
            <v>5440</v>
          </cell>
          <cell r="B6" t="str">
            <v>5440  St Edmund's Catholic School, Dover</v>
          </cell>
          <cell r="C6">
            <v>69848</v>
          </cell>
          <cell r="E6">
            <v>69848</v>
          </cell>
        </row>
        <row r="7">
          <cell r="A7">
            <v>5460</v>
          </cell>
          <cell r="B7" t="str">
            <v>5460  Dane Court Grammar School</v>
          </cell>
          <cell r="C7">
            <v>87220</v>
          </cell>
          <cell r="E7">
            <v>87220</v>
          </cell>
        </row>
        <row r="8">
          <cell r="A8">
            <v>5462</v>
          </cell>
          <cell r="B8" t="str">
            <v>5462  Chatham House Grammar School</v>
          </cell>
          <cell r="C8">
            <v>21050</v>
          </cell>
          <cell r="E8">
            <v>21050</v>
          </cell>
        </row>
        <row r="9">
          <cell r="A9">
            <v>7043</v>
          </cell>
          <cell r="B9" t="str">
            <v>7043  Highview School</v>
          </cell>
          <cell r="D9">
            <v>7110</v>
          </cell>
          <cell r="E9">
            <v>7110</v>
          </cell>
        </row>
        <row r="10">
          <cell r="A10">
            <v>7059</v>
          </cell>
          <cell r="B10" t="str">
            <v>7059  Foxwood School</v>
          </cell>
          <cell r="D10">
            <v>7110</v>
          </cell>
          <cell r="E10">
            <v>7110</v>
          </cell>
        </row>
        <row r="11">
          <cell r="A11">
            <v>3350</v>
          </cell>
          <cell r="D11">
            <v>11256</v>
          </cell>
          <cell r="E11">
            <v>11256</v>
          </cell>
        </row>
        <row r="12">
          <cell r="A12">
            <v>3146</v>
          </cell>
          <cell r="D12">
            <v>4824</v>
          </cell>
          <cell r="E12">
            <v>4824</v>
          </cell>
        </row>
        <row r="13">
          <cell r="A13">
            <v>2065</v>
          </cell>
          <cell r="B13" t="str">
            <v>2065  The Discovery School</v>
          </cell>
          <cell r="C13">
            <v>171958</v>
          </cell>
          <cell r="D13">
            <v>98857.067932194463</v>
          </cell>
          <cell r="E13">
            <v>270815</v>
          </cell>
        </row>
        <row r="14">
          <cell r="A14">
            <v>2227</v>
          </cell>
          <cell r="B14" t="str">
            <v>2227  Ethelbert Road Infant School</v>
          </cell>
          <cell r="C14">
            <v>26658</v>
          </cell>
          <cell r="D14">
            <v>28089</v>
          </cell>
          <cell r="E14">
            <v>54747</v>
          </cell>
        </row>
        <row r="15">
          <cell r="A15">
            <v>2235</v>
          </cell>
          <cell r="B15" t="str">
            <v>2235  Minster in Sheppey Primary School</v>
          </cell>
          <cell r="C15">
            <v>189897.05024320458</v>
          </cell>
          <cell r="D15">
            <v>200572.50368593822</v>
          </cell>
          <cell r="E15">
            <v>390470</v>
          </cell>
        </row>
        <row r="16">
          <cell r="A16">
            <v>2237</v>
          </cell>
          <cell r="B16" t="str">
            <v>2237  Queenborough First School</v>
          </cell>
          <cell r="C16">
            <v>105978.10741293013</v>
          </cell>
          <cell r="D16">
            <v>120265.39602401754</v>
          </cell>
          <cell r="E16">
            <v>226244</v>
          </cell>
        </row>
        <row r="17">
          <cell r="A17">
            <v>2242</v>
          </cell>
          <cell r="B17" t="str">
            <v>2242  Richmond First School</v>
          </cell>
          <cell r="C17">
            <v>107309.80455662908</v>
          </cell>
          <cell r="D17">
            <v>123151.42397141337</v>
          </cell>
          <cell r="E17">
            <v>230461</v>
          </cell>
        </row>
        <row r="18">
          <cell r="A18">
            <v>2245</v>
          </cell>
          <cell r="B18" t="str">
            <v>2245  Rose Street School</v>
          </cell>
          <cell r="C18">
            <v>68564.374909391234</v>
          </cell>
          <cell r="D18">
            <v>78558.934862128124</v>
          </cell>
          <cell r="E18">
            <v>147123</v>
          </cell>
        </row>
        <row r="19">
          <cell r="A19">
            <v>2434</v>
          </cell>
          <cell r="B19" t="str">
            <v>2434  West Minster Primary School</v>
          </cell>
          <cell r="C19">
            <v>119630.96356934308</v>
          </cell>
          <cell r="D19">
            <v>138036.36257698771</v>
          </cell>
          <cell r="E19">
            <v>257667</v>
          </cell>
        </row>
        <row r="20">
          <cell r="A20">
            <v>3106</v>
          </cell>
          <cell r="B20" t="str">
            <v>3106  Eastchurch Church of England Primary School</v>
          </cell>
          <cell r="C20">
            <v>119813.89588728784</v>
          </cell>
          <cell r="D20">
            <v>113173.1152454387</v>
          </cell>
          <cell r="E20">
            <v>232987</v>
          </cell>
        </row>
        <row r="21">
          <cell r="A21">
            <v>3282</v>
          </cell>
          <cell r="B21" t="str">
            <v>3282  Boughton-under-Blean Methodist (Voluntary Controlled) Primary School</v>
          </cell>
          <cell r="C21">
            <v>154386.01250000001</v>
          </cell>
          <cell r="E21">
            <v>154386</v>
          </cell>
        </row>
        <row r="22">
          <cell r="A22">
            <v>3299</v>
          </cell>
          <cell r="B22" t="str">
            <v>3299  John Wesley Primary School</v>
          </cell>
          <cell r="C22">
            <v>100592</v>
          </cell>
          <cell r="D22">
            <v>147387.42006549417</v>
          </cell>
          <cell r="E22">
            <v>247979</v>
          </cell>
        </row>
        <row r="23">
          <cell r="A23">
            <v>3904</v>
          </cell>
          <cell r="B23" t="str">
            <v>3904  Castle Hill Community Primary School</v>
          </cell>
          <cell r="C23">
            <v>247241.18703333335</v>
          </cell>
          <cell r="D23">
            <v>155800.55653311603</v>
          </cell>
          <cell r="E23">
            <v>403042</v>
          </cell>
        </row>
        <row r="24">
          <cell r="A24">
            <v>3909</v>
          </cell>
          <cell r="B24" t="str">
            <v>3909  Ashford Oaks Community Primary School</v>
          </cell>
          <cell r="C24">
            <v>115817</v>
          </cell>
          <cell r="D24">
            <v>21717.916666666664</v>
          </cell>
          <cell r="E24">
            <v>137535</v>
          </cell>
        </row>
        <row r="25">
          <cell r="A25">
            <v>3914</v>
          </cell>
          <cell r="B25" t="str">
            <v>3914  Oakfield Community Primary School</v>
          </cell>
          <cell r="C25">
            <v>116257.5</v>
          </cell>
          <cell r="E25">
            <v>116258</v>
          </cell>
        </row>
        <row r="26">
          <cell r="A26">
            <v>3915</v>
          </cell>
          <cell r="B26" t="str">
            <v>3915  The Manor Primary School</v>
          </cell>
          <cell r="C26">
            <v>120677.5</v>
          </cell>
          <cell r="E26">
            <v>120678</v>
          </cell>
        </row>
        <row r="27">
          <cell r="A27">
            <v>3919</v>
          </cell>
          <cell r="B27" t="str">
            <v>3919  Bridge Primary</v>
          </cell>
          <cell r="D27">
            <v>95757</v>
          </cell>
          <cell r="E27">
            <v>95757</v>
          </cell>
        </row>
        <row r="28">
          <cell r="A28">
            <v>5218</v>
          </cell>
          <cell r="B28" t="str">
            <v>5218  Greatstone Primary School</v>
          </cell>
          <cell r="C28">
            <v>46894</v>
          </cell>
          <cell r="E28">
            <v>46894</v>
          </cell>
        </row>
        <row r="29">
          <cell r="A29">
            <v>5220</v>
          </cell>
          <cell r="B29" t="str">
            <v>5220  Halfway Houses Primary School</v>
          </cell>
          <cell r="C29">
            <v>147793.20722674803</v>
          </cell>
          <cell r="D29">
            <v>152679.63023540375</v>
          </cell>
          <cell r="E29">
            <v>300473</v>
          </cell>
        </row>
        <row r="30">
          <cell r="A30">
            <v>5229</v>
          </cell>
          <cell r="B30" t="str">
            <v>5229  Fleetdown Primary School</v>
          </cell>
          <cell r="D30">
            <v>178840</v>
          </cell>
          <cell r="E30">
            <v>178840</v>
          </cell>
        </row>
        <row r="31">
          <cell r="A31">
            <v>5438</v>
          </cell>
          <cell r="B31" t="str">
            <v>5438  The Charles Dickens School</v>
          </cell>
          <cell r="C31">
            <v>59025</v>
          </cell>
          <cell r="E31">
            <v>59025</v>
          </cell>
        </row>
        <row r="32">
          <cell r="A32">
            <v>5468</v>
          </cell>
          <cell r="B32" t="str">
            <v>5468  The Ellington and Hereson School</v>
          </cell>
          <cell r="D32">
            <v>180346.75634650153</v>
          </cell>
          <cell r="E32">
            <v>180347</v>
          </cell>
        </row>
        <row r="33">
          <cell r="A33">
            <v>7002</v>
          </cell>
          <cell r="B33" t="str">
            <v>7002  Broomhill Bank School</v>
          </cell>
          <cell r="C33">
            <v>154839</v>
          </cell>
          <cell r="E33">
            <v>154839</v>
          </cell>
        </row>
        <row r="35">
          <cell r="A35">
            <v>3911</v>
          </cell>
          <cell r="B35" t="str">
            <v>Special arrangement with the LA</v>
          </cell>
          <cell r="C35">
            <v>24362</v>
          </cell>
        </row>
        <row r="39">
          <cell r="A39">
            <v>2223</v>
          </cell>
          <cell r="B39" t="str">
            <v>BOBBING VILLAGE SCHOOL#ME9 8PL</v>
          </cell>
          <cell r="C39" t="str">
            <v>East</v>
          </cell>
          <cell r="D39" t="str">
            <v>B</v>
          </cell>
          <cell r="E39" t="str">
            <v>Z039</v>
          </cell>
          <cell r="F39" t="str">
            <v>BC</v>
          </cell>
          <cell r="G39" t="str">
            <v>Stds Fund Bid 1.7 ECC (5/12) April to August 2010</v>
          </cell>
          <cell r="H39" t="str">
            <v>I05-01</v>
          </cell>
          <cell r="I39">
            <v>15000</v>
          </cell>
          <cell r="J39">
            <v>15000</v>
          </cell>
          <cell r="K39">
            <v>8750</v>
          </cell>
          <cell r="L39">
            <v>6250</v>
          </cell>
        </row>
        <row r="40">
          <cell r="A40">
            <v>2228</v>
          </cell>
          <cell r="B40" t="str">
            <v>DAVINGTON PRIMARY SCHOOL#ME13 7EQ</v>
          </cell>
          <cell r="C40" t="str">
            <v>East</v>
          </cell>
          <cell r="D40" t="str">
            <v>B</v>
          </cell>
          <cell r="E40" t="str">
            <v>Z039</v>
          </cell>
          <cell r="F40" t="str">
            <v>BC</v>
          </cell>
          <cell r="G40" t="str">
            <v>Stds Fund Bid 1.7 ECC (5/12) April to August 2010</v>
          </cell>
          <cell r="H40" t="str">
            <v>I05-01</v>
          </cell>
          <cell r="I40">
            <v>15000</v>
          </cell>
          <cell r="J40">
            <v>15000</v>
          </cell>
          <cell r="K40">
            <v>8750</v>
          </cell>
          <cell r="L40">
            <v>6250</v>
          </cell>
        </row>
        <row r="41">
          <cell r="A41">
            <v>2245</v>
          </cell>
          <cell r="B41" t="str">
            <v>ROSE STREET SCHOOL# ME12 1AW</v>
          </cell>
          <cell r="C41" t="str">
            <v>East</v>
          </cell>
          <cell r="D41" t="str">
            <v>B</v>
          </cell>
          <cell r="E41" t="str">
            <v>Z039</v>
          </cell>
          <cell r="F41" t="str">
            <v>BC</v>
          </cell>
          <cell r="G41" t="str">
            <v>Stds Fund Bid 1.7 ECC (5/12) April to August 2010</v>
          </cell>
          <cell r="H41" t="str">
            <v>I05-01</v>
          </cell>
          <cell r="I41">
            <v>15000</v>
          </cell>
          <cell r="J41">
            <v>15000</v>
          </cell>
          <cell r="K41">
            <v>8750</v>
          </cell>
          <cell r="L41">
            <v>6250</v>
          </cell>
        </row>
        <row r="42">
          <cell r="A42">
            <v>2279</v>
          </cell>
          <cell r="B42" t="str">
            <v>BROOK COMMUNITY PRIMARY SCHOOL #TN25 5PB</v>
          </cell>
          <cell r="C42" t="str">
            <v>Mid</v>
          </cell>
          <cell r="D42" t="str">
            <v>B</v>
          </cell>
          <cell r="E42" t="str">
            <v>Z039</v>
          </cell>
          <cell r="F42" t="str">
            <v>BC</v>
          </cell>
          <cell r="G42" t="str">
            <v>Stds Fund Bid 1.7 ECC (5/12) April to August 2010</v>
          </cell>
          <cell r="H42" t="str">
            <v>I05-01</v>
          </cell>
          <cell r="I42">
            <v>15000</v>
          </cell>
          <cell r="J42">
            <v>15000</v>
          </cell>
          <cell r="K42">
            <v>8750</v>
          </cell>
          <cell r="L42">
            <v>6250</v>
          </cell>
        </row>
        <row r="43">
          <cell r="A43">
            <v>2434</v>
          </cell>
          <cell r="B43" t="str">
            <v>WEST MINSTER PRIMARY SCHOOL# ME12 1ET</v>
          </cell>
          <cell r="C43" t="str">
            <v>East</v>
          </cell>
          <cell r="D43" t="str">
            <v>B</v>
          </cell>
          <cell r="E43" t="str">
            <v>Z039</v>
          </cell>
          <cell r="F43" t="str">
            <v>BC</v>
          </cell>
          <cell r="G43" t="str">
            <v>Stds Fund Bid 1.7 ECC (5/12) April to August 2010</v>
          </cell>
          <cell r="H43" t="str">
            <v>I05-01</v>
          </cell>
          <cell r="I43">
            <v>15000</v>
          </cell>
          <cell r="J43">
            <v>15000</v>
          </cell>
          <cell r="K43">
            <v>8750</v>
          </cell>
          <cell r="L43">
            <v>6250</v>
          </cell>
        </row>
        <row r="44">
          <cell r="A44">
            <v>2454</v>
          </cell>
          <cell r="B44" t="str">
            <v>AYCLIFFE COMMUNITY PRIMARY SCHOOL#CT17 9HJ</v>
          </cell>
          <cell r="C44" t="str">
            <v>East</v>
          </cell>
          <cell r="D44" t="str">
            <v>B</v>
          </cell>
          <cell r="E44" t="str">
            <v>Z039</v>
          </cell>
          <cell r="F44" t="str">
            <v>BC</v>
          </cell>
          <cell r="G44" t="str">
            <v>Stds Fund Bid 1.7 ECC (5/12) April to August 2010</v>
          </cell>
          <cell r="H44" t="str">
            <v>I05-01</v>
          </cell>
          <cell r="I44">
            <v>15000</v>
          </cell>
          <cell r="J44">
            <v>15000</v>
          </cell>
          <cell r="K44">
            <v>8750</v>
          </cell>
          <cell r="L44">
            <v>6250</v>
          </cell>
        </row>
        <row r="45">
          <cell r="A45">
            <v>2568</v>
          </cell>
          <cell r="B45" t="str">
            <v>MOREHALL PRIMARY SCHOOL#CT19 4PN</v>
          </cell>
          <cell r="C45" t="str">
            <v>Mid</v>
          </cell>
          <cell r="D45" t="str">
            <v>B</v>
          </cell>
          <cell r="E45" t="str">
            <v>Z039</v>
          </cell>
          <cell r="F45" t="str">
            <v>BC</v>
          </cell>
          <cell r="G45" t="str">
            <v>Stds Fund Bid 1.7 ECC (5/12) April to August 2010</v>
          </cell>
          <cell r="H45" t="str">
            <v>I05-01</v>
          </cell>
          <cell r="I45">
            <v>15000</v>
          </cell>
          <cell r="J45">
            <v>15000</v>
          </cell>
          <cell r="K45">
            <v>8750</v>
          </cell>
          <cell r="L45">
            <v>6250</v>
          </cell>
        </row>
        <row r="46">
          <cell r="A46">
            <v>2569</v>
          </cell>
          <cell r="B46" t="str">
            <v>BRIARY PRIMARY SCHOOL#CT6 7RS</v>
          </cell>
          <cell r="C46" t="str">
            <v>East</v>
          </cell>
          <cell r="D46" t="str">
            <v>B</v>
          </cell>
          <cell r="E46" t="str">
            <v>Z039</v>
          </cell>
          <cell r="F46" t="str">
            <v>BC</v>
          </cell>
          <cell r="G46" t="str">
            <v>Stds Fund Bid 1.7 ECC (5/12) April to August 2010</v>
          </cell>
          <cell r="H46" t="str">
            <v>I05-01</v>
          </cell>
          <cell r="I46">
            <v>15000</v>
          </cell>
          <cell r="J46">
            <v>15000</v>
          </cell>
          <cell r="K46">
            <v>8750</v>
          </cell>
          <cell r="L46">
            <v>6250</v>
          </cell>
        </row>
        <row r="47">
          <cell r="A47">
            <v>2607</v>
          </cell>
          <cell r="B47" t="str">
            <v>PARKSIDE COMMUNITY PRIMARY SCHOOL#CT1 1EP</v>
          </cell>
          <cell r="C47" t="str">
            <v>East</v>
          </cell>
          <cell r="D47" t="str">
            <v>B</v>
          </cell>
          <cell r="E47" t="str">
            <v>Z039</v>
          </cell>
          <cell r="F47" t="str">
            <v>BC</v>
          </cell>
          <cell r="G47" t="str">
            <v>Stds Fund Bid 1.7 ECC (5/12) April to August 2010</v>
          </cell>
          <cell r="H47" t="str">
            <v>I05-01</v>
          </cell>
          <cell r="I47">
            <v>15000</v>
          </cell>
          <cell r="J47">
            <v>15000</v>
          </cell>
          <cell r="K47">
            <v>8750</v>
          </cell>
          <cell r="L47">
            <v>6250</v>
          </cell>
        </row>
        <row r="48">
          <cell r="A48">
            <v>2622</v>
          </cell>
          <cell r="B48" t="str">
            <v>MURSTON INFANT SCHOOL # ME10 3RU</v>
          </cell>
          <cell r="C48" t="str">
            <v>East</v>
          </cell>
          <cell r="D48" t="str">
            <v>B</v>
          </cell>
          <cell r="E48" t="str">
            <v>Z039</v>
          </cell>
          <cell r="F48" t="str">
            <v>BC</v>
          </cell>
          <cell r="G48" t="str">
            <v>Stds Fund Bid 1.7 ECC (5/12) April to August 2010</v>
          </cell>
          <cell r="H48" t="str">
            <v>I05-01</v>
          </cell>
          <cell r="I48">
            <v>15000</v>
          </cell>
          <cell r="J48">
            <v>15000</v>
          </cell>
          <cell r="K48">
            <v>8750</v>
          </cell>
          <cell r="L48">
            <v>6250</v>
          </cell>
        </row>
        <row r="49">
          <cell r="A49">
            <v>2675</v>
          </cell>
          <cell r="B49" t="str">
            <v>LINDEN GROVE PRIMARY SCHOOL#TN25 5EA</v>
          </cell>
          <cell r="C49" t="str">
            <v>Mid</v>
          </cell>
          <cell r="D49" t="str">
            <v>B</v>
          </cell>
          <cell r="E49" t="str">
            <v>Z039</v>
          </cell>
          <cell r="F49" t="str">
            <v>BC</v>
          </cell>
          <cell r="G49" t="str">
            <v>Stds Fund Bid 1.7 ECC (5/12) April to August 2010</v>
          </cell>
          <cell r="H49" t="str">
            <v>I05-01</v>
          </cell>
          <cell r="I49">
            <v>15000</v>
          </cell>
          <cell r="J49">
            <v>15000</v>
          </cell>
          <cell r="K49">
            <v>8750</v>
          </cell>
          <cell r="L49">
            <v>6250</v>
          </cell>
        </row>
        <row r="50">
          <cell r="A50">
            <v>3128</v>
          </cell>
          <cell r="B50" t="str">
            <v>STURRY CEP SCHOOL#CT2 0NR</v>
          </cell>
          <cell r="C50" t="str">
            <v>East</v>
          </cell>
          <cell r="D50" t="str">
            <v>B</v>
          </cell>
          <cell r="E50" t="str">
            <v>Z039</v>
          </cell>
          <cell r="F50" t="str">
            <v>BC</v>
          </cell>
          <cell r="G50" t="str">
            <v>Stds Fund Bid 1.7 ECC (5/12) April to August 2010</v>
          </cell>
          <cell r="H50" t="str">
            <v>I05-01</v>
          </cell>
          <cell r="I50">
            <v>15000</v>
          </cell>
          <cell r="J50">
            <v>15000</v>
          </cell>
          <cell r="K50">
            <v>8750</v>
          </cell>
          <cell r="L50">
            <v>6250</v>
          </cell>
        </row>
        <row r="51">
          <cell r="A51">
            <v>3129</v>
          </cell>
          <cell r="B51" t="str">
            <v>ST ALPHEGE CEI SCHOOL#CT5 1DA</v>
          </cell>
          <cell r="C51" t="str">
            <v>East</v>
          </cell>
          <cell r="D51" t="str">
            <v>B</v>
          </cell>
          <cell r="E51" t="str">
            <v>Z039</v>
          </cell>
          <cell r="F51" t="str">
            <v>BC</v>
          </cell>
          <cell r="G51" t="str">
            <v>Stds Fund Bid 1.7 ECC (5/12) April to August 2010</v>
          </cell>
          <cell r="H51" t="str">
            <v>I05-01</v>
          </cell>
          <cell r="I51">
            <v>15000</v>
          </cell>
          <cell r="J51">
            <v>15000</v>
          </cell>
          <cell r="K51">
            <v>8750</v>
          </cell>
          <cell r="L51">
            <v>6250</v>
          </cell>
        </row>
        <row r="52">
          <cell r="A52">
            <v>3130</v>
          </cell>
          <cell r="B52" t="str">
            <v>WICKHAMBREAUX CEP SCHOOL#CT3 1RN</v>
          </cell>
          <cell r="C52" t="str">
            <v>East</v>
          </cell>
          <cell r="D52" t="str">
            <v>B</v>
          </cell>
          <cell r="E52" t="str">
            <v>Z039</v>
          </cell>
          <cell r="F52" t="str">
            <v>BC</v>
          </cell>
          <cell r="G52" t="str">
            <v>Stds Fund Bid 1.7 ECC (5/12) April to August 2010</v>
          </cell>
          <cell r="H52" t="str">
            <v>I05-01</v>
          </cell>
          <cell r="I52">
            <v>15000</v>
          </cell>
          <cell r="J52">
            <v>15000</v>
          </cell>
          <cell r="K52">
            <v>8750</v>
          </cell>
          <cell r="L52">
            <v>6250</v>
          </cell>
        </row>
        <row r="53">
          <cell r="A53">
            <v>3282</v>
          </cell>
          <cell r="B53" t="str">
            <v>BOUGHTON-UNDER-BLEAN METHODIST PRIMARY SCHOOL#ME13 9AW</v>
          </cell>
          <cell r="C53" t="str">
            <v>East</v>
          </cell>
          <cell r="D53" t="str">
            <v>B</v>
          </cell>
          <cell r="E53" t="str">
            <v>Z039</v>
          </cell>
          <cell r="F53" t="str">
            <v>BC</v>
          </cell>
          <cell r="G53" t="str">
            <v>Stds Fund Bid 1.7 ECC (5/12) April to August 2010</v>
          </cell>
          <cell r="H53" t="str">
            <v>I05-01</v>
          </cell>
          <cell r="I53">
            <v>15000</v>
          </cell>
          <cell r="J53">
            <v>15000</v>
          </cell>
          <cell r="K53">
            <v>8750</v>
          </cell>
          <cell r="L53">
            <v>6250</v>
          </cell>
        </row>
        <row r="54">
          <cell r="A54">
            <v>3299</v>
          </cell>
          <cell r="B54" t="str">
            <v>THE JOHN WESLEY CEMP SCHOOL#TN23 5LW</v>
          </cell>
          <cell r="C54" t="str">
            <v>Mid</v>
          </cell>
          <cell r="D54" t="str">
            <v>B</v>
          </cell>
          <cell r="E54" t="str">
            <v>Z039</v>
          </cell>
          <cell r="F54" t="str">
            <v>BC</v>
          </cell>
          <cell r="G54" t="str">
            <v>Stds Fund Bid 1.7 ECC (5/12) April to August 2010</v>
          </cell>
          <cell r="H54" t="str">
            <v>I05-01</v>
          </cell>
          <cell r="I54">
            <v>15000</v>
          </cell>
          <cell r="J54">
            <v>15000</v>
          </cell>
          <cell r="K54">
            <v>8750</v>
          </cell>
          <cell r="L54">
            <v>6250</v>
          </cell>
        </row>
        <row r="55">
          <cell r="A55">
            <v>3340</v>
          </cell>
          <cell r="B55" t="str">
            <v>ASHFORD, ST MARYS CEP SCHOOL#TN23 1ND</v>
          </cell>
          <cell r="C55" t="str">
            <v>Mid</v>
          </cell>
          <cell r="D55" t="str">
            <v>B</v>
          </cell>
          <cell r="E55" t="str">
            <v>Z039</v>
          </cell>
          <cell r="F55" t="str">
            <v>BC</v>
          </cell>
          <cell r="G55" t="str">
            <v>Stds Fund Bid 1.7 ECC (5/12) April to August 2010</v>
          </cell>
          <cell r="H55" t="str">
            <v>I05-01</v>
          </cell>
          <cell r="I55">
            <v>15000</v>
          </cell>
          <cell r="J55">
            <v>15000</v>
          </cell>
          <cell r="K55">
            <v>8750</v>
          </cell>
          <cell r="L55">
            <v>6250</v>
          </cell>
        </row>
        <row r="56">
          <cell r="A56">
            <v>3349</v>
          </cell>
          <cell r="B56" t="str">
            <v>FOLKESTONE, ST MARYS CEP SCHOOL#CT19 6QH</v>
          </cell>
          <cell r="C56" t="str">
            <v>Mid</v>
          </cell>
          <cell r="D56" t="str">
            <v>B</v>
          </cell>
          <cell r="E56" t="str">
            <v>Z039</v>
          </cell>
          <cell r="F56" t="str">
            <v>BC</v>
          </cell>
          <cell r="G56" t="str">
            <v>Stds Fund Bid 1.7 ECC (5/12) April to August 2010</v>
          </cell>
          <cell r="H56" t="str">
            <v>I05-01</v>
          </cell>
          <cell r="I56">
            <v>15000</v>
          </cell>
          <cell r="J56">
            <v>15000</v>
          </cell>
          <cell r="K56">
            <v>8750</v>
          </cell>
          <cell r="L56">
            <v>6250</v>
          </cell>
        </row>
        <row r="57">
          <cell r="A57">
            <v>3748</v>
          </cell>
          <cell r="B57" t="str">
            <v>DIOCESAN &amp; PAYNE SMITH CEP SCHOOL#CT12LU</v>
          </cell>
          <cell r="C57" t="str">
            <v>East</v>
          </cell>
          <cell r="D57" t="str">
            <v>B</v>
          </cell>
          <cell r="E57" t="str">
            <v>Z039</v>
          </cell>
          <cell r="F57" t="str">
            <v>BC</v>
          </cell>
          <cell r="G57" t="str">
            <v>Stds Fund Bid 1.7 ECC (5/12) April to August 2010</v>
          </cell>
          <cell r="H57" t="str">
            <v>I05-01</v>
          </cell>
          <cell r="I57">
            <v>15000</v>
          </cell>
          <cell r="J57">
            <v>15000</v>
          </cell>
          <cell r="K57">
            <v>8750</v>
          </cell>
          <cell r="L57">
            <v>6250</v>
          </cell>
        </row>
        <row r="58">
          <cell r="A58">
            <v>3893</v>
          </cell>
          <cell r="B58" t="str">
            <v>PHOENIX COMMUNITY PRIMARY SCHOOL#TN24 9JD</v>
          </cell>
          <cell r="C58" t="str">
            <v>Mid</v>
          </cell>
          <cell r="D58" t="str">
            <v>B</v>
          </cell>
          <cell r="E58" t="str">
            <v>Z039</v>
          </cell>
          <cell r="F58" t="str">
            <v>BC</v>
          </cell>
          <cell r="G58" t="str">
            <v>Stds Fund Bid 1.7 ECC (5/12) April to August 2010</v>
          </cell>
          <cell r="H58" t="str">
            <v>I05-01</v>
          </cell>
          <cell r="I58">
            <v>15000</v>
          </cell>
          <cell r="J58">
            <v>15000</v>
          </cell>
          <cell r="K58">
            <v>8750</v>
          </cell>
          <cell r="L58">
            <v>6250</v>
          </cell>
        </row>
        <row r="59">
          <cell r="A59">
            <v>3905</v>
          </cell>
          <cell r="B59" t="str">
            <v>BEAVER GREEN COMMUNITY PRIMARY SCHOOL#TN23 5AX</v>
          </cell>
          <cell r="C59" t="str">
            <v>Mid</v>
          </cell>
          <cell r="D59" t="str">
            <v>B</v>
          </cell>
          <cell r="E59" t="str">
            <v>Z039</v>
          </cell>
          <cell r="F59" t="str">
            <v>BC</v>
          </cell>
          <cell r="G59" t="str">
            <v>Stds Fund Bid 1.7 ECC (5/12) April to August 2010</v>
          </cell>
          <cell r="H59" t="str">
            <v>I05-01</v>
          </cell>
          <cell r="I59">
            <v>15000</v>
          </cell>
          <cell r="J59">
            <v>15000</v>
          </cell>
          <cell r="K59">
            <v>8750</v>
          </cell>
          <cell r="L59">
            <v>6250</v>
          </cell>
        </row>
        <row r="60">
          <cell r="A60">
            <v>3909</v>
          </cell>
          <cell r="B60" t="str">
            <v>ASHFORD OAKS COMMUNITY PRIMARY SCHOOL#TN23 4QR</v>
          </cell>
          <cell r="C60" t="str">
            <v>Mid</v>
          </cell>
          <cell r="D60" t="str">
            <v>B</v>
          </cell>
          <cell r="E60" t="str">
            <v>Z039</v>
          </cell>
          <cell r="F60" t="str">
            <v>BC</v>
          </cell>
          <cell r="G60" t="str">
            <v>Stds Fund Bid 1.7 ECC (5/12) April to August 2010</v>
          </cell>
          <cell r="H60" t="str">
            <v>I05-01</v>
          </cell>
          <cell r="I60">
            <v>15000</v>
          </cell>
          <cell r="J60">
            <v>15000</v>
          </cell>
          <cell r="K60">
            <v>8750</v>
          </cell>
          <cell r="L60">
            <v>6250</v>
          </cell>
        </row>
        <row r="61">
          <cell r="A61">
            <v>3912</v>
          </cell>
          <cell r="B61" t="str">
            <v>WOODGROVE PRIMARY SCHOOL#ME10 1XN</v>
          </cell>
          <cell r="C61" t="str">
            <v>East</v>
          </cell>
          <cell r="D61" t="str">
            <v>B</v>
          </cell>
          <cell r="E61" t="str">
            <v>Z039</v>
          </cell>
          <cell r="F61" t="str">
            <v>BC</v>
          </cell>
          <cell r="G61" t="str">
            <v>Stds Fund Bid 1.7 ECC (5/12) April to August 2010</v>
          </cell>
          <cell r="H61" t="str">
            <v>I05-01</v>
          </cell>
          <cell r="I61">
            <v>15000</v>
          </cell>
          <cell r="J61">
            <v>15000</v>
          </cell>
          <cell r="K61">
            <v>8750</v>
          </cell>
          <cell r="L61">
            <v>6250</v>
          </cell>
        </row>
        <row r="62">
          <cell r="A62">
            <v>5224</v>
          </cell>
          <cell r="B62" t="str">
            <v>ALL SOULS CEP SCHOOL#CT19 4LG</v>
          </cell>
          <cell r="C62" t="str">
            <v>Mid</v>
          </cell>
          <cell r="D62" t="str">
            <v>B</v>
          </cell>
          <cell r="E62" t="str">
            <v>Z039</v>
          </cell>
          <cell r="F62" t="str">
            <v>BC</v>
          </cell>
          <cell r="G62" t="str">
            <v>Stds Fund Bid 1.7 ECC (5/12) April to August 2010</v>
          </cell>
          <cell r="H62" t="str">
            <v>I05-01</v>
          </cell>
          <cell r="I62">
            <v>15000</v>
          </cell>
          <cell r="J62">
            <v>15000</v>
          </cell>
          <cell r="K62">
            <v>8750</v>
          </cell>
          <cell r="L62">
            <v>6250</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411E0-E243-4227-9510-2FB75D429845}">
  <sheetPr>
    <tabColor rgb="FF92D050"/>
  </sheetPr>
  <dimension ref="B1:B27"/>
  <sheetViews>
    <sheetView showGridLines="0" showRowColHeaders="0" workbookViewId="0"/>
  </sheetViews>
  <sheetFormatPr defaultRowHeight="15" x14ac:dyDescent="0.25"/>
  <cols>
    <col min="1" max="1" width="1.54296875" customWidth="1"/>
  </cols>
  <sheetData>
    <row r="1" spans="2:2" ht="6.75" customHeight="1" x14ac:dyDescent="0.25"/>
    <row r="2" spans="2:2" ht="17.399999999999999" x14ac:dyDescent="0.3">
      <c r="B2" s="88" t="s">
        <v>394</v>
      </c>
    </row>
    <row r="3" spans="2:2" ht="7.5" customHeight="1" x14ac:dyDescent="0.25"/>
    <row r="4" spans="2:2" x14ac:dyDescent="0.25">
      <c r="B4" s="87" t="s">
        <v>350</v>
      </c>
    </row>
    <row r="5" spans="2:2" x14ac:dyDescent="0.25">
      <c r="B5" s="87" t="s">
        <v>395</v>
      </c>
    </row>
    <row r="6" spans="2:2" x14ac:dyDescent="0.25">
      <c r="B6" s="87" t="s">
        <v>351</v>
      </c>
    </row>
    <row r="7" spans="2:2" ht="7.5" customHeight="1" x14ac:dyDescent="0.25"/>
    <row r="8" spans="2:2" ht="17.399999999999999" x14ac:dyDescent="0.3">
      <c r="B8" s="89" t="s">
        <v>348</v>
      </c>
    </row>
    <row r="9" spans="2:2" ht="6.75" customHeight="1" x14ac:dyDescent="0.25"/>
    <row r="10" spans="2:2" ht="15.6" x14ac:dyDescent="0.3">
      <c r="B10" s="90" t="s">
        <v>344</v>
      </c>
    </row>
    <row r="11" spans="2:2" ht="7.5" customHeight="1" x14ac:dyDescent="0.25"/>
    <row r="12" spans="2:2" ht="15.6" x14ac:dyDescent="0.3">
      <c r="B12" s="87" t="s">
        <v>352</v>
      </c>
    </row>
    <row r="13" spans="2:2" ht="7.5" customHeight="1" x14ac:dyDescent="0.25">
      <c r="B13" s="87"/>
    </row>
    <row r="14" spans="2:2" ht="15.6" x14ac:dyDescent="0.3">
      <c r="B14" s="90" t="s">
        <v>346</v>
      </c>
    </row>
    <row r="15" spans="2:2" ht="7.5" customHeight="1" x14ac:dyDescent="0.25">
      <c r="B15" s="87"/>
    </row>
    <row r="16" spans="2:2" x14ac:dyDescent="0.25">
      <c r="B16" s="87" t="s">
        <v>400</v>
      </c>
    </row>
    <row r="17" spans="2:2" ht="15.6" x14ac:dyDescent="0.3">
      <c r="B17" s="87" t="s">
        <v>349</v>
      </c>
    </row>
    <row r="18" spans="2:2" ht="15.6" x14ac:dyDescent="0.3">
      <c r="B18" s="87" t="s">
        <v>345</v>
      </c>
    </row>
    <row r="19" spans="2:2" ht="6" customHeight="1" x14ac:dyDescent="0.25"/>
    <row r="20" spans="2:2" ht="15.6" x14ac:dyDescent="0.3">
      <c r="B20" s="87" t="s">
        <v>401</v>
      </c>
    </row>
    <row r="21" spans="2:2" ht="15.6" x14ac:dyDescent="0.3">
      <c r="B21" s="87" t="s">
        <v>354</v>
      </c>
    </row>
    <row r="22" spans="2:2" ht="7.5" customHeight="1" x14ac:dyDescent="0.25"/>
    <row r="23" spans="2:2" ht="15.6" x14ac:dyDescent="0.3">
      <c r="B23" s="90" t="s">
        <v>347</v>
      </c>
    </row>
    <row r="24" spans="2:2" ht="7.5" customHeight="1" x14ac:dyDescent="0.25"/>
    <row r="25" spans="2:2" ht="15.6" x14ac:dyDescent="0.3">
      <c r="B25" s="87" t="s">
        <v>402</v>
      </c>
    </row>
    <row r="26" spans="2:2" ht="15.6" x14ac:dyDescent="0.3">
      <c r="B26" s="87" t="s">
        <v>403</v>
      </c>
    </row>
    <row r="27" spans="2:2" x14ac:dyDescent="0.25">
      <c r="B27" s="87" t="s">
        <v>353</v>
      </c>
    </row>
  </sheetData>
  <sheetProtection algorithmName="SHA-512" hashValue="I1naXN2MAmTjD74Q+XEV7TTogdlW3rtfSlaQHs5J4fdJbPWHLCMpb9kjfwagxn1ET6R/xW6HZU5m8fh/NIJzDQ==" saltValue="ALPby5GC5ROiDMSewCTLtA==" spinCount="100000" sheet="1"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CA6DD-D11F-4391-9E04-BE27A69316AA}">
  <sheetPr>
    <tabColor theme="5" tint="0.39997558519241921"/>
  </sheetPr>
  <dimension ref="B1:Q71"/>
  <sheetViews>
    <sheetView showGridLines="0" showRowColHeaders="0" workbookViewId="0">
      <selection activeCell="B17" sqref="B17"/>
    </sheetView>
  </sheetViews>
  <sheetFormatPr defaultRowHeight="15" x14ac:dyDescent="0.25"/>
  <cols>
    <col min="1" max="1" width="1.81640625" customWidth="1"/>
    <col min="3" max="3" width="4" customWidth="1"/>
    <col min="15" max="15" width="14.36328125" customWidth="1"/>
    <col min="17" max="17" width="2" hidden="1" customWidth="1"/>
  </cols>
  <sheetData>
    <row r="1" spans="2:17" ht="7.5" customHeight="1" x14ac:dyDescent="0.25"/>
    <row r="2" spans="2:17" ht="17.399999999999999" x14ac:dyDescent="0.25">
      <c r="B2" s="106" t="s">
        <v>355</v>
      </c>
      <c r="C2" s="106"/>
      <c r="D2" s="106"/>
      <c r="E2" s="106"/>
      <c r="F2" s="106"/>
      <c r="G2" s="106"/>
      <c r="H2" s="106"/>
      <c r="I2" s="106"/>
      <c r="J2" s="106"/>
      <c r="K2" s="106"/>
      <c r="L2" s="106"/>
      <c r="M2" s="106"/>
      <c r="N2" s="106"/>
      <c r="O2" s="106"/>
    </row>
    <row r="3" spans="2:17" ht="17.399999999999999" x14ac:dyDescent="0.25">
      <c r="B3" s="106" t="s">
        <v>356</v>
      </c>
      <c r="C3" s="106"/>
      <c r="D3" s="106"/>
      <c r="E3" s="106"/>
      <c r="F3" s="106"/>
      <c r="G3" s="106"/>
      <c r="H3" s="106"/>
      <c r="I3" s="106"/>
      <c r="J3" s="106"/>
      <c r="K3" s="106"/>
      <c r="L3" s="106"/>
      <c r="M3" s="106"/>
      <c r="N3" s="106"/>
      <c r="O3" s="106"/>
    </row>
    <row r="5" spans="2:17" ht="15.6" x14ac:dyDescent="0.25">
      <c r="B5" s="91" t="s">
        <v>357</v>
      </c>
    </row>
    <row r="6" spans="2:17" ht="7.5" customHeight="1" x14ac:dyDescent="0.25"/>
    <row r="7" spans="2:17" ht="30" x14ac:dyDescent="0.25">
      <c r="B7" s="107" t="s">
        <v>358</v>
      </c>
      <c r="C7" s="107"/>
      <c r="D7" s="107"/>
      <c r="E7" s="107"/>
      <c r="F7" s="107"/>
      <c r="G7" s="107"/>
      <c r="H7" s="107"/>
      <c r="I7" s="107"/>
      <c r="J7" s="107"/>
      <c r="K7" s="107"/>
      <c r="L7" s="107"/>
      <c r="M7" s="107"/>
      <c r="N7" s="107"/>
      <c r="O7" s="107"/>
      <c r="Q7" s="92" t="s">
        <v>164</v>
      </c>
    </row>
    <row r="8" spans="2:17" ht="7.5" customHeight="1" x14ac:dyDescent="0.25">
      <c r="Q8" s="92"/>
    </row>
    <row r="9" spans="2:17" ht="30" x14ac:dyDescent="0.25">
      <c r="B9" s="107" t="s">
        <v>359</v>
      </c>
      <c r="C9" s="107"/>
      <c r="D9" s="107"/>
      <c r="E9" s="107"/>
      <c r="F9" s="107"/>
      <c r="G9" s="107"/>
      <c r="H9" s="107"/>
      <c r="I9" s="107"/>
      <c r="J9" s="107"/>
      <c r="K9" s="107"/>
      <c r="L9" s="107"/>
      <c r="M9" s="107"/>
      <c r="N9" s="107"/>
      <c r="O9" s="107"/>
      <c r="Q9" s="92" t="s">
        <v>164</v>
      </c>
    </row>
    <row r="10" spans="2:17" x14ac:dyDescent="0.25">
      <c r="Q10" s="92"/>
    </row>
    <row r="11" spans="2:17" ht="15.6" x14ac:dyDescent="0.25">
      <c r="B11" s="93" t="s">
        <v>360</v>
      </c>
      <c r="Q11" s="92"/>
    </row>
    <row r="12" spans="2:17" ht="7.5" customHeight="1" x14ac:dyDescent="0.25">
      <c r="B12" s="94"/>
      <c r="Q12" s="92"/>
    </row>
    <row r="13" spans="2:17" ht="45" x14ac:dyDescent="0.25">
      <c r="B13" s="104" t="s">
        <v>361</v>
      </c>
      <c r="C13" s="104"/>
      <c r="D13" s="104"/>
      <c r="E13" s="104"/>
      <c r="F13" s="104"/>
      <c r="G13" s="104"/>
      <c r="H13" s="104"/>
      <c r="I13" s="104"/>
      <c r="J13" s="104"/>
      <c r="K13" s="104"/>
      <c r="L13" s="104"/>
      <c r="M13" s="104"/>
      <c r="N13" s="104"/>
      <c r="O13" s="104"/>
      <c r="Q13" s="92" t="s">
        <v>362</v>
      </c>
    </row>
    <row r="14" spans="2:17" ht="15.6" x14ac:dyDescent="0.25">
      <c r="B14" s="95"/>
    </row>
    <row r="15" spans="2:17" ht="15.6" x14ac:dyDescent="0.25">
      <c r="B15" s="96" t="s">
        <v>363</v>
      </c>
    </row>
    <row r="16" spans="2:17" ht="7.5" customHeight="1" x14ac:dyDescent="0.25">
      <c r="B16" s="94"/>
    </row>
    <row r="17" spans="2:3" x14ac:dyDescent="0.25">
      <c r="B17" s="97" t="s">
        <v>364</v>
      </c>
      <c r="C17" s="98" t="s">
        <v>365</v>
      </c>
    </row>
    <row r="18" spans="2:3" ht="7.5" customHeight="1" x14ac:dyDescent="0.25">
      <c r="B18" s="99"/>
      <c r="C18" s="99"/>
    </row>
    <row r="19" spans="2:3" x14ac:dyDescent="0.25">
      <c r="B19" s="97" t="s">
        <v>364</v>
      </c>
      <c r="C19" s="98" t="s">
        <v>366</v>
      </c>
    </row>
    <row r="20" spans="2:3" ht="7.5" customHeight="1" x14ac:dyDescent="0.25">
      <c r="B20" s="99"/>
      <c r="C20" s="99"/>
    </row>
    <row r="21" spans="2:3" x14ac:dyDescent="0.25">
      <c r="B21" s="97" t="s">
        <v>364</v>
      </c>
      <c r="C21" s="98" t="s">
        <v>367</v>
      </c>
    </row>
    <row r="22" spans="2:3" ht="7.5" customHeight="1" x14ac:dyDescent="0.25">
      <c r="B22" s="99"/>
      <c r="C22" s="99"/>
    </row>
    <row r="23" spans="2:3" x14ac:dyDescent="0.25">
      <c r="B23" s="97" t="s">
        <v>364</v>
      </c>
      <c r="C23" s="98" t="s">
        <v>368</v>
      </c>
    </row>
    <row r="24" spans="2:3" ht="7.5" customHeight="1" x14ac:dyDescent="0.25">
      <c r="B24" s="99"/>
      <c r="C24" s="99"/>
    </row>
    <row r="25" spans="2:3" x14ac:dyDescent="0.25">
      <c r="B25" s="97" t="s">
        <v>364</v>
      </c>
      <c r="C25" s="98" t="s">
        <v>369</v>
      </c>
    </row>
    <row r="26" spans="2:3" x14ac:dyDescent="0.25">
      <c r="B26" s="94"/>
    </row>
    <row r="27" spans="2:3" ht="15.6" x14ac:dyDescent="0.25">
      <c r="B27" s="96" t="s">
        <v>370</v>
      </c>
    </row>
    <row r="28" spans="2:3" ht="7.5" customHeight="1" x14ac:dyDescent="0.25">
      <c r="B28" s="94"/>
    </row>
    <row r="29" spans="2:3" x14ac:dyDescent="0.25">
      <c r="B29" s="97" t="s">
        <v>364</v>
      </c>
      <c r="C29" s="98" t="s">
        <v>371</v>
      </c>
    </row>
    <row r="30" spans="2:3" ht="7.5" customHeight="1" x14ac:dyDescent="0.25">
      <c r="B30" s="99"/>
      <c r="C30" s="98"/>
    </row>
    <row r="31" spans="2:3" x14ac:dyDescent="0.25">
      <c r="B31" s="97" t="s">
        <v>364</v>
      </c>
      <c r="C31" s="98" t="s">
        <v>372</v>
      </c>
    </row>
    <row r="32" spans="2:3" ht="7.5" customHeight="1" x14ac:dyDescent="0.25">
      <c r="B32" s="99"/>
      <c r="C32" s="98"/>
    </row>
    <row r="33" spans="2:17" x14ac:dyDescent="0.25">
      <c r="B33" s="97" t="s">
        <v>364</v>
      </c>
      <c r="C33" s="98" t="s">
        <v>373</v>
      </c>
    </row>
    <row r="34" spans="2:17" ht="7.5" customHeight="1" x14ac:dyDescent="0.25">
      <c r="B34" s="99"/>
      <c r="C34" s="98"/>
    </row>
    <row r="35" spans="2:17" x14ac:dyDescent="0.25">
      <c r="B35" s="97" t="s">
        <v>364</v>
      </c>
      <c r="C35" s="98" t="s">
        <v>374</v>
      </c>
    </row>
    <row r="36" spans="2:17" x14ac:dyDescent="0.25">
      <c r="B36" s="94"/>
    </row>
    <row r="37" spans="2:17" ht="15.6" x14ac:dyDescent="0.25">
      <c r="B37" s="96" t="s">
        <v>375</v>
      </c>
    </row>
    <row r="38" spans="2:17" ht="7.5" customHeight="1" x14ac:dyDescent="0.25">
      <c r="B38" s="94"/>
    </row>
    <row r="39" spans="2:17" ht="33.6" x14ac:dyDescent="0.3">
      <c r="B39" s="97" t="s">
        <v>364</v>
      </c>
      <c r="C39" s="104" t="s">
        <v>376</v>
      </c>
      <c r="D39" s="104"/>
      <c r="E39" s="104"/>
      <c r="F39" s="104"/>
      <c r="G39" s="104"/>
      <c r="H39" s="104"/>
      <c r="I39" s="104"/>
      <c r="J39" s="104"/>
      <c r="K39" s="104"/>
      <c r="L39" s="104"/>
      <c r="M39" s="104"/>
      <c r="N39" s="104"/>
      <c r="O39" s="104"/>
      <c r="Q39" s="100" t="s">
        <v>164</v>
      </c>
    </row>
    <row r="40" spans="2:17" ht="7.5" customHeight="1" x14ac:dyDescent="0.25">
      <c r="B40" s="99"/>
      <c r="C40" s="99"/>
    </row>
    <row r="41" spans="2:17" ht="50.4" x14ac:dyDescent="0.3">
      <c r="B41" s="97" t="s">
        <v>364</v>
      </c>
      <c r="C41" s="104" t="s">
        <v>377</v>
      </c>
      <c r="D41" s="104"/>
      <c r="E41" s="104"/>
      <c r="F41" s="104"/>
      <c r="G41" s="104"/>
      <c r="H41" s="104"/>
      <c r="I41" s="104"/>
      <c r="J41" s="104"/>
      <c r="K41" s="104"/>
      <c r="L41" s="104"/>
      <c r="M41" s="104"/>
      <c r="N41" s="104"/>
      <c r="O41" s="104"/>
      <c r="Q41" s="100" t="s">
        <v>362</v>
      </c>
    </row>
    <row r="42" spans="2:17" ht="7.5" customHeight="1" x14ac:dyDescent="0.25">
      <c r="B42" s="99" t="s">
        <v>378</v>
      </c>
      <c r="C42" s="98" t="s">
        <v>378</v>
      </c>
    </row>
    <row r="43" spans="2:17" ht="17.399999999999999" x14ac:dyDescent="0.3">
      <c r="B43" s="97" t="s">
        <v>364</v>
      </c>
      <c r="C43" s="108" t="s">
        <v>379</v>
      </c>
      <c r="D43" s="108"/>
      <c r="E43" s="108"/>
      <c r="F43" s="108"/>
      <c r="G43" s="108"/>
      <c r="H43" s="108"/>
      <c r="I43" s="108"/>
      <c r="J43" s="108"/>
      <c r="K43" s="108"/>
      <c r="L43" s="108"/>
      <c r="M43" s="108"/>
      <c r="N43" s="108"/>
      <c r="O43" s="108"/>
      <c r="Q43" s="101" t="s">
        <v>158</v>
      </c>
    </row>
    <row r="44" spans="2:17" ht="7.5" customHeight="1" x14ac:dyDescent="0.25">
      <c r="B44" s="99"/>
      <c r="C44" s="98"/>
    </row>
    <row r="45" spans="2:17" ht="50.4" x14ac:dyDescent="0.3">
      <c r="B45" s="97" t="s">
        <v>364</v>
      </c>
      <c r="C45" s="104" t="s">
        <v>380</v>
      </c>
      <c r="D45" s="104"/>
      <c r="E45" s="104"/>
      <c r="F45" s="104"/>
      <c r="G45" s="104"/>
      <c r="H45" s="104"/>
      <c r="I45" s="104"/>
      <c r="J45" s="104"/>
      <c r="K45" s="104"/>
      <c r="L45" s="104"/>
      <c r="M45" s="104"/>
      <c r="N45" s="104"/>
      <c r="O45" s="104"/>
      <c r="Q45" s="100" t="s">
        <v>362</v>
      </c>
    </row>
    <row r="46" spans="2:17" ht="7.5" customHeight="1" x14ac:dyDescent="0.25">
      <c r="B46" s="99"/>
      <c r="C46" s="98"/>
    </row>
    <row r="47" spans="2:17" x14ac:dyDescent="0.25">
      <c r="B47" s="97" t="s">
        <v>364</v>
      </c>
      <c r="C47" s="98" t="s">
        <v>381</v>
      </c>
    </row>
    <row r="48" spans="2:17" ht="7.5" customHeight="1" x14ac:dyDescent="0.25">
      <c r="B48" s="99"/>
    </row>
    <row r="49" spans="2:17" ht="50.4" x14ac:dyDescent="0.3">
      <c r="D49" s="104" t="s">
        <v>382</v>
      </c>
      <c r="E49" s="104"/>
      <c r="F49" s="104"/>
      <c r="G49" s="104"/>
      <c r="H49" s="104"/>
      <c r="I49" s="104"/>
      <c r="J49" s="104"/>
      <c r="K49" s="104"/>
      <c r="L49" s="104"/>
      <c r="M49" s="104"/>
      <c r="N49" s="104"/>
      <c r="O49" s="104"/>
      <c r="Q49" s="100" t="s">
        <v>362</v>
      </c>
    </row>
    <row r="50" spans="2:17" ht="7.5" customHeight="1" x14ac:dyDescent="0.25">
      <c r="B50" s="102"/>
    </row>
    <row r="51" spans="2:17" ht="50.4" x14ac:dyDescent="0.3">
      <c r="D51" s="104" t="s">
        <v>383</v>
      </c>
      <c r="E51" s="104"/>
      <c r="F51" s="104"/>
      <c r="G51" s="104"/>
      <c r="H51" s="104"/>
      <c r="I51" s="104"/>
      <c r="J51" s="104"/>
      <c r="K51" s="104"/>
      <c r="L51" s="104"/>
      <c r="M51" s="104"/>
      <c r="N51" s="104"/>
      <c r="O51" s="104"/>
      <c r="Q51" s="100" t="s">
        <v>362</v>
      </c>
    </row>
    <row r="52" spans="2:17" ht="7.5" customHeight="1" x14ac:dyDescent="0.25">
      <c r="B52" s="102"/>
    </row>
    <row r="53" spans="2:17" ht="33.6" x14ac:dyDescent="0.3">
      <c r="B53" s="97" t="s">
        <v>364</v>
      </c>
      <c r="C53" s="104" t="s">
        <v>384</v>
      </c>
      <c r="D53" s="104"/>
      <c r="E53" s="104"/>
      <c r="F53" s="104"/>
      <c r="G53" s="104"/>
      <c r="H53" s="104"/>
      <c r="I53" s="104"/>
      <c r="J53" s="104"/>
      <c r="K53" s="104"/>
      <c r="L53" s="104"/>
      <c r="M53" s="104"/>
      <c r="N53" s="104"/>
      <c r="O53" s="104"/>
      <c r="Q53" s="100" t="s">
        <v>164</v>
      </c>
    </row>
    <row r="54" spans="2:17" x14ac:dyDescent="0.25">
      <c r="B54" s="94"/>
    </row>
    <row r="55" spans="2:17" ht="15.6" x14ac:dyDescent="0.25">
      <c r="B55" s="96" t="s">
        <v>385</v>
      </c>
    </row>
    <row r="56" spans="2:17" ht="7.5" customHeight="1" x14ac:dyDescent="0.25">
      <c r="B56" s="94"/>
    </row>
    <row r="57" spans="2:17" ht="67.2" x14ac:dyDescent="0.3">
      <c r="B57" s="104" t="s">
        <v>386</v>
      </c>
      <c r="C57" s="104"/>
      <c r="D57" s="104"/>
      <c r="E57" s="104"/>
      <c r="F57" s="104"/>
      <c r="G57" s="104"/>
      <c r="H57" s="104"/>
      <c r="I57" s="104"/>
      <c r="J57" s="104"/>
      <c r="K57" s="104"/>
      <c r="L57" s="104"/>
      <c r="M57" s="104"/>
      <c r="N57" s="104"/>
      <c r="O57" s="104"/>
      <c r="Q57" s="100" t="s">
        <v>387</v>
      </c>
    </row>
    <row r="58" spans="2:17" ht="7.5" customHeight="1" x14ac:dyDescent="0.25">
      <c r="B58" s="99"/>
    </row>
    <row r="59" spans="2:17" ht="50.4" x14ac:dyDescent="0.3">
      <c r="B59" s="97" t="s">
        <v>364</v>
      </c>
      <c r="C59" s="105" t="s">
        <v>388</v>
      </c>
      <c r="D59" s="104"/>
      <c r="E59" s="104"/>
      <c r="F59" s="104"/>
      <c r="G59" s="104"/>
      <c r="H59" s="104"/>
      <c r="I59" s="104"/>
      <c r="J59" s="104"/>
      <c r="K59" s="104"/>
      <c r="L59" s="104"/>
      <c r="M59" s="104"/>
      <c r="N59" s="104"/>
      <c r="O59" s="104"/>
      <c r="Q59" s="100" t="s">
        <v>362</v>
      </c>
    </row>
    <row r="60" spans="2:17" ht="7.5" customHeight="1" x14ac:dyDescent="0.25">
      <c r="B60" s="102"/>
    </row>
    <row r="61" spans="2:17" ht="33.6" x14ac:dyDescent="0.3">
      <c r="B61" s="97" t="s">
        <v>364</v>
      </c>
      <c r="C61" s="104" t="s">
        <v>389</v>
      </c>
      <c r="D61" s="104"/>
      <c r="E61" s="104"/>
      <c r="F61" s="104"/>
      <c r="G61" s="104"/>
      <c r="H61" s="104"/>
      <c r="I61" s="104"/>
      <c r="J61" s="104"/>
      <c r="K61" s="104"/>
      <c r="L61" s="104"/>
      <c r="M61" s="104"/>
      <c r="N61" s="104"/>
      <c r="O61" s="104"/>
      <c r="Q61" s="100" t="s">
        <v>164</v>
      </c>
    </row>
    <row r="62" spans="2:17" ht="7.5" customHeight="1" x14ac:dyDescent="0.25">
      <c r="B62" s="99"/>
    </row>
    <row r="63" spans="2:17" ht="50.4" x14ac:dyDescent="0.3">
      <c r="B63" s="97" t="s">
        <v>364</v>
      </c>
      <c r="C63" s="104" t="s">
        <v>397</v>
      </c>
      <c r="D63" s="104"/>
      <c r="E63" s="104"/>
      <c r="F63" s="104"/>
      <c r="G63" s="104"/>
      <c r="H63" s="104"/>
      <c r="I63" s="104"/>
      <c r="J63" s="104"/>
      <c r="K63" s="104"/>
      <c r="L63" s="104"/>
      <c r="M63" s="104"/>
      <c r="N63" s="104"/>
      <c r="O63" s="104"/>
      <c r="Q63" s="100" t="s">
        <v>362</v>
      </c>
    </row>
    <row r="64" spans="2:17" ht="7.5" customHeight="1" x14ac:dyDescent="0.25">
      <c r="B64" s="103"/>
    </row>
    <row r="65" spans="2:17" ht="67.2" x14ac:dyDescent="0.3">
      <c r="B65" s="97" t="s">
        <v>364</v>
      </c>
      <c r="C65" s="104" t="s">
        <v>390</v>
      </c>
      <c r="D65" s="104"/>
      <c r="E65" s="104"/>
      <c r="F65" s="104"/>
      <c r="G65" s="104"/>
      <c r="H65" s="104"/>
      <c r="I65" s="104"/>
      <c r="J65" s="104"/>
      <c r="K65" s="104"/>
      <c r="L65" s="104"/>
      <c r="M65" s="104"/>
      <c r="N65" s="104"/>
      <c r="O65" s="104"/>
      <c r="Q65" s="100" t="s">
        <v>387</v>
      </c>
    </row>
    <row r="66" spans="2:17" ht="7.5" customHeight="1" x14ac:dyDescent="0.25">
      <c r="B66" s="99"/>
    </row>
    <row r="67" spans="2:17" ht="50.4" x14ac:dyDescent="0.3">
      <c r="B67" s="97"/>
      <c r="C67" s="104" t="s">
        <v>391</v>
      </c>
      <c r="D67" s="104"/>
      <c r="E67" s="104"/>
      <c r="F67" s="104"/>
      <c r="G67" s="104"/>
      <c r="H67" s="104"/>
      <c r="I67" s="104"/>
      <c r="J67" s="104"/>
      <c r="K67" s="104"/>
      <c r="L67" s="104"/>
      <c r="M67" s="104"/>
      <c r="N67" s="104"/>
      <c r="O67" s="104"/>
      <c r="Q67" s="100" t="s">
        <v>362</v>
      </c>
    </row>
    <row r="68" spans="2:17" ht="7.5" customHeight="1" x14ac:dyDescent="0.25">
      <c r="B68" s="99"/>
    </row>
    <row r="69" spans="2:17" ht="33.6" x14ac:dyDescent="0.3">
      <c r="B69" s="97"/>
      <c r="C69" s="104" t="s">
        <v>392</v>
      </c>
      <c r="D69" s="104"/>
      <c r="E69" s="104"/>
      <c r="F69" s="104"/>
      <c r="G69" s="104"/>
      <c r="H69" s="104"/>
      <c r="I69" s="104"/>
      <c r="J69" s="104"/>
      <c r="K69" s="104"/>
      <c r="L69" s="104"/>
      <c r="M69" s="104"/>
      <c r="N69" s="104"/>
      <c r="O69" s="104"/>
      <c r="Q69" s="100" t="s">
        <v>164</v>
      </c>
    </row>
    <row r="70" spans="2:17" x14ac:dyDescent="0.25">
      <c r="B70" s="94"/>
    </row>
    <row r="71" spans="2:17" ht="33.6" x14ac:dyDescent="0.3">
      <c r="B71" s="97" t="s">
        <v>364</v>
      </c>
      <c r="C71" s="104" t="s">
        <v>393</v>
      </c>
      <c r="D71" s="104"/>
      <c r="E71" s="104"/>
      <c r="F71" s="104"/>
      <c r="G71" s="104"/>
      <c r="H71" s="104"/>
      <c r="I71" s="104"/>
      <c r="J71" s="104"/>
      <c r="K71" s="104"/>
      <c r="L71" s="104"/>
      <c r="M71" s="104"/>
      <c r="N71" s="104"/>
      <c r="O71" s="104"/>
      <c r="Q71" s="100" t="s">
        <v>164</v>
      </c>
    </row>
  </sheetData>
  <sheetProtection algorithmName="SHA-512" hashValue="XJlDtg9V5wAKliObBtHe64n0hkoe8LPRi/AvcVWzlXHbomUWchkHKMvxt2M3nA9H4wUe/Vg2Hw92og+RNYIXSw==" saltValue="osY2uhTKDsEGRxao5amBPQ==" spinCount="100000" sheet="1" selectLockedCells="1"/>
  <mergeCells count="20">
    <mergeCell ref="C53:O53"/>
    <mergeCell ref="B2:O2"/>
    <mergeCell ref="B3:O3"/>
    <mergeCell ref="B7:O7"/>
    <mergeCell ref="B9:O9"/>
    <mergeCell ref="B13:O13"/>
    <mergeCell ref="C39:O39"/>
    <mergeCell ref="C41:O41"/>
    <mergeCell ref="C43:O43"/>
    <mergeCell ref="C45:O45"/>
    <mergeCell ref="D49:O49"/>
    <mergeCell ref="D51:O51"/>
    <mergeCell ref="C69:O69"/>
    <mergeCell ref="C71:O71"/>
    <mergeCell ref="B57:O57"/>
    <mergeCell ref="C59:O59"/>
    <mergeCell ref="C61:O61"/>
    <mergeCell ref="C63:O63"/>
    <mergeCell ref="C65:O65"/>
    <mergeCell ref="C67:O6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L29"/>
  <sheetViews>
    <sheetView showGridLines="0" tabSelected="1" zoomScale="70" zoomScaleNormal="70" workbookViewId="0">
      <selection activeCell="E1" sqref="E1"/>
    </sheetView>
  </sheetViews>
  <sheetFormatPr defaultColWidth="8.90625" defaultRowHeight="15" x14ac:dyDescent="0.25"/>
  <cols>
    <col min="1" max="1" width="21.54296875" style="10" customWidth="1"/>
    <col min="2" max="2" width="83.54296875" style="10" customWidth="1"/>
    <col min="3" max="3" width="12.6328125" style="10" customWidth="1"/>
    <col min="4" max="4" width="5.54296875" style="10" customWidth="1"/>
    <col min="5" max="5" width="22.54296875" style="10" customWidth="1"/>
    <col min="6" max="6" width="13.36328125" style="10" customWidth="1"/>
    <col min="7" max="7" width="16.453125" style="10" customWidth="1"/>
    <col min="8" max="8" width="8.90625" style="10"/>
    <col min="9" max="9" width="12.90625" style="10" customWidth="1"/>
    <col min="10" max="10" width="11.54296875" style="10" customWidth="1"/>
    <col min="11" max="11" width="8.90625" style="10"/>
    <col min="12" max="12" width="2.54296875" style="10" hidden="1" customWidth="1"/>
    <col min="13" max="16384" width="8.90625" style="10"/>
  </cols>
  <sheetData>
    <row r="1" spans="1:12" ht="34.799999999999997" x14ac:dyDescent="0.3">
      <c r="A1" s="8" t="s">
        <v>405</v>
      </c>
      <c r="B1" s="9" t="str">
        <f>IF(Lookup!P7&lt;&gt;"","Links have not been removed","")</f>
        <v/>
      </c>
      <c r="C1" s="127" t="s">
        <v>2</v>
      </c>
      <c r="D1" s="128"/>
      <c r="E1" s="1"/>
      <c r="F1" s="2" t="e">
        <f>VLOOKUP(E1,Lookup!A:D,4,0)</f>
        <v>#N/A</v>
      </c>
      <c r="G1" s="3"/>
      <c r="H1" s="2">
        <f>IF(E1=0,0,1)</f>
        <v>0</v>
      </c>
      <c r="I1" s="3"/>
      <c r="J1" s="3"/>
      <c r="K1" s="3"/>
      <c r="L1" s="19" t="s">
        <v>164</v>
      </c>
    </row>
    <row r="2" spans="1:12" ht="30" customHeight="1" x14ac:dyDescent="0.3">
      <c r="A2" s="11" t="s">
        <v>0</v>
      </c>
      <c r="B2" s="129" t="str">
        <f>IFERROR(VLOOKUP(E1,Lookup!A:L,2,FALSE),"")</f>
        <v/>
      </c>
      <c r="C2" s="129"/>
      <c r="D2" s="129"/>
      <c r="E2" s="12"/>
      <c r="F2" s="3"/>
      <c r="G2" s="3"/>
      <c r="H2" s="3"/>
      <c r="I2" s="3"/>
      <c r="J2" s="3"/>
      <c r="K2" s="3"/>
      <c r="L2" s="19"/>
    </row>
    <row r="3" spans="1:12" ht="30" customHeight="1" thickBot="1" x14ac:dyDescent="0.35">
      <c r="A3" s="11" t="s">
        <v>346</v>
      </c>
      <c r="B3" s="136" t="s">
        <v>343</v>
      </c>
      <c r="C3" s="136"/>
      <c r="D3" s="136"/>
      <c r="E3" s="136"/>
      <c r="F3" s="3"/>
      <c r="G3" s="3"/>
      <c r="H3" s="3"/>
      <c r="I3" s="3"/>
      <c r="J3" s="3"/>
      <c r="K3" s="3"/>
      <c r="L3" s="19"/>
    </row>
    <row r="4" spans="1:12" s="65" customFormat="1" ht="35.4" thickBot="1" x14ac:dyDescent="0.35">
      <c r="A4" s="64" t="s">
        <v>330</v>
      </c>
      <c r="B4" s="133" t="s">
        <v>342</v>
      </c>
      <c r="C4" s="134"/>
      <c r="D4" s="135"/>
      <c r="E4" s="68" t="s">
        <v>337</v>
      </c>
      <c r="F4" s="7"/>
      <c r="G4" s="7"/>
      <c r="H4" s="7"/>
      <c r="I4" s="7"/>
      <c r="J4" s="7"/>
      <c r="K4" s="7"/>
      <c r="L4" s="19" t="s">
        <v>164</v>
      </c>
    </row>
    <row r="5" spans="1:12" s="63" customFormat="1" ht="35.4" x14ac:dyDescent="0.35">
      <c r="A5" s="76" t="str">
        <f>IF(AND(E1&gt;1100,E1&lt;2000),"All Income","I01")</f>
        <v>I01</v>
      </c>
      <c r="B5" s="130" t="str">
        <f>IF(AND(E1&gt;1100,E1&lt;2000),"The School's Funding Forum has agreed that all Pru income can be taken into account for BCM purposes."&amp; CHAR(10)&amp;"Please enter your total Revenue Income into cell E5","Funds Delegated by LA")</f>
        <v>Funds Delegated by LA</v>
      </c>
      <c r="C5" s="131"/>
      <c r="D5" s="132"/>
      <c r="E5" s="73"/>
      <c r="F5" s="7"/>
      <c r="G5" s="66"/>
      <c r="H5" s="62"/>
      <c r="I5" s="62"/>
      <c r="J5" s="62"/>
      <c r="K5" s="62"/>
      <c r="L5" s="19" t="s">
        <v>164</v>
      </c>
    </row>
    <row r="6" spans="1:12" ht="34.799999999999997" x14ac:dyDescent="0.3">
      <c r="A6" s="69" t="s">
        <v>398</v>
      </c>
      <c r="B6" s="118" t="s">
        <v>399</v>
      </c>
      <c r="C6" s="119"/>
      <c r="D6" s="120"/>
      <c r="E6" s="74"/>
      <c r="F6" s="3"/>
      <c r="G6" s="3"/>
      <c r="H6" s="3"/>
      <c r="I6" s="3"/>
      <c r="J6" s="3"/>
      <c r="K6" s="3"/>
      <c r="L6" s="19" t="s">
        <v>164</v>
      </c>
    </row>
    <row r="7" spans="1:12" ht="34.799999999999997" x14ac:dyDescent="0.3">
      <c r="A7" s="69" t="s">
        <v>331</v>
      </c>
      <c r="B7" s="118" t="s">
        <v>404</v>
      </c>
      <c r="C7" s="119"/>
      <c r="D7" s="120"/>
      <c r="E7" s="74"/>
      <c r="F7" s="3"/>
      <c r="G7" s="3"/>
      <c r="H7" s="3"/>
      <c r="I7" s="3"/>
      <c r="J7" s="3"/>
      <c r="K7" s="3"/>
      <c r="L7" s="19" t="s">
        <v>164</v>
      </c>
    </row>
    <row r="8" spans="1:12" ht="37.5" customHeight="1" x14ac:dyDescent="0.35">
      <c r="A8" s="70" t="s">
        <v>332</v>
      </c>
      <c r="B8" s="118" t="s">
        <v>334</v>
      </c>
      <c r="C8" s="119"/>
      <c r="D8" s="120"/>
      <c r="E8" s="74"/>
      <c r="F8" s="3"/>
      <c r="G8" s="67"/>
      <c r="H8" s="3"/>
      <c r="I8" s="3"/>
      <c r="J8" s="3"/>
      <c r="K8" s="3"/>
      <c r="L8" s="19" t="s">
        <v>164</v>
      </c>
    </row>
    <row r="9" spans="1:12" ht="34.799999999999997" x14ac:dyDescent="0.3">
      <c r="A9" s="69" t="s">
        <v>333</v>
      </c>
      <c r="B9" s="118" t="s">
        <v>335</v>
      </c>
      <c r="C9" s="119"/>
      <c r="D9" s="120"/>
      <c r="E9" s="74"/>
      <c r="F9" s="3"/>
      <c r="G9" s="3"/>
      <c r="H9" s="3"/>
      <c r="I9" s="3"/>
      <c r="J9" s="3"/>
      <c r="K9" s="3"/>
      <c r="L9" s="19" t="s">
        <v>164</v>
      </c>
    </row>
    <row r="10" spans="1:12" ht="40.5" customHeight="1" thickBot="1" x14ac:dyDescent="0.35">
      <c r="A10" s="71" t="s">
        <v>340</v>
      </c>
      <c r="B10" s="121" t="s">
        <v>336</v>
      </c>
      <c r="C10" s="122"/>
      <c r="D10" s="123"/>
      <c r="E10" s="75"/>
      <c r="F10" s="3"/>
      <c r="G10" s="3"/>
      <c r="H10" s="4"/>
      <c r="I10" s="5" t="e">
        <f>VLOOKUP(E1,Lookup!A:O,15,FALSE)</f>
        <v>#N/A</v>
      </c>
      <c r="J10" s="3"/>
      <c r="K10" s="3"/>
      <c r="L10" s="19" t="s">
        <v>164</v>
      </c>
    </row>
    <row r="11" spans="1:12" ht="42.75" customHeight="1" thickBot="1" x14ac:dyDescent="0.35">
      <c r="A11" s="80" t="s">
        <v>338</v>
      </c>
      <c r="B11" s="79"/>
      <c r="C11" s="79"/>
      <c r="D11" s="77" t="s">
        <v>163</v>
      </c>
      <c r="E11" s="72">
        <f>SUM(E5:E10)</f>
        <v>0</v>
      </c>
      <c r="F11" s="3"/>
      <c r="G11" s="3"/>
      <c r="H11" s="4"/>
      <c r="I11" s="3"/>
      <c r="J11" s="3"/>
      <c r="K11" s="3"/>
      <c r="L11" s="19" t="s">
        <v>164</v>
      </c>
    </row>
    <row r="12" spans="1:12" ht="35.4" thickBot="1" x14ac:dyDescent="0.35">
      <c r="A12" s="124" t="str">
        <f>"Balance Control Mechanism figure      "&amp;IF(E1="","","("&amp;TEXT(F1,"##.##%")&amp;" of the income figures that make up the total in A)")</f>
        <v xml:space="preserve">Balance Control Mechanism figure      </v>
      </c>
      <c r="B12" s="125"/>
      <c r="C12" s="126"/>
      <c r="D12" s="77" t="s">
        <v>156</v>
      </c>
      <c r="E12" s="84" t="str">
        <f>IF(E1="","",E11*F1)</f>
        <v/>
      </c>
      <c r="F12" s="3"/>
      <c r="G12" s="3"/>
      <c r="H12" s="6"/>
      <c r="I12" s="3"/>
      <c r="J12" s="3"/>
      <c r="K12" s="3"/>
      <c r="L12" s="19" t="s">
        <v>164</v>
      </c>
    </row>
    <row r="13" spans="1:12" ht="3" customHeight="1" thickBot="1" x14ac:dyDescent="0.35">
      <c r="A13" s="13"/>
      <c r="B13" s="14"/>
      <c r="C13" s="14"/>
      <c r="D13" s="14"/>
      <c r="E13" s="15"/>
      <c r="F13" s="3"/>
      <c r="G13" s="3"/>
      <c r="H13" s="3"/>
      <c r="I13" s="3"/>
      <c r="J13" s="3"/>
      <c r="K13" s="3"/>
      <c r="L13" s="19" t="s">
        <v>164</v>
      </c>
    </row>
    <row r="14" spans="1:12" ht="34.799999999999997" x14ac:dyDescent="0.3">
      <c r="A14" s="111" t="s">
        <v>396</v>
      </c>
      <c r="B14" s="112"/>
      <c r="C14" s="113"/>
      <c r="D14" s="16" t="s">
        <v>1</v>
      </c>
      <c r="E14" s="17" t="s">
        <v>337</v>
      </c>
      <c r="F14" s="3"/>
      <c r="G14" s="3"/>
      <c r="H14" s="3"/>
      <c r="I14" s="3"/>
      <c r="J14" s="3"/>
      <c r="K14" s="3"/>
      <c r="L14" s="19" t="s">
        <v>164</v>
      </c>
    </row>
    <row r="15" spans="1:12" ht="34.799999999999997" x14ac:dyDescent="0.3">
      <c r="A15" s="109" t="s">
        <v>341</v>
      </c>
      <c r="B15" s="110"/>
      <c r="C15" s="110"/>
      <c r="D15" s="81" t="s">
        <v>157</v>
      </c>
      <c r="E15" s="74"/>
      <c r="F15" s="83"/>
      <c r="G15" s="3"/>
      <c r="H15" s="3"/>
      <c r="I15" s="3"/>
      <c r="J15" s="3"/>
      <c r="K15" s="3"/>
      <c r="L15" s="19" t="s">
        <v>164</v>
      </c>
    </row>
    <row r="16" spans="1:12" ht="39.9" customHeight="1" x14ac:dyDescent="0.3">
      <c r="A16" s="114" t="s">
        <v>339</v>
      </c>
      <c r="B16" s="115"/>
      <c r="C16" s="115"/>
      <c r="D16" s="81" t="s">
        <v>158</v>
      </c>
      <c r="E16" s="78" t="str">
        <f>E12</f>
        <v/>
      </c>
      <c r="F16" s="82"/>
      <c r="G16" s="3"/>
      <c r="H16" s="3"/>
      <c r="I16" s="3"/>
      <c r="J16" s="3"/>
      <c r="K16" s="3"/>
      <c r="L16" s="19" t="s">
        <v>164</v>
      </c>
    </row>
    <row r="17" spans="1:12" ht="39.9" customHeight="1" thickBot="1" x14ac:dyDescent="0.35">
      <c r="A17" s="116" t="str">
        <f>IF(E17&gt;0,"You have exceeded your allowable Balance Control Mechanism figure (BCM).  "&amp;CHAR(10)&amp;"If this was you position at Year End, this figure may be subject to clawback","You are forecasting to be within your allowable Balance Control Mechanism figure (BCM) at Year End")</f>
        <v>You are forecasting to be within your allowable Balance Control Mechanism figure (BCM) at Year End</v>
      </c>
      <c r="B17" s="117"/>
      <c r="C17" s="117"/>
      <c r="D17" s="85" t="s">
        <v>159</v>
      </c>
      <c r="E17" s="86">
        <f>IF(E1="",0,IF(E15="","",IF(E15-E16&lt;0,0,E15-E16)))</f>
        <v>0</v>
      </c>
      <c r="F17" s="3"/>
      <c r="G17" s="3"/>
      <c r="H17" s="3"/>
      <c r="I17" s="3"/>
      <c r="J17" s="3"/>
      <c r="K17" s="3"/>
      <c r="L17" s="19" t="s">
        <v>164</v>
      </c>
    </row>
    <row r="28" spans="1:12" x14ac:dyDescent="0.25">
      <c r="F28" s="18"/>
    </row>
    <row r="29" spans="1:12" x14ac:dyDescent="0.25">
      <c r="F29" s="18"/>
    </row>
  </sheetData>
  <sheetProtection algorithmName="SHA-512" hashValue="z3s0nhnczJYpXwkcemFBfvw//8IbmabB7hy99da4mhn/3Nji9TzWIfxN/Aa+mmSubnQG4S9dEHFW7kZaVcF63g==" saltValue="aQ21TSN//2Pr2rxEpr2lQA==" spinCount="100000" sheet="1" selectLockedCells="1"/>
  <protectedRanges>
    <protectedRange sqref="D16:D17 D5:D12" name="Range1"/>
  </protectedRanges>
  <mergeCells count="15">
    <mergeCell ref="C1:D1"/>
    <mergeCell ref="B2:D2"/>
    <mergeCell ref="B7:D7"/>
    <mergeCell ref="B8:D8"/>
    <mergeCell ref="B5:D5"/>
    <mergeCell ref="B4:D4"/>
    <mergeCell ref="B3:E3"/>
    <mergeCell ref="B6:D6"/>
    <mergeCell ref="A15:C15"/>
    <mergeCell ref="A14:C14"/>
    <mergeCell ref="A16:C16"/>
    <mergeCell ref="A17:C17"/>
    <mergeCell ref="B9:D9"/>
    <mergeCell ref="B10:D10"/>
    <mergeCell ref="A12:C12"/>
  </mergeCells>
  <phoneticPr fontId="0" type="noConversion"/>
  <conditionalFormatting sqref="B1">
    <cfRule type="containsText" dxfId="10" priority="52" stopIfTrue="1" operator="containsText" text="Links">
      <formula>NOT(ISERROR(SEARCH("Links",B1)))</formula>
    </cfRule>
  </conditionalFormatting>
  <conditionalFormatting sqref="A12 E12">
    <cfRule type="expression" dxfId="9" priority="37">
      <formula>$I$10="Within Tolerance"</formula>
    </cfRule>
    <cfRule type="expression" dxfId="8" priority="41" stopIfTrue="1">
      <formula>$A$11="Enter a brief description below for the amount in row E"</formula>
    </cfRule>
    <cfRule type="containsText" dxfId="7" priority="47" stopIfTrue="1" operator="containsText" text="Within">
      <formula>NOT(ISERROR(SEARCH("Within",A12)))</formula>
    </cfRule>
  </conditionalFormatting>
  <conditionalFormatting sqref="E11">
    <cfRule type="containsText" dxfId="6" priority="40" stopIfTrue="1" operator="containsText" text="The figure in row E is less than ">
      <formula>NOT(ISERROR(SEARCH("The figure in row E is less than ",E11)))</formula>
    </cfRule>
    <cfRule type="containsText" dxfId="5" priority="43" stopIfTrue="1" operator="containsText" text="Enter a brief">
      <formula>NOT(ISERROR(SEARCH("Enter a brief",E11)))</formula>
    </cfRule>
  </conditionalFormatting>
  <conditionalFormatting sqref="G8">
    <cfRule type="containsText" dxfId="4" priority="36" operator="containsText" text="Revenue Deficit">
      <formula>NOT(ISERROR(SEARCH("Revenue Deficit",G8)))</formula>
    </cfRule>
  </conditionalFormatting>
  <conditionalFormatting sqref="D16">
    <cfRule type="expression" priority="29" stopIfTrue="1">
      <formula>$E$1=""</formula>
    </cfRule>
  </conditionalFormatting>
  <conditionalFormatting sqref="G5">
    <cfRule type="containsText" dxfId="3" priority="12" operator="containsText" text="Revenue Deficit">
      <formula>NOT(ISERROR(SEARCH("Revenue Deficit",G5)))</formula>
    </cfRule>
  </conditionalFormatting>
  <conditionalFormatting sqref="D15">
    <cfRule type="expression" priority="11" stopIfTrue="1">
      <formula>$E$1=""</formula>
    </cfRule>
  </conditionalFormatting>
  <conditionalFormatting sqref="D17">
    <cfRule type="expression" priority="10" stopIfTrue="1">
      <formula>$E$1=""</formula>
    </cfRule>
  </conditionalFormatting>
  <conditionalFormatting sqref="A6:E10">
    <cfRule type="expression" dxfId="2" priority="2">
      <formula>AND($E$1&lt;2000,$E$1&gt;1100)</formula>
    </cfRule>
  </conditionalFormatting>
  <conditionalFormatting sqref="A5:E10">
    <cfRule type="expression" dxfId="1" priority="1">
      <formula>$E$1=""</formula>
    </cfRule>
  </conditionalFormatting>
  <printOptions horizontalCentered="1" verticalCentered="1"/>
  <pageMargins left="0.39370078740157483" right="0.39370078740157483" top="0.39370078740157483" bottom="0.39370078740157483" header="0.19685039370078741" footer="0.19685039370078741"/>
  <pageSetup paperSize="9" scale="52" orientation="portrait" r:id="rId1"/>
  <headerFooter alignWithMargins="0"/>
  <ignoredErrors>
    <ignoredError sqref="I10"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S322"/>
  <sheetViews>
    <sheetView zoomScale="80" zoomScaleNormal="80" workbookViewId="0">
      <pane ySplit="1" topLeftCell="A2" activePane="bottomLeft" state="frozen"/>
      <selection pane="bottomLeft"/>
    </sheetView>
  </sheetViews>
  <sheetFormatPr defaultColWidth="8.81640625" defaultRowHeight="15" x14ac:dyDescent="0.25"/>
  <cols>
    <col min="1" max="1" width="6" style="20" bestFit="1" customWidth="1"/>
    <col min="2" max="2" width="47.1796875" style="20" bestFit="1" customWidth="1"/>
    <col min="3" max="3" width="5.08984375" style="21" bestFit="1" customWidth="1"/>
    <col min="4" max="4" width="6.08984375" style="22" bestFit="1" customWidth="1"/>
    <col min="5" max="5" width="6.6328125" style="20" bestFit="1" customWidth="1"/>
    <col min="6" max="6" width="6" style="20" bestFit="1" customWidth="1"/>
    <col min="7" max="7" width="9.90625" style="20" bestFit="1" customWidth="1"/>
    <col min="8" max="9" width="8.81640625" style="20"/>
    <col min="10" max="10" width="8.81640625" style="21"/>
    <col min="11" max="11" width="8.81640625" style="25"/>
    <col min="12" max="12" width="8.81640625" style="20"/>
    <col min="13" max="16384" width="8.81640625" style="25"/>
  </cols>
  <sheetData>
    <row r="1" spans="1:19" x14ac:dyDescent="0.25">
      <c r="A1" s="42" t="s">
        <v>165</v>
      </c>
      <c r="B1" s="42" t="s">
        <v>166</v>
      </c>
      <c r="C1" s="42" t="s">
        <v>155</v>
      </c>
      <c r="D1" s="42"/>
      <c r="E1" s="55" t="s">
        <v>167</v>
      </c>
      <c r="F1" s="61"/>
      <c r="G1" s="61"/>
      <c r="H1" s="41"/>
      <c r="I1" s="41"/>
      <c r="K1" s="23"/>
      <c r="L1" s="24"/>
      <c r="O1" s="23"/>
      <c r="P1" s="23"/>
    </row>
    <row r="2" spans="1:19" s="32" customFormat="1" x14ac:dyDescent="0.25">
      <c r="A2" s="43">
        <v>1001</v>
      </c>
      <c r="B2" s="44" t="s">
        <v>168</v>
      </c>
      <c r="C2" s="45">
        <v>1</v>
      </c>
      <c r="D2" s="46">
        <f>VLOOKUP(C2,E:F,2,FALSE)</f>
        <v>0.12</v>
      </c>
      <c r="E2" s="56">
        <v>1</v>
      </c>
      <c r="F2" s="54">
        <v>0.12</v>
      </c>
      <c r="G2" s="57" t="s">
        <v>169</v>
      </c>
      <c r="H2" s="26"/>
      <c r="I2" s="26"/>
      <c r="J2" s="27"/>
      <c r="K2" s="28"/>
      <c r="L2" s="29"/>
      <c r="M2" s="30"/>
      <c r="N2" s="28"/>
      <c r="O2" s="28"/>
      <c r="P2" s="31"/>
    </row>
    <row r="3" spans="1:19" x14ac:dyDescent="0.25">
      <c r="A3" s="47">
        <v>1123</v>
      </c>
      <c r="B3" s="48" t="s">
        <v>170</v>
      </c>
      <c r="C3" s="45">
        <v>1</v>
      </c>
      <c r="D3" s="46">
        <f t="shared" ref="D3:D66" si="0">VLOOKUP(C3,E:F,2,FALSE)</f>
        <v>0.12</v>
      </c>
      <c r="E3" s="56">
        <v>2</v>
      </c>
      <c r="F3" s="54">
        <v>7.4999999999999997E-2</v>
      </c>
      <c r="G3" s="57" t="s">
        <v>171</v>
      </c>
      <c r="H3" s="35"/>
      <c r="I3" s="35"/>
      <c r="K3" s="36"/>
      <c r="L3" s="21"/>
      <c r="M3" s="37"/>
      <c r="N3" s="38"/>
      <c r="O3" s="39"/>
      <c r="S3" s="37"/>
    </row>
    <row r="4" spans="1:19" ht="15" customHeight="1" x14ac:dyDescent="0.25">
      <c r="A4" s="47">
        <v>1124</v>
      </c>
      <c r="B4" s="44" t="s">
        <v>151</v>
      </c>
      <c r="C4" s="45">
        <v>1</v>
      </c>
      <c r="D4" s="46">
        <f t="shared" si="0"/>
        <v>0.12</v>
      </c>
      <c r="E4" s="56">
        <v>3</v>
      </c>
      <c r="F4" s="54">
        <v>0.12</v>
      </c>
      <c r="G4" s="57" t="s">
        <v>172</v>
      </c>
      <c r="H4" s="35"/>
      <c r="I4" s="35"/>
      <c r="K4" s="36"/>
      <c r="L4" s="21"/>
      <c r="M4" s="37"/>
      <c r="N4" s="38"/>
      <c r="O4" s="39"/>
      <c r="S4" s="37"/>
    </row>
    <row r="5" spans="1:19" ht="15" customHeight="1" thickBot="1" x14ac:dyDescent="0.3">
      <c r="A5" s="43">
        <v>1127</v>
      </c>
      <c r="B5" s="44" t="s">
        <v>173</v>
      </c>
      <c r="C5" s="45">
        <v>1</v>
      </c>
      <c r="D5" s="46">
        <f t="shared" si="0"/>
        <v>0.12</v>
      </c>
      <c r="E5" s="58">
        <v>4</v>
      </c>
      <c r="F5" s="59">
        <v>8.5000000000000006E-2</v>
      </c>
      <c r="G5" s="60" t="s">
        <v>174</v>
      </c>
      <c r="H5" s="35"/>
      <c r="I5" s="35"/>
      <c r="K5" s="36"/>
      <c r="L5" s="21"/>
      <c r="M5" s="37"/>
      <c r="N5" s="38"/>
      <c r="O5" s="39"/>
      <c r="S5" s="37"/>
    </row>
    <row r="6" spans="1:19" ht="15" customHeight="1" x14ac:dyDescent="0.25">
      <c r="A6" s="47">
        <v>1128</v>
      </c>
      <c r="B6" s="44" t="s">
        <v>175</v>
      </c>
      <c r="C6" s="45">
        <v>1</v>
      </c>
      <c r="D6" s="46">
        <f t="shared" si="0"/>
        <v>0.12</v>
      </c>
      <c r="E6" s="42"/>
      <c r="F6" s="42"/>
      <c r="G6" s="42"/>
      <c r="H6" s="35"/>
      <c r="I6" s="35"/>
      <c r="K6" s="36"/>
      <c r="L6" s="21"/>
      <c r="M6" s="37"/>
      <c r="N6" s="38"/>
      <c r="O6" s="39"/>
      <c r="S6" s="37"/>
    </row>
    <row r="7" spans="1:19" ht="15" customHeight="1" x14ac:dyDescent="0.25">
      <c r="A7" s="47">
        <v>1129</v>
      </c>
      <c r="B7" s="44" t="s">
        <v>176</v>
      </c>
      <c r="C7" s="45">
        <v>1</v>
      </c>
      <c r="D7" s="46">
        <f t="shared" si="0"/>
        <v>0.12</v>
      </c>
      <c r="E7" s="42"/>
      <c r="F7" s="42"/>
      <c r="G7" s="42"/>
      <c r="H7" s="35"/>
      <c r="I7" s="35"/>
      <c r="K7" s="36"/>
      <c r="L7" s="21"/>
      <c r="M7" s="37"/>
      <c r="N7" s="38"/>
      <c r="O7" s="39"/>
      <c r="S7" s="37"/>
    </row>
    <row r="8" spans="1:19" ht="15" customHeight="1" x14ac:dyDescent="0.25">
      <c r="A8" s="47">
        <v>2000</v>
      </c>
      <c r="B8" s="44" t="s">
        <v>152</v>
      </c>
      <c r="C8" s="45">
        <v>1</v>
      </c>
      <c r="D8" s="46">
        <f t="shared" si="0"/>
        <v>0.12</v>
      </c>
      <c r="E8" s="42"/>
      <c r="F8" s="42"/>
      <c r="G8" s="42"/>
      <c r="H8" s="35"/>
      <c r="I8" s="35"/>
      <c r="K8" s="36"/>
      <c r="L8" s="21"/>
      <c r="M8" s="37"/>
      <c r="N8" s="38"/>
      <c r="O8" s="39"/>
      <c r="S8" s="37"/>
    </row>
    <row r="9" spans="1:19" ht="15" customHeight="1" x14ac:dyDescent="0.25">
      <c r="A9" s="47">
        <v>2002</v>
      </c>
      <c r="B9" s="44" t="s">
        <v>177</v>
      </c>
      <c r="C9" s="45">
        <v>1</v>
      </c>
      <c r="D9" s="46">
        <f t="shared" si="0"/>
        <v>0.12</v>
      </c>
      <c r="E9" s="42"/>
      <c r="F9" s="42"/>
      <c r="G9" s="42"/>
      <c r="H9" s="35"/>
      <c r="I9" s="35"/>
      <c r="K9" s="36"/>
      <c r="L9" s="21"/>
      <c r="M9" s="37"/>
      <c r="N9" s="38"/>
      <c r="O9" s="39"/>
      <c r="S9" s="37"/>
    </row>
    <row r="10" spans="1:19" ht="15.75" customHeight="1" x14ac:dyDescent="0.25">
      <c r="A10" s="47">
        <v>2065</v>
      </c>
      <c r="B10" s="44" t="s">
        <v>178</v>
      </c>
      <c r="C10" s="45">
        <v>1</v>
      </c>
      <c r="D10" s="46">
        <f t="shared" si="0"/>
        <v>0.12</v>
      </c>
      <c r="E10" s="42"/>
      <c r="F10" s="42"/>
      <c r="G10" s="42"/>
      <c r="H10" s="35"/>
      <c r="I10" s="35"/>
      <c r="K10" s="36"/>
      <c r="L10" s="21"/>
      <c r="M10" s="37"/>
      <c r="N10" s="38"/>
      <c r="O10" s="39"/>
      <c r="S10" s="37"/>
    </row>
    <row r="11" spans="1:19" ht="15" customHeight="1" x14ac:dyDescent="0.25">
      <c r="A11" s="47">
        <v>2066</v>
      </c>
      <c r="B11" s="42" t="s">
        <v>3</v>
      </c>
      <c r="C11" s="45">
        <v>1</v>
      </c>
      <c r="D11" s="46">
        <f t="shared" si="0"/>
        <v>0.12</v>
      </c>
      <c r="E11" s="42"/>
      <c r="F11" s="42"/>
      <c r="G11" s="42"/>
      <c r="H11" s="35"/>
      <c r="I11" s="35"/>
      <c r="K11" s="36"/>
      <c r="L11" s="21"/>
      <c r="M11" s="37"/>
      <c r="N11" s="38"/>
      <c r="O11" s="39"/>
      <c r="S11" s="37"/>
    </row>
    <row r="12" spans="1:19" ht="15" customHeight="1" x14ac:dyDescent="0.25">
      <c r="A12" s="47">
        <v>2079</v>
      </c>
      <c r="B12" s="44" t="s">
        <v>162</v>
      </c>
      <c r="C12" s="45">
        <v>1</v>
      </c>
      <c r="D12" s="46">
        <f t="shared" si="0"/>
        <v>0.12</v>
      </c>
      <c r="E12" s="42"/>
      <c r="F12" s="42"/>
      <c r="G12" s="42"/>
      <c r="H12" s="35"/>
      <c r="I12" s="35"/>
      <c r="K12" s="36"/>
      <c r="L12" s="21"/>
      <c r="M12" s="37"/>
      <c r="N12" s="38"/>
      <c r="O12" s="39"/>
      <c r="S12" s="37"/>
    </row>
    <row r="13" spans="1:19" ht="15" customHeight="1" x14ac:dyDescent="0.25">
      <c r="A13" s="47">
        <v>2088</v>
      </c>
      <c r="B13" s="44" t="s">
        <v>4</v>
      </c>
      <c r="C13" s="45">
        <v>1</v>
      </c>
      <c r="D13" s="46">
        <f t="shared" si="0"/>
        <v>0.12</v>
      </c>
      <c r="E13" s="42"/>
      <c r="F13" s="42"/>
      <c r="G13" s="42"/>
      <c r="H13" s="35"/>
      <c r="I13" s="35"/>
      <c r="K13" s="36"/>
      <c r="L13" s="21"/>
      <c r="M13" s="37"/>
      <c r="N13" s="38"/>
      <c r="O13" s="39"/>
      <c r="S13" s="37"/>
    </row>
    <row r="14" spans="1:19" ht="15" customHeight="1" x14ac:dyDescent="0.25">
      <c r="A14" s="47">
        <v>2089</v>
      </c>
      <c r="B14" s="44" t="s">
        <v>179</v>
      </c>
      <c r="C14" s="45">
        <v>1</v>
      </c>
      <c r="D14" s="46">
        <f t="shared" si="0"/>
        <v>0.12</v>
      </c>
      <c r="E14" s="42"/>
      <c r="F14" s="42"/>
      <c r="G14" s="42"/>
      <c r="H14" s="35"/>
      <c r="I14" s="35"/>
      <c r="K14" s="36"/>
      <c r="L14" s="21"/>
      <c r="M14" s="37"/>
      <c r="N14" s="38"/>
      <c r="O14" s="39"/>
      <c r="S14" s="37"/>
    </row>
    <row r="15" spans="1:19" ht="15" customHeight="1" x14ac:dyDescent="0.25">
      <c r="A15" s="47">
        <v>2094</v>
      </c>
      <c r="B15" s="44" t="s">
        <v>5</v>
      </c>
      <c r="C15" s="45">
        <v>1</v>
      </c>
      <c r="D15" s="46">
        <f t="shared" si="0"/>
        <v>0.12</v>
      </c>
      <c r="E15" s="42"/>
      <c r="F15" s="42"/>
      <c r="G15" s="42"/>
      <c r="H15" s="35"/>
      <c r="I15" s="35"/>
      <c r="K15" s="36"/>
      <c r="L15" s="21"/>
      <c r="M15" s="37"/>
      <c r="N15" s="38"/>
      <c r="O15" s="39"/>
      <c r="S15" s="37"/>
    </row>
    <row r="16" spans="1:19" ht="15" customHeight="1" x14ac:dyDescent="0.25">
      <c r="A16" s="47">
        <v>2095</v>
      </c>
      <c r="B16" s="44" t="s">
        <v>180</v>
      </c>
      <c r="C16" s="45">
        <v>1</v>
      </c>
      <c r="D16" s="46">
        <f t="shared" si="0"/>
        <v>0.12</v>
      </c>
      <c r="E16" s="42"/>
      <c r="F16" s="42"/>
      <c r="G16" s="42"/>
      <c r="H16" s="35"/>
      <c r="I16" s="35"/>
      <c r="K16" s="36"/>
      <c r="L16" s="21"/>
      <c r="M16" s="37"/>
      <c r="N16" s="38"/>
      <c r="O16" s="39"/>
      <c r="S16" s="37"/>
    </row>
    <row r="17" spans="1:19" ht="15" customHeight="1" x14ac:dyDescent="0.25">
      <c r="A17" s="47">
        <v>2109</v>
      </c>
      <c r="B17" s="44" t="s">
        <v>6</v>
      </c>
      <c r="C17" s="45">
        <v>1</v>
      </c>
      <c r="D17" s="46">
        <f t="shared" si="0"/>
        <v>0.12</v>
      </c>
      <c r="E17" s="42"/>
      <c r="F17" s="42"/>
      <c r="G17" s="42"/>
      <c r="H17" s="35"/>
      <c r="I17" s="35"/>
      <c r="K17" s="36"/>
      <c r="L17" s="21"/>
      <c r="M17" s="37"/>
      <c r="N17" s="38"/>
      <c r="O17" s="39"/>
      <c r="S17" s="37"/>
    </row>
    <row r="18" spans="1:19" ht="15" customHeight="1" x14ac:dyDescent="0.25">
      <c r="A18" s="47">
        <v>2116</v>
      </c>
      <c r="B18" s="44" t="s">
        <v>7</v>
      </c>
      <c r="C18" s="45">
        <v>1</v>
      </c>
      <c r="D18" s="46">
        <f t="shared" si="0"/>
        <v>0.12</v>
      </c>
      <c r="E18" s="42"/>
      <c r="F18" s="42"/>
      <c r="G18" s="42"/>
      <c r="H18" s="35"/>
      <c r="I18" s="35"/>
      <c r="K18" s="36"/>
      <c r="L18" s="21"/>
      <c r="M18" s="37"/>
      <c r="N18" s="38"/>
      <c r="O18" s="39"/>
      <c r="S18" s="37"/>
    </row>
    <row r="19" spans="1:19" ht="15.75" customHeight="1" x14ac:dyDescent="0.25">
      <c r="A19" s="47">
        <v>2119</v>
      </c>
      <c r="B19" s="44" t="s">
        <v>8</v>
      </c>
      <c r="C19" s="45">
        <v>1</v>
      </c>
      <c r="D19" s="46">
        <f t="shared" si="0"/>
        <v>0.12</v>
      </c>
      <c r="E19" s="42"/>
      <c r="F19" s="42"/>
      <c r="G19" s="42"/>
      <c r="H19" s="35"/>
      <c r="I19" s="35"/>
      <c r="K19" s="36"/>
      <c r="L19" s="21"/>
      <c r="M19" s="37"/>
      <c r="N19" s="38"/>
      <c r="O19" s="39"/>
      <c r="S19" s="37"/>
    </row>
    <row r="20" spans="1:19" x14ac:dyDescent="0.25">
      <c r="A20" s="47">
        <v>2120</v>
      </c>
      <c r="B20" s="44" t="s">
        <v>9</v>
      </c>
      <c r="C20" s="45">
        <v>1</v>
      </c>
      <c r="D20" s="46">
        <f t="shared" si="0"/>
        <v>0.12</v>
      </c>
      <c r="E20" s="42"/>
      <c r="F20" s="42"/>
      <c r="G20" s="42"/>
      <c r="H20" s="35"/>
      <c r="I20" s="35"/>
      <c r="K20" s="36"/>
      <c r="L20" s="21"/>
      <c r="M20" s="37"/>
      <c r="N20" s="38"/>
      <c r="O20" s="39"/>
      <c r="S20" s="37"/>
    </row>
    <row r="21" spans="1:19" x14ac:dyDescent="0.25">
      <c r="A21" s="47">
        <v>2128</v>
      </c>
      <c r="B21" s="44" t="s">
        <v>10</v>
      </c>
      <c r="C21" s="45">
        <v>1</v>
      </c>
      <c r="D21" s="46">
        <f t="shared" si="0"/>
        <v>0.12</v>
      </c>
      <c r="E21" s="42"/>
      <c r="F21" s="42"/>
      <c r="G21" s="42"/>
      <c r="H21" s="35"/>
      <c r="I21" s="35"/>
      <c r="K21" s="36"/>
      <c r="L21" s="21"/>
      <c r="M21" s="37"/>
      <c r="N21" s="38"/>
      <c r="O21" s="39"/>
      <c r="S21" s="37"/>
    </row>
    <row r="22" spans="1:19" x14ac:dyDescent="0.25">
      <c r="A22" s="47">
        <v>2130</v>
      </c>
      <c r="B22" s="44" t="s">
        <v>11</v>
      </c>
      <c r="C22" s="45">
        <v>1</v>
      </c>
      <c r="D22" s="46">
        <f t="shared" si="0"/>
        <v>0.12</v>
      </c>
      <c r="E22" s="42"/>
      <c r="F22" s="42"/>
      <c r="G22" s="42"/>
      <c r="H22" s="35"/>
      <c r="I22" s="35"/>
      <c r="K22" s="36"/>
      <c r="L22" s="21"/>
      <c r="M22" s="37"/>
      <c r="N22" s="38"/>
      <c r="O22" s="39"/>
      <c r="S22" s="37"/>
    </row>
    <row r="23" spans="1:19" x14ac:dyDescent="0.25">
      <c r="A23" s="47">
        <v>2132</v>
      </c>
      <c r="B23" s="44" t="s">
        <v>181</v>
      </c>
      <c r="C23" s="45">
        <v>1</v>
      </c>
      <c r="D23" s="46">
        <f t="shared" si="0"/>
        <v>0.12</v>
      </c>
      <c r="E23" s="42"/>
      <c r="F23" s="42"/>
      <c r="G23" s="42"/>
      <c r="H23" s="35"/>
      <c r="I23" s="35"/>
      <c r="K23" s="36"/>
      <c r="L23" s="21"/>
      <c r="M23" s="37"/>
      <c r="N23" s="38"/>
      <c r="O23" s="39"/>
      <c r="S23" s="37"/>
    </row>
    <row r="24" spans="1:19" x14ac:dyDescent="0.25">
      <c r="A24" s="47">
        <v>2133</v>
      </c>
      <c r="B24" s="44" t="s">
        <v>12</v>
      </c>
      <c r="C24" s="45">
        <v>1</v>
      </c>
      <c r="D24" s="46">
        <f t="shared" si="0"/>
        <v>0.12</v>
      </c>
      <c r="E24" s="42"/>
      <c r="F24" s="42"/>
      <c r="G24" s="42"/>
      <c r="H24" s="35"/>
      <c r="I24" s="35"/>
      <c r="K24" s="36"/>
      <c r="L24" s="21"/>
      <c r="M24" s="37"/>
      <c r="N24" s="38"/>
      <c r="O24" s="39"/>
      <c r="S24" s="37"/>
    </row>
    <row r="25" spans="1:19" x14ac:dyDescent="0.25">
      <c r="A25" s="47">
        <v>2134</v>
      </c>
      <c r="B25" s="44" t="s">
        <v>13</v>
      </c>
      <c r="C25" s="45">
        <v>1</v>
      </c>
      <c r="D25" s="46">
        <f t="shared" si="0"/>
        <v>0.12</v>
      </c>
      <c r="E25" s="42"/>
      <c r="F25" s="42"/>
      <c r="G25" s="42"/>
      <c r="H25" s="35"/>
      <c r="I25" s="35"/>
      <c r="K25" s="36"/>
      <c r="L25" s="21"/>
      <c r="M25" s="37"/>
      <c r="N25" s="38"/>
      <c r="O25" s="39"/>
      <c r="S25" s="37"/>
    </row>
    <row r="26" spans="1:19" x14ac:dyDescent="0.25">
      <c r="A26" s="47">
        <v>2136</v>
      </c>
      <c r="B26" s="44" t="s">
        <v>14</v>
      </c>
      <c r="C26" s="45">
        <v>1</v>
      </c>
      <c r="D26" s="46">
        <f t="shared" si="0"/>
        <v>0.12</v>
      </c>
      <c r="E26" s="42"/>
      <c r="F26" s="42"/>
      <c r="G26" s="42"/>
      <c r="H26" s="35"/>
      <c r="I26" s="35"/>
      <c r="K26" s="36"/>
      <c r="L26" s="21"/>
      <c r="M26" s="37"/>
      <c r="N26" s="38"/>
      <c r="O26" s="39"/>
      <c r="S26" s="37"/>
    </row>
    <row r="27" spans="1:19" x14ac:dyDescent="0.25">
      <c r="A27" s="47">
        <v>2137</v>
      </c>
      <c r="B27" s="44" t="s">
        <v>15</v>
      </c>
      <c r="C27" s="45">
        <v>1</v>
      </c>
      <c r="D27" s="46">
        <f t="shared" si="0"/>
        <v>0.12</v>
      </c>
      <c r="E27" s="42"/>
      <c r="F27" s="42"/>
      <c r="G27" s="42"/>
      <c r="H27" s="35"/>
      <c r="I27" s="35"/>
      <c r="K27" s="36"/>
      <c r="L27" s="21"/>
      <c r="M27" s="37"/>
      <c r="N27" s="38"/>
      <c r="O27" s="39"/>
      <c r="S27" s="37"/>
    </row>
    <row r="28" spans="1:19" x14ac:dyDescent="0.25">
      <c r="A28" s="47">
        <v>2138</v>
      </c>
      <c r="B28" s="44" t="s">
        <v>16</v>
      </c>
      <c r="C28" s="45">
        <v>1</v>
      </c>
      <c r="D28" s="46">
        <f t="shared" si="0"/>
        <v>0.12</v>
      </c>
      <c r="E28" s="42"/>
      <c r="F28" s="42"/>
      <c r="G28" s="42"/>
      <c r="H28" s="35"/>
      <c r="I28" s="35"/>
      <c r="K28" s="36"/>
      <c r="L28" s="21"/>
      <c r="M28" s="37"/>
      <c r="N28" s="38"/>
      <c r="O28" s="39"/>
      <c r="S28" s="37"/>
    </row>
    <row r="29" spans="1:19" x14ac:dyDescent="0.25">
      <c r="A29" s="47">
        <v>2139</v>
      </c>
      <c r="B29" s="44" t="s">
        <v>17</v>
      </c>
      <c r="C29" s="45">
        <v>1</v>
      </c>
      <c r="D29" s="46">
        <f t="shared" si="0"/>
        <v>0.12</v>
      </c>
      <c r="E29" s="42"/>
      <c r="F29" s="42"/>
      <c r="G29" s="42"/>
      <c r="H29" s="35"/>
      <c r="I29" s="35"/>
      <c r="K29" s="36"/>
      <c r="L29" s="21"/>
      <c r="M29" s="37"/>
      <c r="N29" s="38"/>
      <c r="O29" s="39"/>
      <c r="S29" s="37"/>
    </row>
    <row r="30" spans="1:19" x14ac:dyDescent="0.25">
      <c r="A30" s="47">
        <v>2142</v>
      </c>
      <c r="B30" s="44" t="s">
        <v>18</v>
      </c>
      <c r="C30" s="45">
        <v>1</v>
      </c>
      <c r="D30" s="46">
        <f t="shared" si="0"/>
        <v>0.12</v>
      </c>
      <c r="E30" s="42"/>
      <c r="F30" s="42"/>
      <c r="G30" s="42"/>
      <c r="H30" s="35"/>
      <c r="I30" s="35"/>
      <c r="K30" s="36"/>
      <c r="L30" s="21"/>
      <c r="M30" s="37"/>
      <c r="N30" s="38"/>
      <c r="O30" s="39"/>
      <c r="S30" s="37"/>
    </row>
    <row r="31" spans="1:19" x14ac:dyDescent="0.25">
      <c r="A31" s="47">
        <v>2147</v>
      </c>
      <c r="B31" s="44" t="s">
        <v>19</v>
      </c>
      <c r="C31" s="45">
        <v>1</v>
      </c>
      <c r="D31" s="46">
        <f t="shared" si="0"/>
        <v>0.12</v>
      </c>
      <c r="E31" s="42"/>
      <c r="F31" s="42"/>
      <c r="G31" s="42"/>
      <c r="H31" s="35"/>
      <c r="I31" s="35"/>
      <c r="K31" s="36"/>
      <c r="L31" s="21"/>
      <c r="M31" s="37"/>
      <c r="N31" s="38"/>
      <c r="O31" s="39"/>
      <c r="S31" s="37"/>
    </row>
    <row r="32" spans="1:19" x14ac:dyDescent="0.25">
      <c r="A32" s="47">
        <v>2148</v>
      </c>
      <c r="B32" s="44" t="s">
        <v>20</v>
      </c>
      <c r="C32" s="45">
        <v>1</v>
      </c>
      <c r="D32" s="46">
        <f t="shared" si="0"/>
        <v>0.12</v>
      </c>
      <c r="E32" s="42"/>
      <c r="F32" s="42"/>
      <c r="G32" s="42"/>
      <c r="H32" s="35"/>
      <c r="I32" s="35"/>
      <c r="K32" s="36"/>
      <c r="L32" s="21"/>
      <c r="M32" s="37"/>
      <c r="N32" s="38"/>
      <c r="O32" s="39"/>
      <c r="S32" s="37"/>
    </row>
    <row r="33" spans="1:19" x14ac:dyDescent="0.25">
      <c r="A33" s="47">
        <v>2155</v>
      </c>
      <c r="B33" s="44" t="s">
        <v>182</v>
      </c>
      <c r="C33" s="45">
        <v>1</v>
      </c>
      <c r="D33" s="46">
        <f t="shared" si="0"/>
        <v>0.12</v>
      </c>
      <c r="E33" s="42"/>
      <c r="F33" s="42"/>
      <c r="G33" s="42"/>
      <c r="H33" s="35"/>
      <c r="I33" s="35"/>
      <c r="K33" s="36"/>
      <c r="L33" s="21"/>
      <c r="M33" s="37"/>
      <c r="N33" s="38"/>
      <c r="O33" s="39"/>
      <c r="S33" s="37"/>
    </row>
    <row r="34" spans="1:19" x14ac:dyDescent="0.25">
      <c r="A34" s="47">
        <v>2156</v>
      </c>
      <c r="B34" s="44" t="s">
        <v>21</v>
      </c>
      <c r="C34" s="45">
        <v>1</v>
      </c>
      <c r="D34" s="46">
        <f t="shared" si="0"/>
        <v>0.12</v>
      </c>
      <c r="E34" s="42"/>
      <c r="F34" s="42"/>
      <c r="G34" s="42"/>
      <c r="H34" s="35"/>
      <c r="I34" s="35"/>
      <c r="K34" s="36"/>
      <c r="L34" s="21"/>
      <c r="M34" s="37"/>
      <c r="N34" s="38"/>
      <c r="O34" s="39"/>
      <c r="S34" s="37"/>
    </row>
    <row r="35" spans="1:19" x14ac:dyDescent="0.25">
      <c r="A35" s="47">
        <v>2161</v>
      </c>
      <c r="B35" s="44" t="s">
        <v>22</v>
      </c>
      <c r="C35" s="45">
        <v>1</v>
      </c>
      <c r="D35" s="46">
        <f t="shared" si="0"/>
        <v>0.12</v>
      </c>
      <c r="E35" s="42"/>
      <c r="F35" s="42"/>
      <c r="G35" s="42"/>
      <c r="H35" s="35"/>
      <c r="I35" s="35"/>
      <c r="K35" s="36"/>
      <c r="L35" s="21"/>
      <c r="M35" s="37"/>
      <c r="N35" s="38"/>
      <c r="O35" s="39"/>
      <c r="S35" s="37"/>
    </row>
    <row r="36" spans="1:19" x14ac:dyDescent="0.25">
      <c r="A36" s="47">
        <v>2163</v>
      </c>
      <c r="B36" s="44" t="s">
        <v>23</v>
      </c>
      <c r="C36" s="45">
        <v>1</v>
      </c>
      <c r="D36" s="46">
        <f t="shared" si="0"/>
        <v>0.12</v>
      </c>
      <c r="E36" s="42"/>
      <c r="F36" s="42"/>
      <c r="G36" s="42"/>
      <c r="H36" s="35"/>
      <c r="I36" s="35"/>
      <c r="K36" s="36"/>
      <c r="L36" s="21"/>
      <c r="M36" s="37"/>
      <c r="N36" s="38"/>
      <c r="O36" s="39"/>
      <c r="S36" s="37"/>
    </row>
    <row r="37" spans="1:19" x14ac:dyDescent="0.25">
      <c r="A37" s="47">
        <v>2164</v>
      </c>
      <c r="B37" s="44" t="s">
        <v>24</v>
      </c>
      <c r="C37" s="45">
        <v>1</v>
      </c>
      <c r="D37" s="46">
        <f t="shared" si="0"/>
        <v>0.12</v>
      </c>
      <c r="E37" s="42"/>
      <c r="F37" s="42"/>
      <c r="G37" s="42"/>
      <c r="H37" s="35"/>
      <c r="I37" s="35"/>
      <c r="K37" s="36"/>
      <c r="L37" s="21"/>
      <c r="M37" s="37"/>
      <c r="N37" s="38"/>
      <c r="O37" s="39"/>
      <c r="S37" s="37"/>
    </row>
    <row r="38" spans="1:19" x14ac:dyDescent="0.25">
      <c r="A38" s="47">
        <v>2165</v>
      </c>
      <c r="B38" s="44" t="s">
        <v>25</v>
      </c>
      <c r="C38" s="45">
        <v>1</v>
      </c>
      <c r="D38" s="46">
        <f t="shared" si="0"/>
        <v>0.12</v>
      </c>
      <c r="E38" s="42"/>
      <c r="F38" s="42"/>
      <c r="G38" s="42"/>
      <c r="H38" s="35"/>
      <c r="I38" s="35"/>
      <c r="K38" s="36"/>
      <c r="L38" s="21"/>
      <c r="M38" s="37"/>
      <c r="N38" s="38"/>
      <c r="O38" s="39"/>
      <c r="S38" s="37"/>
    </row>
    <row r="39" spans="1:19" x14ac:dyDescent="0.25">
      <c r="A39" s="47">
        <v>2166</v>
      </c>
      <c r="B39" s="44" t="s">
        <v>26</v>
      </c>
      <c r="C39" s="45">
        <v>1</v>
      </c>
      <c r="D39" s="46">
        <f t="shared" si="0"/>
        <v>0.12</v>
      </c>
      <c r="E39" s="42"/>
      <c r="F39" s="42"/>
      <c r="G39" s="42"/>
      <c r="H39" s="35"/>
      <c r="I39" s="35"/>
      <c r="K39" s="36"/>
      <c r="L39" s="21"/>
      <c r="M39" s="37"/>
      <c r="N39" s="38"/>
      <c r="O39" s="39"/>
      <c r="S39" s="37"/>
    </row>
    <row r="40" spans="1:19" x14ac:dyDescent="0.25">
      <c r="A40" s="47">
        <v>2167</v>
      </c>
      <c r="B40" s="44" t="s">
        <v>27</v>
      </c>
      <c r="C40" s="45">
        <v>1</v>
      </c>
      <c r="D40" s="46">
        <f t="shared" si="0"/>
        <v>0.12</v>
      </c>
      <c r="E40" s="42"/>
      <c r="F40" s="42"/>
      <c r="G40" s="42"/>
      <c r="H40" s="35"/>
      <c r="I40" s="35"/>
      <c r="K40" s="36"/>
      <c r="L40" s="21"/>
      <c r="M40" s="37"/>
      <c r="N40" s="38"/>
      <c r="O40" s="39"/>
      <c r="S40" s="37"/>
    </row>
    <row r="41" spans="1:19" x14ac:dyDescent="0.25">
      <c r="A41" s="47">
        <v>2168</v>
      </c>
      <c r="B41" s="44" t="s">
        <v>28</v>
      </c>
      <c r="C41" s="45">
        <v>1</v>
      </c>
      <c r="D41" s="46">
        <f t="shared" si="0"/>
        <v>0.12</v>
      </c>
      <c r="E41" s="42"/>
      <c r="F41" s="42"/>
      <c r="G41" s="42"/>
      <c r="H41" s="35"/>
      <c r="I41" s="35"/>
      <c r="K41" s="36"/>
      <c r="L41" s="21"/>
      <c r="M41" s="37"/>
      <c r="N41" s="38"/>
      <c r="O41" s="39"/>
      <c r="S41" s="37"/>
    </row>
    <row r="42" spans="1:19" x14ac:dyDescent="0.25">
      <c r="A42" s="47">
        <v>2169</v>
      </c>
      <c r="B42" s="44" t="s">
        <v>29</v>
      </c>
      <c r="C42" s="45">
        <v>1</v>
      </c>
      <c r="D42" s="46">
        <f t="shared" si="0"/>
        <v>0.12</v>
      </c>
      <c r="E42" s="42"/>
      <c r="F42" s="42"/>
      <c r="G42" s="42"/>
      <c r="H42" s="35"/>
      <c r="I42" s="35"/>
      <c r="K42" s="36"/>
      <c r="L42" s="21"/>
      <c r="M42" s="37"/>
      <c r="N42" s="38"/>
      <c r="O42" s="39"/>
      <c r="S42" s="37"/>
    </row>
    <row r="43" spans="1:19" x14ac:dyDescent="0.25">
      <c r="A43" s="47">
        <v>2171</v>
      </c>
      <c r="B43" s="44" t="s">
        <v>30</v>
      </c>
      <c r="C43" s="45">
        <v>1</v>
      </c>
      <c r="D43" s="46">
        <f t="shared" si="0"/>
        <v>0.12</v>
      </c>
      <c r="E43" s="42"/>
      <c r="F43" s="42"/>
      <c r="G43" s="42"/>
      <c r="H43" s="35"/>
      <c r="I43" s="35"/>
      <c r="K43" s="36"/>
      <c r="L43" s="21"/>
      <c r="M43" s="37"/>
      <c r="N43" s="38"/>
      <c r="O43" s="39"/>
      <c r="S43" s="37"/>
    </row>
    <row r="44" spans="1:19" x14ac:dyDescent="0.25">
      <c r="A44" s="47">
        <v>2175</v>
      </c>
      <c r="B44" s="44" t="s">
        <v>31</v>
      </c>
      <c r="C44" s="45">
        <v>1</v>
      </c>
      <c r="D44" s="46">
        <f t="shared" si="0"/>
        <v>0.12</v>
      </c>
      <c r="E44" s="42"/>
      <c r="F44" s="42"/>
      <c r="G44" s="42"/>
      <c r="H44" s="35"/>
      <c r="I44" s="35"/>
      <c r="K44" s="36"/>
      <c r="L44" s="21"/>
      <c r="M44" s="37"/>
      <c r="N44" s="38"/>
      <c r="O44" s="39"/>
      <c r="S44" s="37"/>
    </row>
    <row r="45" spans="1:19" x14ac:dyDescent="0.25">
      <c r="A45" s="47">
        <v>2176</v>
      </c>
      <c r="B45" s="44" t="s">
        <v>32</v>
      </c>
      <c r="C45" s="45">
        <v>1</v>
      </c>
      <c r="D45" s="46">
        <f t="shared" si="0"/>
        <v>0.12</v>
      </c>
      <c r="E45" s="42"/>
      <c r="F45" s="42"/>
      <c r="G45" s="42"/>
      <c r="H45" s="35"/>
      <c r="I45" s="35"/>
      <c r="K45" s="36"/>
      <c r="L45" s="21"/>
      <c r="M45" s="37"/>
      <c r="N45" s="38"/>
      <c r="O45" s="39"/>
      <c r="S45" s="37"/>
    </row>
    <row r="46" spans="1:19" x14ac:dyDescent="0.25">
      <c r="A46" s="47">
        <v>2185</v>
      </c>
      <c r="B46" s="44" t="s">
        <v>33</v>
      </c>
      <c r="C46" s="45">
        <v>1</v>
      </c>
      <c r="D46" s="46">
        <f t="shared" si="0"/>
        <v>0.12</v>
      </c>
      <c r="E46" s="42"/>
      <c r="F46" s="42"/>
      <c r="G46" s="42"/>
      <c r="H46" s="35"/>
      <c r="I46" s="35"/>
      <c r="K46" s="36"/>
      <c r="L46" s="21"/>
      <c r="M46" s="37"/>
      <c r="N46" s="38"/>
      <c r="O46" s="39"/>
      <c r="S46" s="37"/>
    </row>
    <row r="47" spans="1:19" x14ac:dyDescent="0.25">
      <c r="A47" s="47">
        <v>2187</v>
      </c>
      <c r="B47" s="44" t="s">
        <v>34</v>
      </c>
      <c r="C47" s="45">
        <v>1</v>
      </c>
      <c r="D47" s="46">
        <f t="shared" si="0"/>
        <v>0.12</v>
      </c>
      <c r="E47" s="42"/>
      <c r="F47" s="42"/>
      <c r="G47" s="42"/>
      <c r="H47" s="35"/>
      <c r="I47" s="35"/>
      <c r="K47" s="36"/>
      <c r="L47" s="21"/>
      <c r="M47" s="37"/>
      <c r="N47" s="38"/>
      <c r="O47" s="39"/>
      <c r="S47" s="37"/>
    </row>
    <row r="48" spans="1:19" x14ac:dyDescent="0.25">
      <c r="A48" s="47">
        <v>2188</v>
      </c>
      <c r="B48" s="44" t="s">
        <v>35</v>
      </c>
      <c r="C48" s="45">
        <v>1</v>
      </c>
      <c r="D48" s="46">
        <f t="shared" si="0"/>
        <v>0.12</v>
      </c>
      <c r="E48" s="42"/>
      <c r="F48" s="42"/>
      <c r="G48" s="42"/>
      <c r="H48" s="35"/>
      <c r="I48" s="35"/>
      <c r="K48" s="36"/>
      <c r="L48" s="21"/>
      <c r="M48" s="37"/>
      <c r="N48" s="38"/>
      <c r="O48" s="39"/>
      <c r="S48" s="37"/>
    </row>
    <row r="49" spans="1:19" x14ac:dyDescent="0.25">
      <c r="A49" s="47">
        <v>2189</v>
      </c>
      <c r="B49" s="44" t="s">
        <v>36</v>
      </c>
      <c r="C49" s="45">
        <v>1</v>
      </c>
      <c r="D49" s="46">
        <f t="shared" si="0"/>
        <v>0.12</v>
      </c>
      <c r="E49" s="42"/>
      <c r="F49" s="42"/>
      <c r="G49" s="42"/>
      <c r="H49" s="35"/>
      <c r="I49" s="35"/>
      <c r="K49" s="36"/>
      <c r="L49" s="21"/>
      <c r="M49" s="37"/>
      <c r="N49" s="38"/>
      <c r="O49" s="39"/>
      <c r="S49" s="37"/>
    </row>
    <row r="50" spans="1:19" x14ac:dyDescent="0.25">
      <c r="A50" s="47">
        <v>2190</v>
      </c>
      <c r="B50" s="44" t="s">
        <v>37</v>
      </c>
      <c r="C50" s="45">
        <v>1</v>
      </c>
      <c r="D50" s="46">
        <f t="shared" si="0"/>
        <v>0.12</v>
      </c>
      <c r="E50" s="42"/>
      <c r="F50" s="42"/>
      <c r="G50" s="42"/>
      <c r="H50" s="35"/>
      <c r="I50" s="35"/>
      <c r="K50" s="36"/>
      <c r="L50" s="21"/>
      <c r="M50" s="37"/>
      <c r="N50" s="38"/>
      <c r="O50" s="39"/>
      <c r="S50" s="37"/>
    </row>
    <row r="51" spans="1:19" x14ac:dyDescent="0.25">
      <c r="A51" s="47">
        <v>2192</v>
      </c>
      <c r="B51" s="44" t="s">
        <v>38</v>
      </c>
      <c r="C51" s="45">
        <v>1</v>
      </c>
      <c r="D51" s="46">
        <f t="shared" si="0"/>
        <v>0.12</v>
      </c>
      <c r="E51" s="42"/>
      <c r="F51" s="42"/>
      <c r="G51" s="42"/>
      <c r="H51" s="35"/>
      <c r="I51" s="35"/>
      <c r="K51" s="36"/>
      <c r="L51" s="21"/>
      <c r="M51" s="37"/>
      <c r="N51" s="38"/>
      <c r="O51" s="39"/>
      <c r="S51" s="37"/>
    </row>
    <row r="52" spans="1:19" x14ac:dyDescent="0.25">
      <c r="A52" s="47">
        <v>2193</v>
      </c>
      <c r="B52" s="44" t="s">
        <v>39</v>
      </c>
      <c r="C52" s="45">
        <v>1</v>
      </c>
      <c r="D52" s="46">
        <f t="shared" si="0"/>
        <v>0.12</v>
      </c>
      <c r="E52" s="42"/>
      <c r="F52" s="42"/>
      <c r="G52" s="42"/>
      <c r="H52" s="35"/>
      <c r="I52" s="35"/>
      <c r="K52" s="36"/>
      <c r="L52" s="21"/>
      <c r="M52" s="37"/>
      <c r="N52" s="38"/>
      <c r="O52" s="39"/>
      <c r="S52" s="37"/>
    </row>
    <row r="53" spans="1:19" x14ac:dyDescent="0.25">
      <c r="A53" s="47">
        <v>2226</v>
      </c>
      <c r="B53" s="44" t="s">
        <v>40</v>
      </c>
      <c r="C53" s="45">
        <v>1</v>
      </c>
      <c r="D53" s="46">
        <f t="shared" si="0"/>
        <v>0.12</v>
      </c>
      <c r="E53" s="42"/>
      <c r="F53" s="42"/>
      <c r="G53" s="42"/>
      <c r="H53" s="35"/>
      <c r="I53" s="35"/>
      <c r="K53" s="36"/>
      <c r="L53" s="21"/>
      <c r="M53" s="37"/>
      <c r="N53" s="38"/>
      <c r="O53" s="39"/>
      <c r="S53" s="37"/>
    </row>
    <row r="54" spans="1:19" x14ac:dyDescent="0.25">
      <c r="A54" s="47">
        <v>2227</v>
      </c>
      <c r="B54" s="44" t="s">
        <v>150</v>
      </c>
      <c r="C54" s="45">
        <v>1</v>
      </c>
      <c r="D54" s="46">
        <f t="shared" si="0"/>
        <v>0.12</v>
      </c>
      <c r="E54" s="42"/>
      <c r="F54" s="42"/>
      <c r="G54" s="42"/>
      <c r="H54" s="35"/>
      <c r="I54" s="35"/>
      <c r="K54" s="36"/>
      <c r="L54" s="21"/>
      <c r="M54" s="37"/>
      <c r="N54" s="38"/>
      <c r="O54" s="39"/>
      <c r="S54" s="37"/>
    </row>
    <row r="55" spans="1:19" x14ac:dyDescent="0.25">
      <c r="A55" s="49">
        <v>2228</v>
      </c>
      <c r="B55" s="50" t="s">
        <v>41</v>
      </c>
      <c r="C55" s="45">
        <v>1</v>
      </c>
      <c r="D55" s="46">
        <f t="shared" si="0"/>
        <v>0.12</v>
      </c>
      <c r="E55" s="42"/>
      <c r="F55" s="42"/>
      <c r="G55" s="42"/>
      <c r="H55" s="35"/>
      <c r="I55" s="35"/>
      <c r="K55" s="36"/>
      <c r="L55" s="21"/>
      <c r="M55" s="37"/>
      <c r="N55" s="38"/>
      <c r="O55" s="39"/>
      <c r="S55" s="37"/>
    </row>
    <row r="56" spans="1:19" x14ac:dyDescent="0.25">
      <c r="A56" s="47">
        <v>2231</v>
      </c>
      <c r="B56" s="44" t="s">
        <v>42</v>
      </c>
      <c r="C56" s="45">
        <v>1</v>
      </c>
      <c r="D56" s="46">
        <f t="shared" si="0"/>
        <v>0.12</v>
      </c>
      <c r="E56" s="42"/>
      <c r="F56" s="42"/>
      <c r="G56" s="42"/>
      <c r="H56" s="35"/>
      <c r="I56" s="35"/>
      <c r="K56" s="36"/>
      <c r="L56" s="21"/>
      <c r="M56" s="37"/>
      <c r="N56" s="38"/>
      <c r="O56" s="39"/>
      <c r="S56" s="37"/>
    </row>
    <row r="57" spans="1:19" x14ac:dyDescent="0.25">
      <c r="A57" s="47">
        <v>2239</v>
      </c>
      <c r="B57" s="44" t="s">
        <v>43</v>
      </c>
      <c r="C57" s="45">
        <v>1</v>
      </c>
      <c r="D57" s="46">
        <f t="shared" si="0"/>
        <v>0.12</v>
      </c>
      <c r="E57" s="42"/>
      <c r="F57" s="42"/>
      <c r="G57" s="42"/>
      <c r="H57" s="35"/>
      <c r="I57" s="35"/>
      <c r="K57" s="36"/>
      <c r="L57" s="21"/>
      <c r="M57" s="37"/>
      <c r="N57" s="38"/>
      <c r="O57" s="39"/>
      <c r="S57" s="37"/>
    </row>
    <row r="58" spans="1:19" x14ac:dyDescent="0.25">
      <c r="A58" s="47">
        <v>2245</v>
      </c>
      <c r="B58" s="44" t="s">
        <v>183</v>
      </c>
      <c r="C58" s="45">
        <v>1</v>
      </c>
      <c r="D58" s="46">
        <f t="shared" si="0"/>
        <v>0.12</v>
      </c>
      <c r="E58" s="42"/>
      <c r="F58" s="42"/>
      <c r="G58" s="42"/>
      <c r="H58" s="35"/>
      <c r="I58" s="35"/>
      <c r="K58" s="36"/>
      <c r="L58" s="21"/>
      <c r="M58" s="37"/>
      <c r="N58" s="38"/>
      <c r="O58" s="39"/>
      <c r="S58" s="37"/>
    </row>
    <row r="59" spans="1:19" x14ac:dyDescent="0.25">
      <c r="A59" s="47">
        <v>2254</v>
      </c>
      <c r="B59" s="44" t="s">
        <v>44</v>
      </c>
      <c r="C59" s="45">
        <v>1</v>
      </c>
      <c r="D59" s="46">
        <f t="shared" si="0"/>
        <v>0.12</v>
      </c>
      <c r="E59" s="42"/>
      <c r="F59" s="42"/>
      <c r="G59" s="42"/>
      <c r="H59" s="35"/>
      <c r="I59" s="35"/>
      <c r="K59" s="36"/>
      <c r="L59" s="21"/>
      <c r="M59" s="37"/>
      <c r="N59" s="38"/>
      <c r="O59" s="39"/>
      <c r="S59" s="37"/>
    </row>
    <row r="60" spans="1:19" x14ac:dyDescent="0.25">
      <c r="A60" s="47">
        <v>2258</v>
      </c>
      <c r="B60" s="44" t="s">
        <v>45</v>
      </c>
      <c r="C60" s="45">
        <v>1</v>
      </c>
      <c r="D60" s="46">
        <f t="shared" si="0"/>
        <v>0.12</v>
      </c>
      <c r="E60" s="42"/>
      <c r="F60" s="42"/>
      <c r="G60" s="42"/>
      <c r="H60" s="35"/>
      <c r="I60" s="35"/>
      <c r="K60" s="36"/>
      <c r="L60" s="21"/>
      <c r="M60" s="37"/>
      <c r="N60" s="38"/>
      <c r="O60" s="39"/>
      <c r="S60" s="37"/>
    </row>
    <row r="61" spans="1:19" x14ac:dyDescent="0.25">
      <c r="A61" s="47">
        <v>2263</v>
      </c>
      <c r="B61" s="44" t="s">
        <v>46</v>
      </c>
      <c r="C61" s="45">
        <v>1</v>
      </c>
      <c r="D61" s="46">
        <f t="shared" si="0"/>
        <v>0.12</v>
      </c>
      <c r="E61" s="42"/>
      <c r="F61" s="42"/>
      <c r="G61" s="42"/>
      <c r="H61" s="35"/>
      <c r="I61" s="35"/>
      <c r="K61" s="36"/>
      <c r="L61" s="21"/>
      <c r="M61" s="37"/>
      <c r="N61" s="38"/>
      <c r="O61" s="39"/>
      <c r="S61" s="37"/>
    </row>
    <row r="62" spans="1:19" x14ac:dyDescent="0.25">
      <c r="A62" s="47">
        <v>2265</v>
      </c>
      <c r="B62" s="44" t="s">
        <v>47</v>
      </c>
      <c r="C62" s="45">
        <v>1</v>
      </c>
      <c r="D62" s="46">
        <f t="shared" si="0"/>
        <v>0.12</v>
      </c>
      <c r="E62" s="42"/>
      <c r="F62" s="42"/>
      <c r="G62" s="42"/>
      <c r="H62" s="35"/>
      <c r="I62" s="35"/>
      <c r="K62" s="36"/>
      <c r="L62" s="21"/>
      <c r="M62" s="37"/>
      <c r="N62" s="38"/>
      <c r="O62" s="39"/>
      <c r="S62" s="37"/>
    </row>
    <row r="63" spans="1:19" x14ac:dyDescent="0.25">
      <c r="A63" s="47">
        <v>2268</v>
      </c>
      <c r="B63" s="44" t="s">
        <v>48</v>
      </c>
      <c r="C63" s="45">
        <v>1</v>
      </c>
      <c r="D63" s="46">
        <f t="shared" si="0"/>
        <v>0.12</v>
      </c>
      <c r="E63" s="42"/>
      <c r="F63" s="42"/>
      <c r="G63" s="42"/>
      <c r="H63" s="35"/>
      <c r="I63" s="35"/>
      <c r="K63" s="36"/>
      <c r="L63" s="21"/>
      <c r="M63" s="37"/>
      <c r="N63" s="38"/>
      <c r="O63" s="39"/>
      <c r="S63" s="37"/>
    </row>
    <row r="64" spans="1:19" x14ac:dyDescent="0.25">
      <c r="A64" s="47">
        <v>2269</v>
      </c>
      <c r="B64" s="44" t="s">
        <v>49</v>
      </c>
      <c r="C64" s="45">
        <v>1</v>
      </c>
      <c r="D64" s="46">
        <f t="shared" si="0"/>
        <v>0.12</v>
      </c>
      <c r="E64" s="42"/>
      <c r="F64" s="42"/>
      <c r="G64" s="42"/>
      <c r="H64" s="35"/>
      <c r="I64" s="35"/>
      <c r="K64" s="36"/>
      <c r="L64" s="21"/>
      <c r="M64" s="37"/>
      <c r="N64" s="38"/>
      <c r="O64" s="39"/>
      <c r="S64" s="37"/>
    </row>
    <row r="65" spans="1:19" x14ac:dyDescent="0.25">
      <c r="A65" s="47">
        <v>2270</v>
      </c>
      <c r="B65" s="44" t="s">
        <v>50</v>
      </c>
      <c r="C65" s="45">
        <v>1</v>
      </c>
      <c r="D65" s="46">
        <f t="shared" si="0"/>
        <v>0.12</v>
      </c>
      <c r="E65" s="42"/>
      <c r="F65" s="42"/>
      <c r="G65" s="42"/>
      <c r="H65" s="35"/>
      <c r="I65" s="35"/>
      <c r="K65" s="36"/>
      <c r="L65" s="21"/>
      <c r="M65" s="37"/>
      <c r="N65" s="38"/>
      <c r="O65" s="39"/>
      <c r="S65" s="37"/>
    </row>
    <row r="66" spans="1:19" x14ac:dyDescent="0.25">
      <c r="A66" s="47">
        <v>2272</v>
      </c>
      <c r="B66" s="44" t="s">
        <v>51</v>
      </c>
      <c r="C66" s="45">
        <v>1</v>
      </c>
      <c r="D66" s="46">
        <f t="shared" si="0"/>
        <v>0.12</v>
      </c>
      <c r="E66" s="42"/>
      <c r="F66" s="42"/>
      <c r="G66" s="42"/>
      <c r="H66" s="35"/>
      <c r="I66" s="35"/>
      <c r="K66" s="36"/>
      <c r="L66" s="21"/>
      <c r="M66" s="37"/>
      <c r="N66" s="38"/>
      <c r="O66" s="39"/>
      <c r="S66" s="37"/>
    </row>
    <row r="67" spans="1:19" x14ac:dyDescent="0.25">
      <c r="A67" s="47">
        <v>2275</v>
      </c>
      <c r="B67" s="44" t="s">
        <v>52</v>
      </c>
      <c r="C67" s="45">
        <v>1</v>
      </c>
      <c r="D67" s="46">
        <f t="shared" ref="D67:D130" si="1">VLOOKUP(C67,E:F,2,FALSE)</f>
        <v>0.12</v>
      </c>
      <c r="E67" s="42"/>
      <c r="F67" s="42"/>
      <c r="G67" s="42"/>
      <c r="H67" s="35"/>
      <c r="I67" s="35"/>
      <c r="K67" s="36"/>
      <c r="L67" s="21"/>
      <c r="M67" s="37"/>
      <c r="N67" s="38"/>
      <c r="O67" s="39"/>
      <c r="S67" s="37"/>
    </row>
    <row r="68" spans="1:19" x14ac:dyDescent="0.25">
      <c r="A68" s="47">
        <v>2276</v>
      </c>
      <c r="B68" s="44" t="s">
        <v>53</v>
      </c>
      <c r="C68" s="45">
        <v>1</v>
      </c>
      <c r="D68" s="46">
        <f t="shared" si="1"/>
        <v>0.12</v>
      </c>
      <c r="E68" s="42"/>
      <c r="F68" s="42"/>
      <c r="G68" s="42"/>
      <c r="H68" s="35"/>
      <c r="I68" s="35"/>
      <c r="K68" s="36"/>
      <c r="L68" s="21"/>
      <c r="M68" s="37"/>
      <c r="N68" s="38"/>
      <c r="O68" s="39"/>
      <c r="S68" s="37"/>
    </row>
    <row r="69" spans="1:19" x14ac:dyDescent="0.25">
      <c r="A69" s="47">
        <v>2278</v>
      </c>
      <c r="B69" s="44" t="s">
        <v>184</v>
      </c>
      <c r="C69" s="45">
        <v>1</v>
      </c>
      <c r="D69" s="46">
        <f t="shared" si="1"/>
        <v>0.12</v>
      </c>
      <c r="E69" s="42"/>
      <c r="F69" s="42"/>
      <c r="G69" s="42"/>
      <c r="H69" s="35"/>
      <c r="I69" s="35"/>
      <c r="K69" s="36"/>
      <c r="L69" s="21"/>
      <c r="M69" s="37"/>
      <c r="N69" s="38"/>
      <c r="O69" s="39"/>
      <c r="S69" s="37"/>
    </row>
    <row r="70" spans="1:19" x14ac:dyDescent="0.25">
      <c r="A70" s="47">
        <v>2279</v>
      </c>
      <c r="B70" s="44" t="s">
        <v>54</v>
      </c>
      <c r="C70" s="45">
        <v>1</v>
      </c>
      <c r="D70" s="46">
        <f t="shared" si="1"/>
        <v>0.12</v>
      </c>
      <c r="E70" s="42"/>
      <c r="F70" s="42"/>
      <c r="G70" s="42"/>
      <c r="H70" s="35"/>
      <c r="I70" s="35"/>
      <c r="K70" s="36"/>
      <c r="L70" s="21"/>
      <c r="M70" s="37"/>
      <c r="N70" s="38"/>
      <c r="O70" s="39"/>
      <c r="S70" s="37"/>
    </row>
    <row r="71" spans="1:19" x14ac:dyDescent="0.25">
      <c r="A71" s="47">
        <v>2280</v>
      </c>
      <c r="B71" s="44" t="s">
        <v>55</v>
      </c>
      <c r="C71" s="45">
        <v>1</v>
      </c>
      <c r="D71" s="46">
        <f t="shared" si="1"/>
        <v>0.12</v>
      </c>
      <c r="E71" s="42"/>
      <c r="F71" s="42"/>
      <c r="G71" s="42"/>
      <c r="H71" s="35"/>
      <c r="I71" s="35"/>
      <c r="K71" s="36"/>
      <c r="L71" s="21"/>
      <c r="M71" s="37"/>
      <c r="N71" s="38"/>
      <c r="O71" s="39"/>
      <c r="S71" s="37"/>
    </row>
    <row r="72" spans="1:19" x14ac:dyDescent="0.25">
      <c r="A72" s="47">
        <v>2282</v>
      </c>
      <c r="B72" s="44" t="s">
        <v>56</v>
      </c>
      <c r="C72" s="45">
        <v>1</v>
      </c>
      <c r="D72" s="46">
        <f t="shared" si="1"/>
        <v>0.12</v>
      </c>
      <c r="E72" s="42"/>
      <c r="F72" s="42"/>
      <c r="G72" s="42"/>
      <c r="H72" s="35"/>
      <c r="I72" s="35"/>
      <c r="K72" s="36"/>
      <c r="L72" s="21"/>
      <c r="M72" s="37"/>
      <c r="N72" s="38"/>
      <c r="O72" s="39"/>
      <c r="S72" s="37"/>
    </row>
    <row r="73" spans="1:19" x14ac:dyDescent="0.25">
      <c r="A73" s="47">
        <v>2285</v>
      </c>
      <c r="B73" s="44" t="s">
        <v>57</v>
      </c>
      <c r="C73" s="45">
        <v>1</v>
      </c>
      <c r="D73" s="46">
        <f t="shared" si="1"/>
        <v>0.12</v>
      </c>
      <c r="E73" s="42"/>
      <c r="F73" s="42"/>
      <c r="G73" s="42"/>
      <c r="H73" s="35"/>
      <c r="I73" s="35"/>
      <c r="K73" s="36"/>
      <c r="L73" s="21"/>
      <c r="M73" s="37"/>
      <c r="N73" s="38"/>
      <c r="O73" s="39"/>
      <c r="S73" s="37"/>
    </row>
    <row r="74" spans="1:19" x14ac:dyDescent="0.25">
      <c r="A74" s="47">
        <v>2289</v>
      </c>
      <c r="B74" s="44" t="s">
        <v>58</v>
      </c>
      <c r="C74" s="45">
        <v>1</v>
      </c>
      <c r="D74" s="46">
        <f t="shared" si="1"/>
        <v>0.12</v>
      </c>
      <c r="E74" s="42"/>
      <c r="F74" s="42"/>
      <c r="G74" s="42"/>
      <c r="H74" s="35"/>
      <c r="I74" s="35"/>
      <c r="K74" s="36"/>
      <c r="L74" s="21"/>
      <c r="M74" s="37"/>
      <c r="N74" s="38"/>
      <c r="O74" s="39"/>
      <c r="S74" s="37"/>
    </row>
    <row r="75" spans="1:19" x14ac:dyDescent="0.25">
      <c r="A75" s="47">
        <v>2298</v>
      </c>
      <c r="B75" s="44" t="s">
        <v>59</v>
      </c>
      <c r="C75" s="45">
        <v>1</v>
      </c>
      <c r="D75" s="46">
        <f t="shared" si="1"/>
        <v>0.12</v>
      </c>
      <c r="E75" s="42"/>
      <c r="F75" s="42"/>
      <c r="G75" s="42"/>
      <c r="H75" s="35"/>
      <c r="I75" s="35"/>
      <c r="K75" s="36"/>
      <c r="L75" s="21"/>
      <c r="M75" s="37"/>
      <c r="N75" s="38"/>
      <c r="O75" s="39"/>
      <c r="S75" s="37"/>
    </row>
    <row r="76" spans="1:19" x14ac:dyDescent="0.25">
      <c r="A76" s="47">
        <v>2300</v>
      </c>
      <c r="B76" s="44" t="s">
        <v>60</v>
      </c>
      <c r="C76" s="45">
        <v>1</v>
      </c>
      <c r="D76" s="46">
        <f t="shared" si="1"/>
        <v>0.12</v>
      </c>
      <c r="E76" s="42"/>
      <c r="F76" s="42"/>
      <c r="G76" s="42"/>
      <c r="H76" s="35"/>
      <c r="I76" s="35"/>
      <c r="K76" s="36"/>
      <c r="L76" s="21"/>
      <c r="M76" s="37"/>
      <c r="N76" s="38"/>
      <c r="O76" s="39"/>
      <c r="S76" s="37"/>
    </row>
    <row r="77" spans="1:19" x14ac:dyDescent="0.25">
      <c r="A77" s="47">
        <v>2312</v>
      </c>
      <c r="B77" s="44" t="s">
        <v>61</v>
      </c>
      <c r="C77" s="45">
        <v>1</v>
      </c>
      <c r="D77" s="46">
        <f t="shared" si="1"/>
        <v>0.12</v>
      </c>
      <c r="E77" s="42"/>
      <c r="F77" s="42"/>
      <c r="G77" s="42"/>
      <c r="H77" s="35"/>
      <c r="I77" s="35"/>
      <c r="K77" s="36"/>
      <c r="L77" s="21"/>
      <c r="M77" s="37"/>
      <c r="N77" s="38"/>
      <c r="O77" s="39"/>
      <c r="S77" s="37"/>
    </row>
    <row r="78" spans="1:19" x14ac:dyDescent="0.25">
      <c r="A78" s="47">
        <v>2318</v>
      </c>
      <c r="B78" s="44" t="s">
        <v>62</v>
      </c>
      <c r="C78" s="45">
        <v>1</v>
      </c>
      <c r="D78" s="46">
        <f t="shared" si="1"/>
        <v>0.12</v>
      </c>
      <c r="E78" s="42"/>
      <c r="F78" s="42"/>
      <c r="G78" s="42"/>
      <c r="H78" s="35"/>
      <c r="I78" s="35"/>
      <c r="K78" s="36"/>
      <c r="L78" s="21"/>
      <c r="M78" s="37"/>
      <c r="N78" s="38"/>
      <c r="O78" s="39"/>
      <c r="S78" s="37"/>
    </row>
    <row r="79" spans="1:19" x14ac:dyDescent="0.25">
      <c r="A79" s="47">
        <v>2320</v>
      </c>
      <c r="B79" s="44" t="s">
        <v>63</v>
      </c>
      <c r="C79" s="45">
        <v>1</v>
      </c>
      <c r="D79" s="46">
        <f t="shared" si="1"/>
        <v>0.12</v>
      </c>
      <c r="E79" s="42"/>
      <c r="F79" s="42"/>
      <c r="G79" s="42"/>
      <c r="H79" s="35"/>
      <c r="I79" s="35"/>
      <c r="K79" s="36"/>
      <c r="L79" s="21"/>
      <c r="M79" s="37"/>
      <c r="N79" s="38"/>
      <c r="O79" s="39"/>
      <c r="S79" s="37"/>
    </row>
    <row r="80" spans="1:19" x14ac:dyDescent="0.25">
      <c r="A80" s="47">
        <v>2321</v>
      </c>
      <c r="B80" s="44" t="s">
        <v>64</v>
      </c>
      <c r="C80" s="45">
        <v>1</v>
      </c>
      <c r="D80" s="46">
        <f t="shared" si="1"/>
        <v>0.12</v>
      </c>
      <c r="E80" s="42"/>
      <c r="F80" s="42"/>
      <c r="G80" s="42"/>
      <c r="H80" s="35"/>
      <c r="I80" s="35"/>
      <c r="K80" s="36"/>
      <c r="L80" s="21"/>
      <c r="M80" s="37"/>
      <c r="N80" s="38"/>
      <c r="O80" s="39"/>
      <c r="S80" s="37"/>
    </row>
    <row r="81" spans="1:19" x14ac:dyDescent="0.25">
      <c r="A81" s="47">
        <v>2322</v>
      </c>
      <c r="B81" s="44" t="s">
        <v>65</v>
      </c>
      <c r="C81" s="45">
        <v>1</v>
      </c>
      <c r="D81" s="46">
        <f t="shared" si="1"/>
        <v>0.12</v>
      </c>
      <c r="E81" s="42"/>
      <c r="F81" s="42"/>
      <c r="G81" s="42"/>
      <c r="H81" s="35"/>
      <c r="I81" s="35"/>
      <c r="K81" s="36"/>
      <c r="L81" s="21"/>
      <c r="M81" s="37"/>
      <c r="N81" s="38"/>
      <c r="O81" s="39"/>
      <c r="S81" s="37"/>
    </row>
    <row r="82" spans="1:19" x14ac:dyDescent="0.25">
      <c r="A82" s="47">
        <v>2326</v>
      </c>
      <c r="B82" s="44" t="s">
        <v>66</v>
      </c>
      <c r="C82" s="45">
        <v>1</v>
      </c>
      <c r="D82" s="46">
        <f t="shared" si="1"/>
        <v>0.12</v>
      </c>
      <c r="E82" s="42"/>
      <c r="F82" s="42"/>
      <c r="G82" s="42"/>
      <c r="H82" s="35"/>
      <c r="I82" s="35"/>
      <c r="K82" s="36"/>
      <c r="L82" s="21"/>
      <c r="M82" s="37"/>
      <c r="N82" s="38"/>
      <c r="O82" s="39"/>
      <c r="S82" s="37"/>
    </row>
    <row r="83" spans="1:19" x14ac:dyDescent="0.25">
      <c r="A83" s="47">
        <v>2328</v>
      </c>
      <c r="B83" s="44" t="s">
        <v>67</v>
      </c>
      <c r="C83" s="45">
        <v>1</v>
      </c>
      <c r="D83" s="46">
        <f t="shared" si="1"/>
        <v>0.12</v>
      </c>
      <c r="E83" s="42"/>
      <c r="F83" s="42"/>
      <c r="G83" s="42"/>
      <c r="H83" s="35"/>
      <c r="I83" s="35"/>
      <c r="K83" s="36"/>
      <c r="L83" s="21"/>
      <c r="M83" s="37"/>
      <c r="N83" s="38"/>
      <c r="O83" s="39"/>
      <c r="S83" s="37"/>
    </row>
    <row r="84" spans="1:19" x14ac:dyDescent="0.25">
      <c r="A84" s="47">
        <v>2329</v>
      </c>
      <c r="B84" s="44" t="s">
        <v>68</v>
      </c>
      <c r="C84" s="45">
        <v>1</v>
      </c>
      <c r="D84" s="46">
        <f t="shared" si="1"/>
        <v>0.12</v>
      </c>
      <c r="E84" s="42"/>
      <c r="F84" s="42"/>
      <c r="G84" s="42"/>
      <c r="H84" s="35"/>
      <c r="I84" s="35"/>
      <c r="K84" s="36"/>
      <c r="L84" s="21"/>
      <c r="M84" s="37"/>
      <c r="N84" s="38"/>
      <c r="O84" s="39"/>
      <c r="S84" s="37"/>
    </row>
    <row r="85" spans="1:19" x14ac:dyDescent="0.25">
      <c r="A85" s="47">
        <v>2337</v>
      </c>
      <c r="B85" s="44" t="s">
        <v>69</v>
      </c>
      <c r="C85" s="45">
        <v>1</v>
      </c>
      <c r="D85" s="46">
        <f t="shared" si="1"/>
        <v>0.12</v>
      </c>
      <c r="E85" s="42"/>
      <c r="F85" s="42"/>
      <c r="G85" s="42"/>
      <c r="H85" s="35"/>
      <c r="I85" s="35"/>
      <c r="K85" s="36"/>
      <c r="L85" s="21"/>
      <c r="M85" s="37"/>
      <c r="N85" s="38"/>
      <c r="O85" s="39"/>
      <c r="S85" s="37"/>
    </row>
    <row r="86" spans="1:19" x14ac:dyDescent="0.25">
      <c r="A86" s="47">
        <v>2340</v>
      </c>
      <c r="B86" s="44" t="s">
        <v>70</v>
      </c>
      <c r="C86" s="45">
        <v>1</v>
      </c>
      <c r="D86" s="46">
        <f t="shared" si="1"/>
        <v>0.12</v>
      </c>
      <c r="E86" s="42"/>
      <c r="F86" s="42"/>
      <c r="G86" s="42"/>
      <c r="H86" s="35"/>
      <c r="I86" s="35"/>
      <c r="K86" s="36"/>
      <c r="L86" s="21"/>
      <c r="M86" s="37"/>
      <c r="N86" s="38"/>
      <c r="O86" s="39"/>
      <c r="S86" s="37"/>
    </row>
    <row r="87" spans="1:19" x14ac:dyDescent="0.25">
      <c r="A87" s="47">
        <v>2345</v>
      </c>
      <c r="B87" s="44" t="s">
        <v>71</v>
      </c>
      <c r="C87" s="45">
        <v>1</v>
      </c>
      <c r="D87" s="46">
        <f t="shared" si="1"/>
        <v>0.12</v>
      </c>
      <c r="E87" s="42"/>
      <c r="F87" s="42"/>
      <c r="G87" s="42"/>
      <c r="H87" s="35"/>
      <c r="I87" s="35"/>
      <c r="K87" s="36"/>
      <c r="L87" s="21"/>
      <c r="M87" s="37"/>
      <c r="N87" s="38"/>
      <c r="O87" s="39"/>
      <c r="S87" s="37"/>
    </row>
    <row r="88" spans="1:19" x14ac:dyDescent="0.25">
      <c r="A88" s="49">
        <v>2431</v>
      </c>
      <c r="B88" s="50" t="s">
        <v>72</v>
      </c>
      <c r="C88" s="45">
        <v>1</v>
      </c>
      <c r="D88" s="46">
        <f t="shared" si="1"/>
        <v>0.12</v>
      </c>
      <c r="E88" s="42"/>
      <c r="F88" s="42"/>
      <c r="G88" s="42"/>
      <c r="H88" s="35"/>
      <c r="I88" s="35"/>
      <c r="K88" s="36"/>
      <c r="L88" s="21"/>
      <c r="M88" s="37"/>
      <c r="N88" s="38"/>
      <c r="O88" s="39"/>
      <c r="S88" s="37"/>
    </row>
    <row r="89" spans="1:19" x14ac:dyDescent="0.25">
      <c r="A89" s="49">
        <v>2434</v>
      </c>
      <c r="B89" s="50" t="s">
        <v>73</v>
      </c>
      <c r="C89" s="45">
        <v>1</v>
      </c>
      <c r="D89" s="46">
        <f t="shared" si="1"/>
        <v>0.12</v>
      </c>
      <c r="E89" s="42"/>
      <c r="F89" s="42"/>
      <c r="G89" s="42"/>
      <c r="H89" s="35"/>
      <c r="I89" s="35"/>
      <c r="K89" s="36"/>
      <c r="L89" s="21"/>
      <c r="M89" s="37"/>
      <c r="N89" s="38"/>
      <c r="O89" s="39"/>
      <c r="S89" s="37"/>
    </row>
    <row r="90" spans="1:19" x14ac:dyDescent="0.25">
      <c r="A90" s="47">
        <v>2454</v>
      </c>
      <c r="B90" s="44" t="s">
        <v>74</v>
      </c>
      <c r="C90" s="45">
        <v>1</v>
      </c>
      <c r="D90" s="46">
        <f t="shared" si="1"/>
        <v>0.12</v>
      </c>
      <c r="E90" s="42"/>
      <c r="F90" s="42"/>
      <c r="G90" s="42"/>
      <c r="H90" s="35"/>
      <c r="I90" s="35"/>
      <c r="K90" s="36"/>
      <c r="L90" s="21"/>
      <c r="M90" s="37"/>
      <c r="N90" s="38"/>
      <c r="O90" s="39"/>
      <c r="S90" s="37"/>
    </row>
    <row r="91" spans="1:19" x14ac:dyDescent="0.25">
      <c r="A91" s="47">
        <v>2459</v>
      </c>
      <c r="B91" s="44" t="s">
        <v>75</v>
      </c>
      <c r="C91" s="45">
        <v>1</v>
      </c>
      <c r="D91" s="46">
        <f t="shared" si="1"/>
        <v>0.12</v>
      </c>
      <c r="E91" s="42"/>
      <c r="F91" s="42"/>
      <c r="G91" s="42"/>
      <c r="H91" s="35"/>
      <c r="I91" s="35"/>
      <c r="K91" s="36"/>
      <c r="L91" s="21"/>
      <c r="M91" s="37"/>
      <c r="N91" s="38"/>
      <c r="O91" s="39"/>
      <c r="S91" s="37"/>
    </row>
    <row r="92" spans="1:19" x14ac:dyDescent="0.25">
      <c r="A92" s="47">
        <v>2465</v>
      </c>
      <c r="B92" s="44" t="s">
        <v>76</v>
      </c>
      <c r="C92" s="45">
        <v>1</v>
      </c>
      <c r="D92" s="46">
        <f t="shared" si="1"/>
        <v>0.12</v>
      </c>
      <c r="E92" s="42"/>
      <c r="F92" s="42"/>
      <c r="G92" s="42"/>
      <c r="H92" s="35"/>
      <c r="I92" s="35"/>
      <c r="K92" s="36"/>
      <c r="L92" s="21"/>
      <c r="M92" s="37"/>
      <c r="N92" s="38"/>
      <c r="O92" s="39"/>
      <c r="S92" s="37"/>
    </row>
    <row r="93" spans="1:19" x14ac:dyDescent="0.25">
      <c r="A93" s="47">
        <v>2471</v>
      </c>
      <c r="B93" s="44" t="s">
        <v>160</v>
      </c>
      <c r="C93" s="45">
        <v>1</v>
      </c>
      <c r="D93" s="46">
        <f t="shared" si="1"/>
        <v>0.12</v>
      </c>
      <c r="E93" s="42"/>
      <c r="F93" s="42"/>
      <c r="G93" s="42"/>
      <c r="H93" s="35"/>
      <c r="I93" s="35"/>
      <c r="K93" s="36"/>
      <c r="L93" s="21"/>
      <c r="M93" s="37"/>
      <c r="N93" s="38"/>
      <c r="O93" s="39"/>
      <c r="S93" s="37"/>
    </row>
    <row r="94" spans="1:19" x14ac:dyDescent="0.25">
      <c r="A94" s="47">
        <v>2474</v>
      </c>
      <c r="B94" s="44" t="s">
        <v>77</v>
      </c>
      <c r="C94" s="45">
        <v>1</v>
      </c>
      <c r="D94" s="46">
        <f t="shared" si="1"/>
        <v>0.12</v>
      </c>
      <c r="E94" s="42"/>
      <c r="F94" s="42"/>
      <c r="G94" s="42"/>
      <c r="H94" s="35"/>
      <c r="I94" s="35"/>
      <c r="K94" s="36"/>
      <c r="L94" s="21"/>
      <c r="M94" s="37"/>
      <c r="N94" s="38"/>
      <c r="O94" s="39"/>
      <c r="S94" s="37"/>
    </row>
    <row r="95" spans="1:19" x14ac:dyDescent="0.25">
      <c r="A95" s="47">
        <v>2482</v>
      </c>
      <c r="B95" s="44" t="s">
        <v>78</v>
      </c>
      <c r="C95" s="45">
        <v>1</v>
      </c>
      <c r="D95" s="46">
        <f t="shared" si="1"/>
        <v>0.12</v>
      </c>
      <c r="E95" s="42"/>
      <c r="F95" s="42"/>
      <c r="G95" s="42"/>
      <c r="H95" s="35"/>
      <c r="I95" s="35"/>
      <c r="K95" s="36"/>
      <c r="L95" s="21"/>
      <c r="M95" s="37"/>
      <c r="N95" s="38"/>
      <c r="O95" s="39"/>
      <c r="S95" s="37"/>
    </row>
    <row r="96" spans="1:19" x14ac:dyDescent="0.25">
      <c r="A96" s="47">
        <v>2490</v>
      </c>
      <c r="B96" s="44" t="s">
        <v>79</v>
      </c>
      <c r="C96" s="45">
        <v>1</v>
      </c>
      <c r="D96" s="46">
        <f t="shared" si="1"/>
        <v>0.12</v>
      </c>
      <c r="E96" s="42"/>
      <c r="F96" s="42"/>
      <c r="G96" s="42"/>
      <c r="H96" s="35"/>
      <c r="I96" s="35"/>
      <c r="K96" s="36"/>
      <c r="L96" s="21"/>
      <c r="M96" s="37"/>
      <c r="N96" s="38"/>
      <c r="O96" s="39"/>
      <c r="S96" s="37"/>
    </row>
    <row r="97" spans="1:19" x14ac:dyDescent="0.25">
      <c r="A97" s="47">
        <v>2509</v>
      </c>
      <c r="B97" s="44" t="s">
        <v>80</v>
      </c>
      <c r="C97" s="45">
        <v>1</v>
      </c>
      <c r="D97" s="46">
        <f t="shared" si="1"/>
        <v>0.12</v>
      </c>
      <c r="E97" s="42"/>
      <c r="F97" s="42"/>
      <c r="G97" s="42"/>
      <c r="H97" s="35"/>
      <c r="I97" s="35"/>
      <c r="K97" s="36"/>
      <c r="L97" s="21"/>
      <c r="M97" s="37"/>
      <c r="N97" s="38"/>
      <c r="O97" s="39"/>
      <c r="S97" s="37"/>
    </row>
    <row r="98" spans="1:19" x14ac:dyDescent="0.25">
      <c r="A98" s="47">
        <v>2510</v>
      </c>
      <c r="B98" s="44" t="s">
        <v>81</v>
      </c>
      <c r="C98" s="45">
        <v>1</v>
      </c>
      <c r="D98" s="46">
        <f t="shared" si="1"/>
        <v>0.12</v>
      </c>
      <c r="E98" s="42"/>
      <c r="F98" s="42"/>
      <c r="G98" s="42"/>
      <c r="H98" s="35"/>
      <c r="I98" s="35"/>
      <c r="K98" s="36"/>
      <c r="L98" s="21"/>
      <c r="M98" s="37"/>
      <c r="N98" s="38"/>
      <c r="O98" s="39"/>
      <c r="S98" s="37"/>
    </row>
    <row r="99" spans="1:19" x14ac:dyDescent="0.25">
      <c r="A99" s="47">
        <v>2514</v>
      </c>
      <c r="B99" s="44" t="s">
        <v>82</v>
      </c>
      <c r="C99" s="45">
        <v>1</v>
      </c>
      <c r="D99" s="46">
        <f t="shared" si="1"/>
        <v>0.12</v>
      </c>
      <c r="E99" s="42"/>
      <c r="F99" s="42"/>
      <c r="G99" s="42"/>
      <c r="H99" s="35"/>
      <c r="I99" s="35"/>
      <c r="K99" s="36"/>
      <c r="L99" s="21"/>
      <c r="M99" s="37"/>
      <c r="N99" s="38"/>
      <c r="O99" s="39"/>
      <c r="S99" s="37"/>
    </row>
    <row r="100" spans="1:19" x14ac:dyDescent="0.25">
      <c r="A100" s="47">
        <v>2519</v>
      </c>
      <c r="B100" s="44" t="s">
        <v>83</v>
      </c>
      <c r="C100" s="45">
        <v>1</v>
      </c>
      <c r="D100" s="46">
        <f t="shared" si="1"/>
        <v>0.12</v>
      </c>
      <c r="E100" s="42"/>
      <c r="F100" s="42"/>
      <c r="G100" s="42"/>
      <c r="H100" s="35"/>
      <c r="I100" s="35"/>
      <c r="K100" s="36"/>
      <c r="L100" s="21"/>
      <c r="M100" s="37"/>
      <c r="N100" s="38"/>
      <c r="O100" s="39"/>
      <c r="S100" s="37"/>
    </row>
    <row r="101" spans="1:19" x14ac:dyDescent="0.25">
      <c r="A101" s="47">
        <v>2520</v>
      </c>
      <c r="B101" s="44" t="s">
        <v>185</v>
      </c>
      <c r="C101" s="45">
        <v>1</v>
      </c>
      <c r="D101" s="46">
        <f t="shared" si="1"/>
        <v>0.12</v>
      </c>
      <c r="E101" s="42"/>
      <c r="F101" s="42"/>
      <c r="G101" s="42"/>
      <c r="H101" s="35"/>
      <c r="I101" s="35"/>
      <c r="K101" s="36"/>
      <c r="L101" s="21"/>
      <c r="M101" s="37"/>
      <c r="N101" s="38"/>
      <c r="O101" s="39"/>
      <c r="S101" s="37"/>
    </row>
    <row r="102" spans="1:19" x14ac:dyDescent="0.25">
      <c r="A102" s="47">
        <v>2524</v>
      </c>
      <c r="B102" s="44" t="s">
        <v>84</v>
      </c>
      <c r="C102" s="45">
        <v>1</v>
      </c>
      <c r="D102" s="46">
        <f t="shared" si="1"/>
        <v>0.12</v>
      </c>
      <c r="E102" s="42"/>
      <c r="F102" s="42"/>
      <c r="G102" s="42"/>
      <c r="H102" s="35"/>
      <c r="I102" s="35"/>
      <c r="K102" s="36"/>
      <c r="L102" s="21"/>
      <c r="M102" s="37"/>
      <c r="N102" s="38"/>
      <c r="O102" s="39"/>
      <c r="S102" s="37"/>
    </row>
    <row r="103" spans="1:19" x14ac:dyDescent="0.25">
      <c r="A103" s="47">
        <v>2525</v>
      </c>
      <c r="B103" s="44" t="s">
        <v>85</v>
      </c>
      <c r="C103" s="45">
        <v>1</v>
      </c>
      <c r="D103" s="46">
        <f t="shared" si="1"/>
        <v>0.12</v>
      </c>
      <c r="E103" s="42"/>
      <c r="F103" s="42"/>
      <c r="G103" s="42"/>
      <c r="H103" s="35"/>
      <c r="I103" s="35"/>
      <c r="K103" s="36"/>
      <c r="L103" s="21"/>
      <c r="M103" s="37"/>
      <c r="N103" s="38"/>
      <c r="O103" s="39"/>
      <c r="S103" s="37"/>
    </row>
    <row r="104" spans="1:19" x14ac:dyDescent="0.25">
      <c r="A104" s="47">
        <v>2530</v>
      </c>
      <c r="B104" s="44" t="s">
        <v>86</v>
      </c>
      <c r="C104" s="45">
        <v>1</v>
      </c>
      <c r="D104" s="46">
        <f t="shared" si="1"/>
        <v>0.12</v>
      </c>
      <c r="E104" s="42"/>
      <c r="F104" s="42"/>
      <c r="G104" s="42"/>
      <c r="H104" s="35"/>
      <c r="I104" s="35"/>
      <c r="K104" s="36"/>
      <c r="L104" s="21"/>
      <c r="M104" s="37"/>
      <c r="N104" s="38"/>
      <c r="O104" s="39"/>
      <c r="S104" s="37"/>
    </row>
    <row r="105" spans="1:19" x14ac:dyDescent="0.25">
      <c r="A105" s="47">
        <v>2532</v>
      </c>
      <c r="B105" s="44" t="s">
        <v>87</v>
      </c>
      <c r="C105" s="45">
        <v>1</v>
      </c>
      <c r="D105" s="46">
        <f t="shared" si="1"/>
        <v>0.12</v>
      </c>
      <c r="E105" s="42"/>
      <c r="F105" s="42"/>
      <c r="G105" s="42"/>
      <c r="H105" s="35"/>
      <c r="I105" s="35"/>
      <c r="K105" s="36"/>
      <c r="L105" s="21"/>
      <c r="M105" s="37"/>
      <c r="N105" s="38"/>
      <c r="O105" s="39"/>
      <c r="S105" s="37"/>
    </row>
    <row r="106" spans="1:19" x14ac:dyDescent="0.25">
      <c r="A106" s="47">
        <v>2539</v>
      </c>
      <c r="B106" s="44" t="s">
        <v>88</v>
      </c>
      <c r="C106" s="45">
        <v>1</v>
      </c>
      <c r="D106" s="46">
        <f t="shared" si="1"/>
        <v>0.12</v>
      </c>
      <c r="E106" s="42"/>
      <c r="F106" s="42"/>
      <c r="G106" s="42"/>
      <c r="H106" s="35"/>
      <c r="I106" s="35"/>
      <c r="K106" s="36"/>
      <c r="L106" s="21"/>
      <c r="M106" s="37"/>
      <c r="N106" s="38"/>
      <c r="O106" s="39"/>
      <c r="S106" s="37"/>
    </row>
    <row r="107" spans="1:19" x14ac:dyDescent="0.25">
      <c r="A107" s="47">
        <v>2545</v>
      </c>
      <c r="B107" s="44" t="s">
        <v>89</v>
      </c>
      <c r="C107" s="45">
        <v>1</v>
      </c>
      <c r="D107" s="46">
        <f t="shared" si="1"/>
        <v>0.12</v>
      </c>
      <c r="E107" s="42"/>
      <c r="F107" s="42"/>
      <c r="G107" s="42"/>
      <c r="H107" s="35"/>
      <c r="I107" s="35"/>
      <c r="K107" s="36"/>
      <c r="L107" s="21"/>
      <c r="M107" s="37"/>
      <c r="N107" s="38"/>
      <c r="O107" s="39"/>
      <c r="S107" s="37"/>
    </row>
    <row r="108" spans="1:19" x14ac:dyDescent="0.25">
      <c r="A108" s="47">
        <v>2552</v>
      </c>
      <c r="B108" s="44" t="s">
        <v>90</v>
      </c>
      <c r="C108" s="45">
        <v>1</v>
      </c>
      <c r="D108" s="46">
        <f t="shared" si="1"/>
        <v>0.12</v>
      </c>
      <c r="E108" s="42"/>
      <c r="F108" s="42"/>
      <c r="G108" s="42"/>
      <c r="H108" s="35"/>
      <c r="I108" s="35"/>
      <c r="K108" s="36"/>
      <c r="L108" s="21"/>
      <c r="M108" s="37"/>
      <c r="N108" s="38"/>
      <c r="O108" s="39"/>
      <c r="S108" s="37"/>
    </row>
    <row r="109" spans="1:19" x14ac:dyDescent="0.25">
      <c r="A109" s="47">
        <v>2559</v>
      </c>
      <c r="B109" s="44" t="s">
        <v>91</v>
      </c>
      <c r="C109" s="45">
        <v>1</v>
      </c>
      <c r="D109" s="46">
        <f t="shared" si="1"/>
        <v>0.12</v>
      </c>
      <c r="E109" s="42"/>
      <c r="F109" s="42"/>
      <c r="G109" s="42"/>
      <c r="H109" s="35"/>
      <c r="I109" s="35"/>
      <c r="K109" s="36"/>
      <c r="L109" s="21"/>
      <c r="M109" s="37"/>
      <c r="N109" s="38"/>
      <c r="O109" s="39"/>
      <c r="S109" s="37"/>
    </row>
    <row r="110" spans="1:19" x14ac:dyDescent="0.25">
      <c r="A110" s="47">
        <v>2562</v>
      </c>
      <c r="B110" s="44" t="s">
        <v>92</v>
      </c>
      <c r="C110" s="45">
        <v>1</v>
      </c>
      <c r="D110" s="46">
        <f t="shared" si="1"/>
        <v>0.12</v>
      </c>
      <c r="E110" s="42"/>
      <c r="F110" s="42"/>
      <c r="G110" s="42"/>
      <c r="H110" s="35"/>
      <c r="I110" s="35"/>
      <c r="K110" s="36"/>
      <c r="L110" s="21"/>
      <c r="M110" s="37"/>
      <c r="N110" s="38"/>
      <c r="O110" s="39"/>
      <c r="S110" s="37"/>
    </row>
    <row r="111" spans="1:19" x14ac:dyDescent="0.25">
      <c r="A111" s="47">
        <v>2574</v>
      </c>
      <c r="B111" s="44" t="s">
        <v>93</v>
      </c>
      <c r="C111" s="45">
        <v>1</v>
      </c>
      <c r="D111" s="46">
        <f t="shared" si="1"/>
        <v>0.12</v>
      </c>
      <c r="E111" s="42"/>
      <c r="F111" s="42"/>
      <c r="G111" s="42"/>
      <c r="H111" s="35"/>
      <c r="I111" s="35"/>
      <c r="K111" s="36"/>
      <c r="L111" s="21"/>
      <c r="M111" s="37"/>
      <c r="N111" s="38"/>
      <c r="O111" s="39"/>
      <c r="S111" s="37"/>
    </row>
    <row r="112" spans="1:19" x14ac:dyDescent="0.25">
      <c r="A112" s="47">
        <v>2578</v>
      </c>
      <c r="B112" s="44" t="s">
        <v>94</v>
      </c>
      <c r="C112" s="45">
        <v>1</v>
      </c>
      <c r="D112" s="46">
        <f t="shared" si="1"/>
        <v>0.12</v>
      </c>
      <c r="E112" s="42"/>
      <c r="F112" s="42"/>
      <c r="G112" s="42"/>
      <c r="H112" s="35"/>
      <c r="I112" s="35"/>
      <c r="K112" s="36"/>
      <c r="L112" s="21"/>
      <c r="M112" s="37"/>
      <c r="N112" s="38"/>
      <c r="O112" s="39"/>
      <c r="S112" s="37"/>
    </row>
    <row r="113" spans="1:19" x14ac:dyDescent="0.25">
      <c r="A113" s="47">
        <v>2586</v>
      </c>
      <c r="B113" s="44" t="s">
        <v>95</v>
      </c>
      <c r="C113" s="45">
        <v>1</v>
      </c>
      <c r="D113" s="46">
        <f t="shared" si="1"/>
        <v>0.12</v>
      </c>
      <c r="E113" s="42"/>
      <c r="F113" s="42"/>
      <c r="G113" s="42"/>
      <c r="H113" s="35"/>
      <c r="I113" s="35"/>
      <c r="K113" s="36"/>
      <c r="L113" s="21"/>
      <c r="M113" s="37"/>
      <c r="N113" s="38"/>
      <c r="O113" s="39"/>
      <c r="S113" s="37"/>
    </row>
    <row r="114" spans="1:19" x14ac:dyDescent="0.25">
      <c r="A114" s="47">
        <v>2603</v>
      </c>
      <c r="B114" s="44" t="s">
        <v>96</v>
      </c>
      <c r="C114" s="45">
        <v>1</v>
      </c>
      <c r="D114" s="46">
        <f t="shared" si="1"/>
        <v>0.12</v>
      </c>
      <c r="E114" s="42"/>
      <c r="F114" s="42"/>
      <c r="G114" s="42"/>
      <c r="H114" s="35"/>
      <c r="I114" s="35"/>
      <c r="K114" s="36"/>
      <c r="L114" s="21"/>
      <c r="M114" s="37"/>
      <c r="N114" s="38"/>
      <c r="O114" s="39"/>
      <c r="S114" s="37"/>
    </row>
    <row r="115" spans="1:19" x14ac:dyDescent="0.25">
      <c r="A115" s="47">
        <v>2607</v>
      </c>
      <c r="B115" s="44" t="s">
        <v>97</v>
      </c>
      <c r="C115" s="45">
        <v>1</v>
      </c>
      <c r="D115" s="46">
        <f t="shared" si="1"/>
        <v>0.12</v>
      </c>
      <c r="E115" s="42"/>
      <c r="F115" s="42"/>
      <c r="G115" s="42"/>
      <c r="H115" s="35"/>
      <c r="I115" s="35"/>
      <c r="K115" s="36"/>
      <c r="L115" s="21"/>
      <c r="M115" s="37"/>
      <c r="N115" s="38"/>
      <c r="O115" s="39"/>
      <c r="S115" s="37"/>
    </row>
    <row r="116" spans="1:19" x14ac:dyDescent="0.25">
      <c r="A116" s="47">
        <v>2615</v>
      </c>
      <c r="B116" s="44" t="s">
        <v>98</v>
      </c>
      <c r="C116" s="45">
        <v>1</v>
      </c>
      <c r="D116" s="46">
        <f t="shared" si="1"/>
        <v>0.12</v>
      </c>
      <c r="E116" s="42"/>
      <c r="F116" s="42"/>
      <c r="G116" s="42"/>
      <c r="H116" s="35"/>
      <c r="I116" s="35"/>
      <c r="K116" s="36"/>
      <c r="L116" s="21"/>
      <c r="M116" s="37"/>
      <c r="N116" s="38"/>
      <c r="O116" s="39"/>
      <c r="S116" s="37"/>
    </row>
    <row r="117" spans="1:19" x14ac:dyDescent="0.25">
      <c r="A117" s="47">
        <v>2627</v>
      </c>
      <c r="B117" s="44" t="s">
        <v>99</v>
      </c>
      <c r="C117" s="45">
        <v>1</v>
      </c>
      <c r="D117" s="46">
        <f t="shared" si="1"/>
        <v>0.12</v>
      </c>
      <c r="E117" s="42"/>
      <c r="F117" s="42"/>
      <c r="G117" s="42"/>
      <c r="H117" s="35"/>
      <c r="I117" s="35"/>
      <c r="K117" s="36"/>
      <c r="L117" s="21"/>
      <c r="M117" s="37"/>
      <c r="N117" s="38"/>
      <c r="O117" s="39"/>
      <c r="S117" s="37"/>
    </row>
    <row r="118" spans="1:19" x14ac:dyDescent="0.25">
      <c r="A118" s="47">
        <v>2632</v>
      </c>
      <c r="B118" s="44" t="s">
        <v>100</v>
      </c>
      <c r="C118" s="45">
        <v>1</v>
      </c>
      <c r="D118" s="46">
        <f t="shared" si="1"/>
        <v>0.12</v>
      </c>
      <c r="E118" s="42"/>
      <c r="F118" s="42"/>
      <c r="G118" s="42"/>
      <c r="H118" s="35"/>
      <c r="I118" s="35"/>
      <c r="K118" s="36"/>
      <c r="L118" s="21"/>
      <c r="M118" s="37"/>
      <c r="N118" s="38"/>
      <c r="O118" s="39"/>
      <c r="S118" s="37"/>
    </row>
    <row r="119" spans="1:19" x14ac:dyDescent="0.25">
      <c r="A119" s="47">
        <v>2643</v>
      </c>
      <c r="B119" s="44" t="s">
        <v>101</v>
      </c>
      <c r="C119" s="45">
        <v>1</v>
      </c>
      <c r="D119" s="46">
        <f t="shared" si="1"/>
        <v>0.12</v>
      </c>
      <c r="E119" s="42"/>
      <c r="F119" s="42"/>
      <c r="G119" s="42"/>
      <c r="H119" s="35"/>
      <c r="I119" s="35"/>
      <c r="K119" s="36"/>
      <c r="L119" s="21"/>
      <c r="M119" s="37"/>
      <c r="N119" s="38"/>
      <c r="O119" s="39"/>
      <c r="S119" s="37"/>
    </row>
    <row r="120" spans="1:19" x14ac:dyDescent="0.25">
      <c r="A120" s="47">
        <v>2648</v>
      </c>
      <c r="B120" s="44" t="s">
        <v>102</v>
      </c>
      <c r="C120" s="45">
        <v>1</v>
      </c>
      <c r="D120" s="46">
        <f t="shared" si="1"/>
        <v>0.12</v>
      </c>
      <c r="E120" s="42"/>
      <c r="F120" s="42"/>
      <c r="G120" s="42"/>
      <c r="H120" s="35"/>
      <c r="I120" s="35"/>
      <c r="K120" s="36"/>
      <c r="L120" s="21"/>
      <c r="M120" s="37"/>
      <c r="N120" s="38"/>
      <c r="O120" s="39"/>
      <c r="S120" s="37"/>
    </row>
    <row r="121" spans="1:19" x14ac:dyDescent="0.25">
      <c r="A121" s="47">
        <v>2651</v>
      </c>
      <c r="B121" s="44" t="s">
        <v>186</v>
      </c>
      <c r="C121" s="45">
        <v>1</v>
      </c>
      <c r="D121" s="46">
        <f t="shared" si="1"/>
        <v>0.12</v>
      </c>
      <c r="E121" s="42"/>
      <c r="F121" s="42"/>
      <c r="G121" s="42"/>
      <c r="H121" s="35"/>
      <c r="I121" s="35"/>
      <c r="K121" s="36"/>
      <c r="L121" s="21"/>
      <c r="M121" s="37"/>
      <c r="N121" s="38"/>
      <c r="O121" s="39"/>
      <c r="S121" s="37"/>
    </row>
    <row r="122" spans="1:19" x14ac:dyDescent="0.25">
      <c r="A122" s="47">
        <v>2653</v>
      </c>
      <c r="B122" s="44" t="s">
        <v>103</v>
      </c>
      <c r="C122" s="45">
        <v>1</v>
      </c>
      <c r="D122" s="46">
        <f t="shared" si="1"/>
        <v>0.12</v>
      </c>
      <c r="E122" s="42"/>
      <c r="F122" s="42"/>
      <c r="G122" s="42"/>
      <c r="H122" s="35"/>
      <c r="I122" s="35"/>
      <c r="K122" s="36"/>
      <c r="L122" s="21"/>
      <c r="M122" s="37"/>
      <c r="N122" s="38"/>
      <c r="O122" s="39"/>
      <c r="S122" s="37"/>
    </row>
    <row r="123" spans="1:19" x14ac:dyDescent="0.25">
      <c r="A123" s="47">
        <v>2662</v>
      </c>
      <c r="B123" s="44" t="s">
        <v>104</v>
      </c>
      <c r="C123" s="45">
        <v>1</v>
      </c>
      <c r="D123" s="46">
        <f t="shared" si="1"/>
        <v>0.12</v>
      </c>
      <c r="E123" s="42"/>
      <c r="F123" s="42"/>
      <c r="G123" s="42"/>
      <c r="H123" s="35"/>
      <c r="I123" s="35"/>
      <c r="K123" s="36"/>
      <c r="L123" s="21"/>
      <c r="M123" s="37"/>
      <c r="N123" s="38"/>
      <c r="O123" s="39"/>
      <c r="S123" s="37"/>
    </row>
    <row r="124" spans="1:19" x14ac:dyDescent="0.25">
      <c r="A124" s="47">
        <v>2672</v>
      </c>
      <c r="B124" s="44" t="s">
        <v>105</v>
      </c>
      <c r="C124" s="45">
        <v>1</v>
      </c>
      <c r="D124" s="46">
        <f t="shared" si="1"/>
        <v>0.12</v>
      </c>
      <c r="E124" s="42"/>
      <c r="F124" s="42"/>
      <c r="G124" s="42"/>
      <c r="H124" s="35"/>
      <c r="I124" s="35"/>
      <c r="K124" s="36"/>
      <c r="L124" s="21"/>
      <c r="M124" s="37"/>
      <c r="N124" s="38"/>
      <c r="O124" s="39"/>
      <c r="S124" s="37"/>
    </row>
    <row r="125" spans="1:19" x14ac:dyDescent="0.25">
      <c r="A125" s="47">
        <v>2674</v>
      </c>
      <c r="B125" s="44" t="s">
        <v>106</v>
      </c>
      <c r="C125" s="45">
        <v>1</v>
      </c>
      <c r="D125" s="46">
        <f t="shared" si="1"/>
        <v>0.12</v>
      </c>
      <c r="E125" s="42"/>
      <c r="F125" s="42"/>
      <c r="G125" s="42"/>
      <c r="H125" s="35"/>
      <c r="I125" s="35"/>
      <c r="K125" s="36"/>
      <c r="L125" s="21"/>
      <c r="M125" s="37"/>
      <c r="N125" s="38"/>
      <c r="O125" s="39"/>
      <c r="S125" s="37"/>
    </row>
    <row r="126" spans="1:19" x14ac:dyDescent="0.25">
      <c r="A126" s="47">
        <v>2680</v>
      </c>
      <c r="B126" s="44" t="s">
        <v>107</v>
      </c>
      <c r="C126" s="45">
        <v>1</v>
      </c>
      <c r="D126" s="46">
        <f t="shared" si="1"/>
        <v>0.12</v>
      </c>
      <c r="E126" s="42"/>
      <c r="F126" s="42"/>
      <c r="G126" s="42"/>
      <c r="H126" s="35"/>
      <c r="I126" s="35"/>
      <c r="K126" s="36"/>
      <c r="L126" s="21"/>
      <c r="M126" s="37"/>
      <c r="N126" s="38"/>
      <c r="O126" s="39"/>
      <c r="S126" s="37"/>
    </row>
    <row r="127" spans="1:19" x14ac:dyDescent="0.25">
      <c r="A127" s="47">
        <v>2682</v>
      </c>
      <c r="B127" s="44" t="s">
        <v>108</v>
      </c>
      <c r="C127" s="45">
        <v>1</v>
      </c>
      <c r="D127" s="46">
        <f t="shared" si="1"/>
        <v>0.12</v>
      </c>
      <c r="E127" s="42"/>
      <c r="F127" s="42"/>
      <c r="G127" s="42"/>
      <c r="H127" s="35"/>
      <c r="I127" s="35"/>
      <c r="K127" s="36"/>
      <c r="L127" s="21"/>
      <c r="M127" s="37"/>
      <c r="N127" s="38"/>
      <c r="O127" s="39"/>
      <c r="S127" s="37"/>
    </row>
    <row r="128" spans="1:19" x14ac:dyDescent="0.25">
      <c r="A128" s="47">
        <v>2689</v>
      </c>
      <c r="B128" s="44" t="s">
        <v>187</v>
      </c>
      <c r="C128" s="45">
        <v>1</v>
      </c>
      <c r="D128" s="46">
        <f t="shared" si="1"/>
        <v>0.12</v>
      </c>
      <c r="E128" s="42"/>
      <c r="F128" s="42"/>
      <c r="G128" s="42"/>
      <c r="H128" s="35"/>
      <c r="I128" s="35"/>
      <c r="K128" s="36"/>
      <c r="L128" s="21"/>
      <c r="M128" s="37"/>
      <c r="N128" s="38"/>
      <c r="O128" s="39"/>
      <c r="S128" s="37"/>
    </row>
    <row r="129" spans="1:19" x14ac:dyDescent="0.25">
      <c r="A129" s="47">
        <v>2692</v>
      </c>
      <c r="B129" s="44" t="s">
        <v>188</v>
      </c>
      <c r="C129" s="45">
        <v>1</v>
      </c>
      <c r="D129" s="46">
        <f t="shared" si="1"/>
        <v>0.12</v>
      </c>
      <c r="E129" s="42"/>
      <c r="F129" s="42"/>
      <c r="G129" s="42"/>
      <c r="H129" s="35"/>
      <c r="I129" s="35"/>
      <c r="K129" s="36"/>
      <c r="L129" s="21"/>
      <c r="M129" s="37"/>
      <c r="N129" s="38"/>
      <c r="O129" s="39"/>
      <c r="S129" s="37"/>
    </row>
    <row r="130" spans="1:19" x14ac:dyDescent="0.25">
      <c r="A130" s="47">
        <v>3010</v>
      </c>
      <c r="B130" s="44" t="s">
        <v>189</v>
      </c>
      <c r="C130" s="45">
        <v>1</v>
      </c>
      <c r="D130" s="46">
        <f t="shared" si="1"/>
        <v>0.12</v>
      </c>
      <c r="E130" s="42"/>
      <c r="F130" s="42"/>
      <c r="G130" s="42"/>
      <c r="H130" s="35"/>
      <c r="I130" s="35"/>
      <c r="K130" s="36"/>
      <c r="L130" s="21"/>
      <c r="M130" s="37"/>
      <c r="N130" s="38"/>
      <c r="O130" s="39"/>
      <c r="S130" s="37"/>
    </row>
    <row r="131" spans="1:19" x14ac:dyDescent="0.25">
      <c r="A131" s="47">
        <v>3015</v>
      </c>
      <c r="B131" s="44" t="s">
        <v>190</v>
      </c>
      <c r="C131" s="45">
        <v>1</v>
      </c>
      <c r="D131" s="46">
        <f t="shared" ref="D131:D194" si="2">VLOOKUP(C131,E:F,2,FALSE)</f>
        <v>0.12</v>
      </c>
      <c r="E131" s="42"/>
      <c r="F131" s="42"/>
      <c r="G131" s="42"/>
      <c r="H131" s="35"/>
      <c r="I131" s="35"/>
      <c r="K131" s="36"/>
      <c r="L131" s="21"/>
      <c r="M131" s="37"/>
      <c r="N131" s="38"/>
      <c r="O131" s="39"/>
      <c r="S131" s="37"/>
    </row>
    <row r="132" spans="1:19" x14ac:dyDescent="0.25">
      <c r="A132" s="47">
        <v>3020</v>
      </c>
      <c r="B132" s="44" t="s">
        <v>191</v>
      </c>
      <c r="C132" s="45">
        <v>1</v>
      </c>
      <c r="D132" s="46">
        <f t="shared" si="2"/>
        <v>0.12</v>
      </c>
      <c r="E132" s="42"/>
      <c r="F132" s="42"/>
      <c r="G132" s="42"/>
      <c r="H132" s="35"/>
      <c r="I132" s="35"/>
      <c r="K132" s="36"/>
      <c r="L132" s="21"/>
      <c r="M132" s="37"/>
      <c r="N132" s="38"/>
      <c r="O132" s="39"/>
      <c r="S132" s="37"/>
    </row>
    <row r="133" spans="1:19" x14ac:dyDescent="0.25">
      <c r="A133" s="47">
        <v>3022</v>
      </c>
      <c r="B133" s="44" t="s">
        <v>192</v>
      </c>
      <c r="C133" s="45">
        <v>1</v>
      </c>
      <c r="D133" s="46">
        <f t="shared" si="2"/>
        <v>0.12</v>
      </c>
      <c r="E133" s="42"/>
      <c r="F133" s="42"/>
      <c r="G133" s="42"/>
      <c r="H133" s="35"/>
      <c r="I133" s="35"/>
      <c r="K133" s="36"/>
      <c r="L133" s="21"/>
      <c r="M133" s="37"/>
      <c r="N133" s="38"/>
      <c r="O133" s="39"/>
      <c r="S133" s="37"/>
    </row>
    <row r="134" spans="1:19" x14ac:dyDescent="0.25">
      <c r="A134" s="47">
        <v>3023</v>
      </c>
      <c r="B134" s="44" t="s">
        <v>193</v>
      </c>
      <c r="C134" s="45">
        <v>1</v>
      </c>
      <c r="D134" s="46">
        <f t="shared" si="2"/>
        <v>0.12</v>
      </c>
      <c r="E134" s="42"/>
      <c r="F134" s="42"/>
      <c r="G134" s="42"/>
      <c r="H134" s="35"/>
      <c r="I134" s="35"/>
      <c r="K134" s="36"/>
      <c r="L134" s="21"/>
      <c r="M134" s="37"/>
      <c r="N134" s="38"/>
      <c r="O134" s="39"/>
      <c r="S134" s="37"/>
    </row>
    <row r="135" spans="1:19" x14ac:dyDescent="0.25">
      <c r="A135" s="49">
        <v>3027</v>
      </c>
      <c r="B135" s="50" t="s">
        <v>194</v>
      </c>
      <c r="C135" s="45">
        <v>1</v>
      </c>
      <c r="D135" s="46">
        <f t="shared" si="2"/>
        <v>0.12</v>
      </c>
      <c r="E135" s="42"/>
      <c r="F135" s="42"/>
      <c r="G135" s="42"/>
      <c r="H135" s="35"/>
      <c r="I135" s="35"/>
      <c r="K135" s="36"/>
      <c r="L135" s="21"/>
      <c r="M135" s="37"/>
      <c r="N135" s="38"/>
      <c r="O135" s="39"/>
      <c r="S135" s="37"/>
    </row>
    <row r="136" spans="1:19" x14ac:dyDescent="0.25">
      <c r="A136" s="49">
        <v>3029</v>
      </c>
      <c r="B136" s="50" t="s">
        <v>195</v>
      </c>
      <c r="C136" s="45">
        <v>1</v>
      </c>
      <c r="D136" s="46">
        <f t="shared" si="2"/>
        <v>0.12</v>
      </c>
      <c r="E136" s="42"/>
      <c r="F136" s="42"/>
      <c r="G136" s="42"/>
      <c r="H136" s="35"/>
      <c r="I136" s="35"/>
      <c r="K136" s="36"/>
      <c r="L136" s="21"/>
      <c r="M136" s="37"/>
      <c r="N136" s="38"/>
      <c r="O136" s="39"/>
      <c r="S136" s="37"/>
    </row>
    <row r="137" spans="1:19" x14ac:dyDescent="0.25">
      <c r="A137" s="47">
        <v>3032</v>
      </c>
      <c r="B137" s="44" t="s">
        <v>196</v>
      </c>
      <c r="C137" s="45">
        <v>1</v>
      </c>
      <c r="D137" s="46">
        <f t="shared" si="2"/>
        <v>0.12</v>
      </c>
      <c r="E137" s="42"/>
      <c r="F137" s="42"/>
      <c r="G137" s="42"/>
      <c r="H137" s="35"/>
      <c r="I137" s="35"/>
      <c r="K137" s="36"/>
      <c r="L137" s="21"/>
      <c r="M137" s="37"/>
      <c r="N137" s="38"/>
      <c r="O137" s="39"/>
      <c r="S137" s="37"/>
    </row>
    <row r="138" spans="1:19" x14ac:dyDescent="0.25">
      <c r="A138" s="47">
        <v>3033</v>
      </c>
      <c r="B138" s="44" t="s">
        <v>197</v>
      </c>
      <c r="C138" s="45">
        <v>1</v>
      </c>
      <c r="D138" s="46">
        <f t="shared" si="2"/>
        <v>0.12</v>
      </c>
      <c r="E138" s="42"/>
      <c r="F138" s="42"/>
      <c r="G138" s="42"/>
      <c r="H138" s="35"/>
      <c r="I138" s="35"/>
      <c r="K138" s="36"/>
      <c r="L138" s="21"/>
      <c r="M138" s="37"/>
      <c r="N138" s="38"/>
      <c r="O138" s="39"/>
      <c r="S138" s="37"/>
    </row>
    <row r="139" spans="1:19" x14ac:dyDescent="0.25">
      <c r="A139" s="47">
        <v>3034</v>
      </c>
      <c r="B139" s="44" t="s">
        <v>198</v>
      </c>
      <c r="C139" s="45">
        <v>1</v>
      </c>
      <c r="D139" s="46">
        <f t="shared" si="2"/>
        <v>0.12</v>
      </c>
      <c r="E139" s="42"/>
      <c r="F139" s="42"/>
      <c r="G139" s="42"/>
      <c r="H139" s="35"/>
      <c r="I139" s="35"/>
      <c r="K139" s="36"/>
      <c r="L139" s="21"/>
      <c r="M139" s="37"/>
      <c r="N139" s="38"/>
      <c r="O139" s="39"/>
      <c r="S139" s="37"/>
    </row>
    <row r="140" spans="1:19" x14ac:dyDescent="0.25">
      <c r="A140" s="47">
        <v>3035</v>
      </c>
      <c r="B140" s="44" t="s">
        <v>199</v>
      </c>
      <c r="C140" s="45">
        <v>1</v>
      </c>
      <c r="D140" s="46">
        <f t="shared" si="2"/>
        <v>0.12</v>
      </c>
      <c r="E140" s="42"/>
      <c r="F140" s="42"/>
      <c r="G140" s="42"/>
      <c r="H140" s="35"/>
      <c r="I140" s="35"/>
      <c r="K140" s="36"/>
      <c r="L140" s="21"/>
      <c r="M140" s="37"/>
      <c r="N140" s="38"/>
      <c r="O140" s="39"/>
      <c r="S140" s="37"/>
    </row>
    <row r="141" spans="1:19" x14ac:dyDescent="0.25">
      <c r="A141" s="47">
        <v>3037</v>
      </c>
      <c r="B141" s="44" t="s">
        <v>200</v>
      </c>
      <c r="C141" s="45">
        <v>1</v>
      </c>
      <c r="D141" s="46">
        <f t="shared" si="2"/>
        <v>0.12</v>
      </c>
      <c r="E141" s="42"/>
      <c r="F141" s="42"/>
      <c r="G141" s="42"/>
      <c r="H141" s="35"/>
      <c r="I141" s="35"/>
      <c r="K141" s="36"/>
      <c r="L141" s="21"/>
      <c r="M141" s="37"/>
      <c r="N141" s="38"/>
      <c r="O141" s="39"/>
      <c r="S141" s="37"/>
    </row>
    <row r="142" spans="1:19" x14ac:dyDescent="0.25">
      <c r="A142" s="47">
        <v>3042</v>
      </c>
      <c r="B142" s="44" t="s">
        <v>201</v>
      </c>
      <c r="C142" s="45">
        <v>1</v>
      </c>
      <c r="D142" s="46">
        <f t="shared" si="2"/>
        <v>0.12</v>
      </c>
      <c r="E142" s="42"/>
      <c r="F142" s="42"/>
      <c r="G142" s="42"/>
      <c r="H142" s="35"/>
      <c r="I142" s="35"/>
      <c r="K142" s="36"/>
      <c r="L142" s="21"/>
      <c r="M142" s="37"/>
      <c r="N142" s="38"/>
      <c r="O142" s="39"/>
      <c r="S142" s="37"/>
    </row>
    <row r="143" spans="1:19" x14ac:dyDescent="0.25">
      <c r="A143" s="47">
        <v>3043</v>
      </c>
      <c r="B143" s="44" t="s">
        <v>202</v>
      </c>
      <c r="C143" s="45">
        <v>1</v>
      </c>
      <c r="D143" s="46">
        <f t="shared" si="2"/>
        <v>0.12</v>
      </c>
      <c r="E143" s="42"/>
      <c r="F143" s="42"/>
      <c r="G143" s="42"/>
      <c r="H143" s="35"/>
      <c r="I143" s="35"/>
      <c r="K143" s="36"/>
      <c r="L143" s="21"/>
      <c r="M143" s="37"/>
      <c r="N143" s="38"/>
      <c r="O143" s="39"/>
      <c r="S143" s="37"/>
    </row>
    <row r="144" spans="1:19" x14ac:dyDescent="0.25">
      <c r="A144" s="47">
        <v>3050</v>
      </c>
      <c r="B144" s="44" t="s">
        <v>203</v>
      </c>
      <c r="C144" s="45">
        <v>1</v>
      </c>
      <c r="D144" s="46">
        <f t="shared" si="2"/>
        <v>0.12</v>
      </c>
      <c r="E144" s="42"/>
      <c r="F144" s="42"/>
      <c r="G144" s="42"/>
      <c r="H144" s="35"/>
      <c r="I144" s="35"/>
      <c r="K144" s="36"/>
      <c r="L144" s="21"/>
      <c r="M144" s="37"/>
      <c r="N144" s="38"/>
      <c r="O144" s="39"/>
      <c r="S144" s="37"/>
    </row>
    <row r="145" spans="1:19" x14ac:dyDescent="0.25">
      <c r="A145" s="47">
        <v>3052</v>
      </c>
      <c r="B145" s="44" t="s">
        <v>204</v>
      </c>
      <c r="C145" s="45">
        <v>1</v>
      </c>
      <c r="D145" s="46">
        <f t="shared" si="2"/>
        <v>0.12</v>
      </c>
      <c r="E145" s="42"/>
      <c r="F145" s="42"/>
      <c r="G145" s="42"/>
      <c r="H145" s="35"/>
      <c r="I145" s="35"/>
      <c r="K145" s="36"/>
      <c r="L145" s="21"/>
      <c r="M145" s="37"/>
      <c r="N145" s="38"/>
      <c r="O145" s="39"/>
      <c r="S145" s="37"/>
    </row>
    <row r="146" spans="1:19" x14ac:dyDescent="0.25">
      <c r="A146" s="47">
        <v>3053</v>
      </c>
      <c r="B146" s="44" t="s">
        <v>205</v>
      </c>
      <c r="C146" s="45">
        <v>1</v>
      </c>
      <c r="D146" s="46">
        <f t="shared" si="2"/>
        <v>0.12</v>
      </c>
      <c r="E146" s="42"/>
      <c r="F146" s="42"/>
      <c r="G146" s="42"/>
      <c r="H146" s="35"/>
      <c r="I146" s="35"/>
      <c r="K146" s="36"/>
      <c r="L146" s="21"/>
      <c r="M146" s="37"/>
      <c r="N146" s="38"/>
      <c r="O146" s="39"/>
      <c r="S146" s="37"/>
    </row>
    <row r="147" spans="1:19" x14ac:dyDescent="0.25">
      <c r="A147" s="47">
        <v>3054</v>
      </c>
      <c r="B147" s="44" t="s">
        <v>206</v>
      </c>
      <c r="C147" s="45">
        <v>1</v>
      </c>
      <c r="D147" s="46">
        <f t="shared" si="2"/>
        <v>0.12</v>
      </c>
      <c r="E147" s="42"/>
      <c r="F147" s="42"/>
      <c r="G147" s="42"/>
      <c r="H147" s="35"/>
      <c r="I147" s="35"/>
      <c r="K147" s="36"/>
      <c r="L147" s="21"/>
      <c r="M147" s="37"/>
      <c r="N147" s="38"/>
      <c r="O147" s="39"/>
      <c r="S147" s="37"/>
    </row>
    <row r="148" spans="1:19" x14ac:dyDescent="0.25">
      <c r="A148" s="47">
        <v>3055</v>
      </c>
      <c r="B148" s="44" t="s">
        <v>207</v>
      </c>
      <c r="C148" s="45">
        <v>1</v>
      </c>
      <c r="D148" s="46">
        <f t="shared" si="2"/>
        <v>0.12</v>
      </c>
      <c r="E148" s="42"/>
      <c r="F148" s="42"/>
      <c r="G148" s="42"/>
      <c r="H148" s="35"/>
      <c r="I148" s="35"/>
      <c r="K148" s="36"/>
      <c r="L148" s="21"/>
      <c r="M148" s="37"/>
      <c r="N148" s="38"/>
      <c r="O148" s="39"/>
      <c r="S148" s="37"/>
    </row>
    <row r="149" spans="1:19" x14ac:dyDescent="0.25">
      <c r="A149" s="47">
        <v>3057</v>
      </c>
      <c r="B149" s="44" t="s">
        <v>208</v>
      </c>
      <c r="C149" s="45">
        <v>1</v>
      </c>
      <c r="D149" s="46">
        <f t="shared" si="2"/>
        <v>0.12</v>
      </c>
      <c r="E149" s="42"/>
      <c r="F149" s="42"/>
      <c r="G149" s="42"/>
      <c r="H149" s="35"/>
      <c r="I149" s="35"/>
      <c r="K149" s="36"/>
      <c r="L149" s="21"/>
      <c r="M149" s="37"/>
      <c r="N149" s="38"/>
      <c r="O149" s="39"/>
      <c r="S149" s="37"/>
    </row>
    <row r="150" spans="1:19" x14ac:dyDescent="0.25">
      <c r="A150" s="47">
        <v>3061</v>
      </c>
      <c r="B150" s="44" t="s">
        <v>209</v>
      </c>
      <c r="C150" s="45">
        <v>1</v>
      </c>
      <c r="D150" s="46">
        <f t="shared" si="2"/>
        <v>0.12</v>
      </c>
      <c r="E150" s="42"/>
      <c r="F150" s="42"/>
      <c r="G150" s="42"/>
      <c r="H150" s="35"/>
      <c r="I150" s="35"/>
      <c r="K150" s="36"/>
      <c r="L150" s="21"/>
      <c r="M150" s="37"/>
      <c r="N150" s="38"/>
      <c r="O150" s="39"/>
      <c r="S150" s="37"/>
    </row>
    <row r="151" spans="1:19" x14ac:dyDescent="0.25">
      <c r="A151" s="47">
        <v>3062</v>
      </c>
      <c r="B151" s="44" t="s">
        <v>210</v>
      </c>
      <c r="C151" s="45">
        <v>1</v>
      </c>
      <c r="D151" s="46">
        <f t="shared" si="2"/>
        <v>0.12</v>
      </c>
      <c r="E151" s="42"/>
      <c r="F151" s="42"/>
      <c r="G151" s="42"/>
      <c r="H151" s="35"/>
      <c r="I151" s="35"/>
      <c r="K151" s="36"/>
      <c r="L151" s="21"/>
      <c r="M151" s="37"/>
      <c r="N151" s="38"/>
      <c r="O151" s="39"/>
      <c r="S151" s="37"/>
    </row>
    <row r="152" spans="1:19" x14ac:dyDescent="0.25">
      <c r="A152" s="47">
        <v>3067</v>
      </c>
      <c r="B152" s="44" t="s">
        <v>211</v>
      </c>
      <c r="C152" s="45">
        <v>1</v>
      </c>
      <c r="D152" s="46">
        <f t="shared" si="2"/>
        <v>0.12</v>
      </c>
      <c r="E152" s="42"/>
      <c r="F152" s="42"/>
      <c r="G152" s="42"/>
      <c r="H152" s="35"/>
      <c r="I152" s="35"/>
      <c r="K152" s="36"/>
      <c r="L152" s="21"/>
      <c r="M152" s="37"/>
      <c r="N152" s="38"/>
      <c r="O152" s="39"/>
      <c r="S152" s="37"/>
    </row>
    <row r="153" spans="1:19" x14ac:dyDescent="0.25">
      <c r="A153" s="47">
        <v>3069</v>
      </c>
      <c r="B153" s="44" t="s">
        <v>212</v>
      </c>
      <c r="C153" s="45">
        <v>1</v>
      </c>
      <c r="D153" s="46">
        <f t="shared" si="2"/>
        <v>0.12</v>
      </c>
      <c r="E153" s="42"/>
      <c r="F153" s="42"/>
      <c r="G153" s="42"/>
      <c r="H153" s="35"/>
      <c r="I153" s="35"/>
      <c r="K153" s="36"/>
      <c r="L153" s="21"/>
      <c r="M153" s="37"/>
      <c r="N153" s="38"/>
      <c r="O153" s="39"/>
      <c r="S153" s="37"/>
    </row>
    <row r="154" spans="1:19" x14ac:dyDescent="0.25">
      <c r="A154" s="47">
        <v>3072</v>
      </c>
      <c r="B154" s="44" t="s">
        <v>147</v>
      </c>
      <c r="C154" s="45">
        <v>1</v>
      </c>
      <c r="D154" s="46">
        <f t="shared" si="2"/>
        <v>0.12</v>
      </c>
      <c r="E154" s="42"/>
      <c r="F154" s="42"/>
      <c r="G154" s="42"/>
      <c r="H154" s="35"/>
      <c r="I154" s="35"/>
      <c r="K154" s="36"/>
      <c r="L154" s="21"/>
      <c r="M154" s="37"/>
      <c r="N154" s="38"/>
      <c r="O154" s="39"/>
      <c r="S154" s="37"/>
    </row>
    <row r="155" spans="1:19" x14ac:dyDescent="0.25">
      <c r="A155" s="47">
        <v>3073</v>
      </c>
      <c r="B155" s="44" t="s">
        <v>148</v>
      </c>
      <c r="C155" s="45">
        <v>1</v>
      </c>
      <c r="D155" s="46">
        <f t="shared" si="2"/>
        <v>0.12</v>
      </c>
      <c r="E155" s="42"/>
      <c r="F155" s="42"/>
      <c r="G155" s="42"/>
      <c r="H155" s="35"/>
      <c r="I155" s="35"/>
      <c r="K155" s="36"/>
      <c r="L155" s="21"/>
      <c r="M155" s="37"/>
      <c r="N155" s="38"/>
      <c r="O155" s="39"/>
      <c r="S155" s="37"/>
    </row>
    <row r="156" spans="1:19" x14ac:dyDescent="0.25">
      <c r="A156" s="47">
        <v>3081</v>
      </c>
      <c r="B156" s="44" t="s">
        <v>213</v>
      </c>
      <c r="C156" s="45">
        <v>1</v>
      </c>
      <c r="D156" s="46">
        <f t="shared" si="2"/>
        <v>0.12</v>
      </c>
      <c r="E156" s="42"/>
      <c r="F156" s="42"/>
      <c r="G156" s="42"/>
      <c r="H156" s="35"/>
      <c r="I156" s="35"/>
      <c r="K156" s="36"/>
      <c r="L156" s="21"/>
      <c r="M156" s="37"/>
      <c r="N156" s="38"/>
      <c r="O156" s="39"/>
      <c r="S156" s="37"/>
    </row>
    <row r="157" spans="1:19" x14ac:dyDescent="0.25">
      <c r="A157" s="47">
        <v>3082</v>
      </c>
      <c r="B157" s="44" t="s">
        <v>214</v>
      </c>
      <c r="C157" s="45">
        <v>1</v>
      </c>
      <c r="D157" s="46">
        <f t="shared" si="2"/>
        <v>0.12</v>
      </c>
      <c r="E157" s="42"/>
      <c r="F157" s="42"/>
      <c r="G157" s="42"/>
      <c r="H157" s="35"/>
      <c r="I157" s="35"/>
      <c r="K157" s="36"/>
      <c r="L157" s="21"/>
      <c r="M157" s="37"/>
      <c r="N157" s="38"/>
      <c r="O157" s="39"/>
      <c r="S157" s="37"/>
    </row>
    <row r="158" spans="1:19" x14ac:dyDescent="0.25">
      <c r="A158" s="47">
        <v>3083</v>
      </c>
      <c r="B158" s="44" t="s">
        <v>215</v>
      </c>
      <c r="C158" s="45">
        <v>1</v>
      </c>
      <c r="D158" s="46">
        <f t="shared" si="2"/>
        <v>0.12</v>
      </c>
      <c r="E158" s="42"/>
      <c r="F158" s="42"/>
      <c r="G158" s="42"/>
      <c r="H158" s="35"/>
      <c r="I158" s="35"/>
      <c r="K158" s="36"/>
      <c r="L158" s="21"/>
      <c r="M158" s="37"/>
      <c r="N158" s="38"/>
      <c r="O158" s="39"/>
      <c r="S158" s="37"/>
    </row>
    <row r="159" spans="1:19" x14ac:dyDescent="0.25">
      <c r="A159" s="47">
        <v>3084</v>
      </c>
      <c r="B159" s="44" t="s">
        <v>216</v>
      </c>
      <c r="C159" s="45">
        <v>1</v>
      </c>
      <c r="D159" s="46">
        <f t="shared" si="2"/>
        <v>0.12</v>
      </c>
      <c r="E159" s="42"/>
      <c r="F159" s="42"/>
      <c r="G159" s="42"/>
      <c r="H159" s="35"/>
      <c r="I159" s="35"/>
      <c r="K159" s="36"/>
      <c r="L159" s="21"/>
      <c r="M159" s="37"/>
      <c r="N159" s="38"/>
      <c r="O159" s="39"/>
      <c r="S159" s="37"/>
    </row>
    <row r="160" spans="1:19" x14ac:dyDescent="0.25">
      <c r="A160" s="47">
        <v>3088</v>
      </c>
      <c r="B160" s="44" t="s">
        <v>217</v>
      </c>
      <c r="C160" s="45">
        <v>1</v>
      </c>
      <c r="D160" s="46">
        <f t="shared" si="2"/>
        <v>0.12</v>
      </c>
      <c r="E160" s="42"/>
      <c r="F160" s="42"/>
      <c r="G160" s="42"/>
      <c r="H160" s="35"/>
      <c r="I160" s="35"/>
      <c r="K160" s="36"/>
      <c r="L160" s="21"/>
      <c r="M160" s="37"/>
      <c r="N160" s="38"/>
      <c r="O160" s="39"/>
      <c r="S160" s="37"/>
    </row>
    <row r="161" spans="1:19" x14ac:dyDescent="0.25">
      <c r="A161" s="47">
        <v>3089</v>
      </c>
      <c r="B161" s="44" t="s">
        <v>218</v>
      </c>
      <c r="C161" s="45">
        <v>1</v>
      </c>
      <c r="D161" s="46">
        <f t="shared" si="2"/>
        <v>0.12</v>
      </c>
      <c r="E161" s="42"/>
      <c r="F161" s="42"/>
      <c r="G161" s="42"/>
      <c r="H161" s="35"/>
      <c r="I161" s="35"/>
      <c r="K161" s="36"/>
      <c r="L161" s="21"/>
      <c r="M161" s="37"/>
      <c r="N161" s="38"/>
      <c r="O161" s="39"/>
      <c r="S161" s="37"/>
    </row>
    <row r="162" spans="1:19" x14ac:dyDescent="0.25">
      <c r="A162" s="47">
        <v>3090</v>
      </c>
      <c r="B162" s="44" t="s">
        <v>219</v>
      </c>
      <c r="C162" s="45">
        <v>1</v>
      </c>
      <c r="D162" s="46">
        <f t="shared" si="2"/>
        <v>0.12</v>
      </c>
      <c r="E162" s="42"/>
      <c r="F162" s="42"/>
      <c r="G162" s="42"/>
      <c r="H162" s="35"/>
      <c r="I162" s="35"/>
      <c r="K162" s="36"/>
      <c r="L162" s="21"/>
      <c r="M162" s="37"/>
      <c r="N162" s="38"/>
      <c r="O162" s="39"/>
      <c r="S162" s="37"/>
    </row>
    <row r="163" spans="1:19" x14ac:dyDescent="0.25">
      <c r="A163" s="47">
        <v>3091</v>
      </c>
      <c r="B163" s="44" t="s">
        <v>220</v>
      </c>
      <c r="C163" s="45">
        <v>1</v>
      </c>
      <c r="D163" s="46">
        <f t="shared" si="2"/>
        <v>0.12</v>
      </c>
      <c r="E163" s="42"/>
      <c r="F163" s="42"/>
      <c r="G163" s="42"/>
      <c r="H163" s="35"/>
      <c r="I163" s="35"/>
      <c r="K163" s="36"/>
      <c r="L163" s="21"/>
      <c r="M163" s="37"/>
      <c r="N163" s="38"/>
      <c r="O163" s="39"/>
      <c r="S163" s="37"/>
    </row>
    <row r="164" spans="1:19" x14ac:dyDescent="0.25">
      <c r="A164" s="47">
        <v>3092</v>
      </c>
      <c r="B164" s="44" t="s">
        <v>221</v>
      </c>
      <c r="C164" s="45">
        <v>1</v>
      </c>
      <c r="D164" s="46">
        <f t="shared" si="2"/>
        <v>0.12</v>
      </c>
      <c r="E164" s="42"/>
      <c r="F164" s="42"/>
      <c r="G164" s="42"/>
      <c r="H164" s="35"/>
      <c r="I164" s="35"/>
      <c r="K164" s="36"/>
      <c r="L164" s="21"/>
      <c r="M164" s="37"/>
      <c r="N164" s="38"/>
      <c r="O164" s="39"/>
      <c r="S164" s="37"/>
    </row>
    <row r="165" spans="1:19" x14ac:dyDescent="0.25">
      <c r="A165" s="47">
        <v>3108</v>
      </c>
      <c r="B165" s="44" t="s">
        <v>222</v>
      </c>
      <c r="C165" s="45">
        <v>1</v>
      </c>
      <c r="D165" s="46">
        <f t="shared" si="2"/>
        <v>0.12</v>
      </c>
      <c r="E165" s="42"/>
      <c r="F165" s="42"/>
      <c r="G165" s="42"/>
      <c r="H165" s="35"/>
      <c r="I165" s="35"/>
      <c r="K165" s="36"/>
      <c r="L165" s="21"/>
      <c r="M165" s="37"/>
      <c r="N165" s="38"/>
      <c r="O165" s="39"/>
      <c r="S165" s="37"/>
    </row>
    <row r="166" spans="1:19" x14ac:dyDescent="0.25">
      <c r="A166" s="47">
        <v>3109</v>
      </c>
      <c r="B166" s="44" t="s">
        <v>223</v>
      </c>
      <c r="C166" s="45">
        <v>1</v>
      </c>
      <c r="D166" s="46">
        <f t="shared" si="2"/>
        <v>0.12</v>
      </c>
      <c r="E166" s="42"/>
      <c r="F166" s="42"/>
      <c r="G166" s="42"/>
      <c r="H166" s="35"/>
      <c r="I166" s="35"/>
      <c r="K166" s="36"/>
      <c r="L166" s="21"/>
      <c r="M166" s="37"/>
      <c r="N166" s="38"/>
      <c r="O166" s="39"/>
      <c r="S166" s="37"/>
    </row>
    <row r="167" spans="1:19" x14ac:dyDescent="0.25">
      <c r="A167" s="47">
        <v>3111</v>
      </c>
      <c r="B167" s="44" t="s">
        <v>224</v>
      </c>
      <c r="C167" s="45">
        <v>1</v>
      </c>
      <c r="D167" s="46">
        <f t="shared" si="2"/>
        <v>0.12</v>
      </c>
      <c r="E167" s="42"/>
      <c r="F167" s="42"/>
      <c r="G167" s="42"/>
      <c r="H167" s="35"/>
      <c r="I167" s="35"/>
      <c r="K167" s="36"/>
      <c r="L167" s="21"/>
      <c r="M167" s="37"/>
      <c r="N167" s="38"/>
      <c r="O167" s="39"/>
      <c r="S167" s="37"/>
    </row>
    <row r="168" spans="1:19" x14ac:dyDescent="0.25">
      <c r="A168" s="47">
        <v>3117</v>
      </c>
      <c r="B168" s="44" t="s">
        <v>225</v>
      </c>
      <c r="C168" s="45">
        <v>1</v>
      </c>
      <c r="D168" s="46">
        <f t="shared" si="2"/>
        <v>0.12</v>
      </c>
      <c r="E168" s="42"/>
      <c r="F168" s="42"/>
      <c r="G168" s="42"/>
      <c r="H168" s="35"/>
      <c r="I168" s="35"/>
      <c r="K168" s="36"/>
      <c r="L168" s="21"/>
      <c r="M168" s="37"/>
      <c r="N168" s="38"/>
      <c r="O168" s="39"/>
      <c r="S168" s="37"/>
    </row>
    <row r="169" spans="1:19" x14ac:dyDescent="0.25">
      <c r="A169" s="47">
        <v>3120</v>
      </c>
      <c r="B169" s="44" t="s">
        <v>226</v>
      </c>
      <c r="C169" s="45">
        <v>1</v>
      </c>
      <c r="D169" s="46">
        <f t="shared" si="2"/>
        <v>0.12</v>
      </c>
      <c r="E169" s="42"/>
      <c r="F169" s="42"/>
      <c r="G169" s="42"/>
      <c r="H169" s="35"/>
      <c r="I169" s="35"/>
      <c r="K169" s="36"/>
      <c r="L169" s="21"/>
      <c r="M169" s="37"/>
      <c r="N169" s="38"/>
      <c r="O169" s="39"/>
      <c r="S169" s="37"/>
    </row>
    <row r="170" spans="1:19" x14ac:dyDescent="0.25">
      <c r="A170" s="47">
        <v>3122</v>
      </c>
      <c r="B170" s="44" t="s">
        <v>227</v>
      </c>
      <c r="C170" s="45">
        <v>1</v>
      </c>
      <c r="D170" s="46">
        <f t="shared" si="2"/>
        <v>0.12</v>
      </c>
      <c r="E170" s="42"/>
      <c r="F170" s="42"/>
      <c r="G170" s="42"/>
      <c r="H170" s="35"/>
      <c r="I170" s="35"/>
      <c r="K170" s="36"/>
      <c r="L170" s="21"/>
      <c r="M170" s="37"/>
      <c r="N170" s="38"/>
      <c r="O170" s="39"/>
      <c r="S170" s="37"/>
    </row>
    <row r="171" spans="1:19" x14ac:dyDescent="0.25">
      <c r="A171" s="47">
        <v>3123</v>
      </c>
      <c r="B171" s="44" t="s">
        <v>228</v>
      </c>
      <c r="C171" s="45">
        <v>1</v>
      </c>
      <c r="D171" s="46">
        <f t="shared" si="2"/>
        <v>0.12</v>
      </c>
      <c r="E171" s="42"/>
      <c r="F171" s="42"/>
      <c r="G171" s="42"/>
      <c r="H171" s="35"/>
      <c r="I171" s="35"/>
      <c r="K171" s="36"/>
      <c r="L171" s="21"/>
      <c r="M171" s="37"/>
      <c r="N171" s="38"/>
      <c r="O171" s="39"/>
      <c r="S171" s="37"/>
    </row>
    <row r="172" spans="1:19" x14ac:dyDescent="0.25">
      <c r="A172" s="47">
        <v>3126</v>
      </c>
      <c r="B172" s="44" t="s">
        <v>229</v>
      </c>
      <c r="C172" s="45">
        <v>1</v>
      </c>
      <c r="D172" s="46">
        <f t="shared" si="2"/>
        <v>0.12</v>
      </c>
      <c r="E172" s="42"/>
      <c r="F172" s="42"/>
      <c r="G172" s="42"/>
      <c r="H172" s="35"/>
      <c r="I172" s="35"/>
      <c r="K172" s="36"/>
      <c r="L172" s="21"/>
      <c r="M172" s="37"/>
      <c r="N172" s="38"/>
      <c r="O172" s="39"/>
      <c r="S172" s="37"/>
    </row>
    <row r="173" spans="1:19" x14ac:dyDescent="0.25">
      <c r="A173" s="47">
        <v>3129</v>
      </c>
      <c r="B173" s="44" t="s">
        <v>230</v>
      </c>
      <c r="C173" s="45">
        <v>1</v>
      </c>
      <c r="D173" s="46">
        <f t="shared" si="2"/>
        <v>0.12</v>
      </c>
      <c r="E173" s="42"/>
      <c r="F173" s="42"/>
      <c r="G173" s="42"/>
      <c r="H173" s="35"/>
      <c r="I173" s="35"/>
      <c r="K173" s="36"/>
      <c r="L173" s="21"/>
      <c r="M173" s="37"/>
      <c r="N173" s="38"/>
      <c r="O173" s="39"/>
      <c r="S173" s="37"/>
    </row>
    <row r="174" spans="1:19" x14ac:dyDescent="0.25">
      <c r="A174" s="47">
        <v>3130</v>
      </c>
      <c r="B174" s="44" t="s">
        <v>231</v>
      </c>
      <c r="C174" s="45">
        <v>1</v>
      </c>
      <c r="D174" s="46">
        <f t="shared" si="2"/>
        <v>0.12</v>
      </c>
      <c r="E174" s="42"/>
      <c r="F174" s="42"/>
      <c r="G174" s="42"/>
      <c r="H174" s="35"/>
      <c r="I174" s="35"/>
      <c r="K174" s="36"/>
      <c r="L174" s="21"/>
      <c r="M174" s="37"/>
      <c r="N174" s="38"/>
      <c r="O174" s="39"/>
      <c r="S174" s="37"/>
    </row>
    <row r="175" spans="1:19" x14ac:dyDescent="0.25">
      <c r="A175" s="47">
        <v>3134</v>
      </c>
      <c r="B175" s="44" t="s">
        <v>232</v>
      </c>
      <c r="C175" s="45">
        <v>1</v>
      </c>
      <c r="D175" s="46">
        <f t="shared" si="2"/>
        <v>0.12</v>
      </c>
      <c r="E175" s="42"/>
      <c r="F175" s="42"/>
      <c r="G175" s="42"/>
      <c r="H175" s="35"/>
      <c r="I175" s="35"/>
      <c r="K175" s="36"/>
      <c r="L175" s="21"/>
      <c r="M175" s="37"/>
      <c r="N175" s="38"/>
      <c r="O175" s="39"/>
      <c r="S175" s="37"/>
    </row>
    <row r="176" spans="1:19" x14ac:dyDescent="0.25">
      <c r="A176" s="47">
        <v>3136</v>
      </c>
      <c r="B176" s="44" t="s">
        <v>233</v>
      </c>
      <c r="C176" s="45">
        <v>1</v>
      </c>
      <c r="D176" s="46">
        <f t="shared" si="2"/>
        <v>0.12</v>
      </c>
      <c r="E176" s="42"/>
      <c r="F176" s="42"/>
      <c r="G176" s="42"/>
      <c r="H176" s="35"/>
      <c r="I176" s="35"/>
      <c r="K176" s="36"/>
      <c r="L176" s="21"/>
      <c r="M176" s="37"/>
      <c r="N176" s="38"/>
      <c r="O176" s="39"/>
      <c r="S176" s="37"/>
    </row>
    <row r="177" spans="1:19" x14ac:dyDescent="0.25">
      <c r="A177" s="47">
        <v>3137</v>
      </c>
      <c r="B177" s="44" t="s">
        <v>234</v>
      </c>
      <c r="C177" s="45">
        <v>1</v>
      </c>
      <c r="D177" s="46">
        <f t="shared" si="2"/>
        <v>0.12</v>
      </c>
      <c r="E177" s="42"/>
      <c r="F177" s="42"/>
      <c r="G177" s="42"/>
      <c r="H177" s="35"/>
      <c r="I177" s="35"/>
      <c r="K177" s="36"/>
      <c r="L177" s="21"/>
      <c r="M177" s="37"/>
      <c r="N177" s="38"/>
      <c r="O177" s="39"/>
      <c r="S177" s="37"/>
    </row>
    <row r="178" spans="1:19" x14ac:dyDescent="0.25">
      <c r="A178" s="47">
        <v>3138</v>
      </c>
      <c r="B178" s="44" t="s">
        <v>235</v>
      </c>
      <c r="C178" s="45">
        <v>1</v>
      </c>
      <c r="D178" s="46">
        <f t="shared" si="2"/>
        <v>0.12</v>
      </c>
      <c r="E178" s="42"/>
      <c r="F178" s="42"/>
      <c r="G178" s="42"/>
      <c r="H178" s="35"/>
      <c r="I178" s="35"/>
      <c r="K178" s="36"/>
      <c r="L178" s="21"/>
      <c r="M178" s="37"/>
      <c r="N178" s="38"/>
      <c r="O178" s="39"/>
      <c r="S178" s="37"/>
    </row>
    <row r="179" spans="1:19" x14ac:dyDescent="0.25">
      <c r="A179" s="47">
        <v>3139</v>
      </c>
      <c r="B179" s="44" t="s">
        <v>236</v>
      </c>
      <c r="C179" s="45">
        <v>1</v>
      </c>
      <c r="D179" s="46">
        <f t="shared" si="2"/>
        <v>0.12</v>
      </c>
      <c r="E179" s="42"/>
      <c r="F179" s="42"/>
      <c r="G179" s="42"/>
      <c r="H179" s="35"/>
      <c r="I179" s="35"/>
      <c r="K179" s="36"/>
      <c r="L179" s="21"/>
      <c r="M179" s="37"/>
      <c r="N179" s="38"/>
      <c r="O179" s="39"/>
      <c r="S179" s="37"/>
    </row>
    <row r="180" spans="1:19" x14ac:dyDescent="0.25">
      <c r="A180" s="47">
        <v>3145</v>
      </c>
      <c r="B180" s="44" t="s">
        <v>237</v>
      </c>
      <c r="C180" s="45">
        <v>1</v>
      </c>
      <c r="D180" s="46">
        <f t="shared" si="2"/>
        <v>0.12</v>
      </c>
      <c r="E180" s="42"/>
      <c r="F180" s="42"/>
      <c r="G180" s="42"/>
      <c r="H180" s="35"/>
      <c r="I180" s="35"/>
      <c r="K180" s="36"/>
      <c r="L180" s="21"/>
      <c r="M180" s="37"/>
      <c r="N180" s="38"/>
      <c r="O180" s="39"/>
      <c r="S180" s="37"/>
    </row>
    <row r="181" spans="1:19" x14ac:dyDescent="0.25">
      <c r="A181" s="47">
        <v>3146</v>
      </c>
      <c r="B181" s="44" t="s">
        <v>238</v>
      </c>
      <c r="C181" s="45">
        <v>1</v>
      </c>
      <c r="D181" s="46">
        <f t="shared" si="2"/>
        <v>0.12</v>
      </c>
      <c r="E181" s="42"/>
      <c r="F181" s="42"/>
      <c r="G181" s="42"/>
      <c r="H181" s="35"/>
      <c r="I181" s="35"/>
      <c r="K181" s="36"/>
      <c r="L181" s="21"/>
      <c r="M181" s="37"/>
      <c r="N181" s="38"/>
      <c r="O181" s="39"/>
      <c r="S181" s="37"/>
    </row>
    <row r="182" spans="1:19" x14ac:dyDescent="0.25">
      <c r="A182" s="47">
        <v>3149</v>
      </c>
      <c r="B182" s="44" t="s">
        <v>239</v>
      </c>
      <c r="C182" s="45">
        <v>1</v>
      </c>
      <c r="D182" s="46">
        <f t="shared" si="2"/>
        <v>0.12</v>
      </c>
      <c r="E182" s="42"/>
      <c r="F182" s="42"/>
      <c r="G182" s="42"/>
      <c r="H182" s="35"/>
      <c r="I182" s="35"/>
      <c r="K182" s="36"/>
      <c r="L182" s="21"/>
      <c r="M182" s="37"/>
      <c r="N182" s="38"/>
      <c r="O182" s="39"/>
      <c r="S182" s="37"/>
    </row>
    <row r="183" spans="1:19" x14ac:dyDescent="0.25">
      <c r="A183" s="47">
        <v>3150</v>
      </c>
      <c r="B183" s="44" t="s">
        <v>240</v>
      </c>
      <c r="C183" s="45">
        <v>1</v>
      </c>
      <c r="D183" s="46">
        <f t="shared" si="2"/>
        <v>0.12</v>
      </c>
      <c r="E183" s="42"/>
      <c r="F183" s="42"/>
      <c r="G183" s="42"/>
      <c r="H183" s="35"/>
      <c r="I183" s="35"/>
      <c r="K183" s="36"/>
      <c r="L183" s="21"/>
      <c r="M183" s="37"/>
      <c r="N183" s="38"/>
      <c r="O183" s="39"/>
      <c r="S183" s="37"/>
    </row>
    <row r="184" spans="1:19" x14ac:dyDescent="0.25">
      <c r="A184" s="47">
        <v>3153</v>
      </c>
      <c r="B184" s="44" t="s">
        <v>241</v>
      </c>
      <c r="C184" s="45">
        <v>1</v>
      </c>
      <c r="D184" s="46">
        <f t="shared" si="2"/>
        <v>0.12</v>
      </c>
      <c r="E184" s="42"/>
      <c r="F184" s="42"/>
      <c r="G184" s="42"/>
      <c r="H184" s="35"/>
      <c r="I184" s="35"/>
      <c r="K184" s="36"/>
      <c r="L184" s="21"/>
      <c r="M184" s="37"/>
      <c r="N184" s="38"/>
      <c r="O184" s="39"/>
      <c r="S184" s="37"/>
    </row>
    <row r="185" spans="1:19" x14ac:dyDescent="0.25">
      <c r="A185" s="47">
        <v>3154</v>
      </c>
      <c r="B185" s="44" t="s">
        <v>242</v>
      </c>
      <c r="C185" s="45">
        <v>1</v>
      </c>
      <c r="D185" s="46">
        <f t="shared" si="2"/>
        <v>0.12</v>
      </c>
      <c r="E185" s="42"/>
      <c r="F185" s="42"/>
      <c r="G185" s="42"/>
      <c r="H185" s="35"/>
      <c r="I185" s="35"/>
      <c r="K185" s="36"/>
      <c r="L185" s="21"/>
      <c r="M185" s="37"/>
      <c r="N185" s="38"/>
      <c r="O185" s="39"/>
      <c r="S185" s="37"/>
    </row>
    <row r="186" spans="1:19" x14ac:dyDescent="0.25">
      <c r="A186" s="47">
        <v>3155</v>
      </c>
      <c r="B186" s="44" t="s">
        <v>243</v>
      </c>
      <c r="C186" s="45">
        <v>1</v>
      </c>
      <c r="D186" s="46">
        <f t="shared" si="2"/>
        <v>0.12</v>
      </c>
      <c r="E186" s="42"/>
      <c r="F186" s="42"/>
      <c r="G186" s="42"/>
      <c r="H186" s="35"/>
      <c r="I186" s="35"/>
      <c r="K186" s="36"/>
      <c r="L186" s="21"/>
      <c r="M186" s="37"/>
      <c r="N186" s="38"/>
      <c r="O186" s="39"/>
      <c r="S186" s="37"/>
    </row>
    <row r="187" spans="1:19" x14ac:dyDescent="0.25">
      <c r="A187" s="47">
        <v>3158</v>
      </c>
      <c r="B187" s="51" t="s">
        <v>244</v>
      </c>
      <c r="C187" s="45">
        <v>1</v>
      </c>
      <c r="D187" s="46">
        <f t="shared" si="2"/>
        <v>0.12</v>
      </c>
      <c r="E187" s="42"/>
      <c r="F187" s="42"/>
      <c r="G187" s="42"/>
      <c r="H187" s="35"/>
      <c r="I187" s="35"/>
      <c r="K187" s="36"/>
      <c r="L187" s="21"/>
      <c r="M187" s="37"/>
      <c r="N187" s="38"/>
      <c r="O187" s="39"/>
      <c r="S187" s="37"/>
    </row>
    <row r="188" spans="1:19" x14ac:dyDescent="0.25">
      <c r="A188" s="47">
        <v>3159</v>
      </c>
      <c r="B188" s="51" t="s">
        <v>245</v>
      </c>
      <c r="C188" s="45">
        <v>1</v>
      </c>
      <c r="D188" s="46">
        <f t="shared" si="2"/>
        <v>0.12</v>
      </c>
      <c r="E188" s="42"/>
      <c r="F188" s="42"/>
      <c r="G188" s="42"/>
      <c r="H188" s="35"/>
      <c r="I188" s="35"/>
      <c r="K188" s="36"/>
      <c r="L188" s="21"/>
      <c r="M188" s="37"/>
      <c r="N188" s="38"/>
      <c r="O188" s="39"/>
      <c r="S188" s="37"/>
    </row>
    <row r="189" spans="1:19" x14ac:dyDescent="0.25">
      <c r="A189" s="47">
        <v>3160</v>
      </c>
      <c r="B189" s="44" t="s">
        <v>246</v>
      </c>
      <c r="C189" s="45">
        <v>1</v>
      </c>
      <c r="D189" s="46">
        <f t="shared" si="2"/>
        <v>0.12</v>
      </c>
      <c r="E189" s="42"/>
      <c r="F189" s="42"/>
      <c r="G189" s="42"/>
      <c r="H189" s="35"/>
      <c r="I189" s="35"/>
      <c r="K189" s="36"/>
      <c r="L189" s="21"/>
      <c r="M189" s="37"/>
      <c r="N189" s="38"/>
      <c r="O189" s="39"/>
      <c r="S189" s="37"/>
    </row>
    <row r="190" spans="1:19" x14ac:dyDescent="0.25">
      <c r="A190" s="47">
        <v>3167</v>
      </c>
      <c r="B190" s="44" t="s">
        <v>247</v>
      </c>
      <c r="C190" s="45">
        <v>1</v>
      </c>
      <c r="D190" s="46">
        <f t="shared" si="2"/>
        <v>0.12</v>
      </c>
      <c r="E190" s="42"/>
      <c r="F190" s="42"/>
      <c r="G190" s="42"/>
      <c r="H190" s="35"/>
      <c r="I190" s="35"/>
      <c r="K190" s="36"/>
      <c r="L190" s="21"/>
      <c r="M190" s="37"/>
      <c r="N190" s="38"/>
      <c r="O190" s="39"/>
      <c r="S190" s="37"/>
    </row>
    <row r="191" spans="1:19" x14ac:dyDescent="0.25">
      <c r="A191" s="47">
        <v>3168</v>
      </c>
      <c r="B191" s="44" t="s">
        <v>248</v>
      </c>
      <c r="C191" s="45">
        <v>1</v>
      </c>
      <c r="D191" s="46">
        <f t="shared" si="2"/>
        <v>0.12</v>
      </c>
      <c r="E191" s="42"/>
      <c r="F191" s="42"/>
      <c r="G191" s="42"/>
      <c r="H191" s="35"/>
      <c r="I191" s="35"/>
      <c r="K191" s="36"/>
      <c r="L191" s="21"/>
      <c r="M191" s="37"/>
      <c r="N191" s="38"/>
      <c r="O191" s="39"/>
      <c r="S191" s="37"/>
    </row>
    <row r="192" spans="1:19" x14ac:dyDescent="0.25">
      <c r="A192" s="47">
        <v>3169</v>
      </c>
      <c r="B192" s="44" t="s">
        <v>249</v>
      </c>
      <c r="C192" s="45">
        <v>1</v>
      </c>
      <c r="D192" s="46">
        <f t="shared" si="2"/>
        <v>0.12</v>
      </c>
      <c r="E192" s="42"/>
      <c r="F192" s="42"/>
      <c r="G192" s="42"/>
      <c r="H192" s="35"/>
      <c r="I192" s="35"/>
      <c r="K192" s="36"/>
      <c r="L192" s="21"/>
      <c r="M192" s="37"/>
      <c r="N192" s="38"/>
      <c r="O192" s="39"/>
      <c r="S192" s="37"/>
    </row>
    <row r="193" spans="1:19" x14ac:dyDescent="0.25">
      <c r="A193" s="47">
        <v>3171</v>
      </c>
      <c r="B193" s="44" t="s">
        <v>250</v>
      </c>
      <c r="C193" s="45">
        <v>1</v>
      </c>
      <c r="D193" s="46">
        <f t="shared" si="2"/>
        <v>0.12</v>
      </c>
      <c r="E193" s="42"/>
      <c r="F193" s="42"/>
      <c r="G193" s="42"/>
      <c r="H193" s="35"/>
      <c r="I193" s="35"/>
      <c r="K193" s="36"/>
      <c r="L193" s="21"/>
      <c r="M193" s="37"/>
      <c r="N193" s="38"/>
      <c r="O193" s="39"/>
      <c r="S193" s="37"/>
    </row>
    <row r="194" spans="1:19" x14ac:dyDescent="0.25">
      <c r="A194" s="47">
        <v>3175</v>
      </c>
      <c r="B194" s="44" t="s">
        <v>251</v>
      </c>
      <c r="C194" s="45">
        <v>1</v>
      </c>
      <c r="D194" s="46">
        <f t="shared" si="2"/>
        <v>0.12</v>
      </c>
      <c r="E194" s="42"/>
      <c r="F194" s="42"/>
      <c r="G194" s="42"/>
      <c r="H194" s="35"/>
      <c r="I194" s="35"/>
      <c r="K194" s="36"/>
      <c r="L194" s="21"/>
      <c r="M194" s="37"/>
      <c r="N194" s="38"/>
      <c r="O194" s="39"/>
      <c r="S194" s="37"/>
    </row>
    <row r="195" spans="1:19" x14ac:dyDescent="0.25">
      <c r="A195" s="47">
        <v>3178</v>
      </c>
      <c r="B195" s="44" t="s">
        <v>252</v>
      </c>
      <c r="C195" s="45">
        <v>1</v>
      </c>
      <c r="D195" s="46">
        <f t="shared" ref="D195:D258" si="3">VLOOKUP(C195,E:F,2,FALSE)</f>
        <v>0.12</v>
      </c>
      <c r="E195" s="42"/>
      <c r="F195" s="42"/>
      <c r="G195" s="42"/>
      <c r="H195" s="35"/>
      <c r="I195" s="35"/>
      <c r="K195" s="36"/>
      <c r="L195" s="21"/>
      <c r="M195" s="37"/>
      <c r="N195" s="38"/>
      <c r="O195" s="39"/>
      <c r="S195" s="37"/>
    </row>
    <row r="196" spans="1:19" x14ac:dyDescent="0.25">
      <c r="A196" s="47">
        <v>3179</v>
      </c>
      <c r="B196" s="44" t="s">
        <v>253</v>
      </c>
      <c r="C196" s="45">
        <v>1</v>
      </c>
      <c r="D196" s="46">
        <f t="shared" si="3"/>
        <v>0.12</v>
      </c>
      <c r="E196" s="42"/>
      <c r="F196" s="42"/>
      <c r="G196" s="42"/>
      <c r="H196" s="35"/>
      <c r="I196" s="35"/>
      <c r="K196" s="36"/>
      <c r="L196" s="21"/>
      <c r="M196" s="37"/>
      <c r="N196" s="38"/>
      <c r="O196" s="39"/>
      <c r="S196" s="37"/>
    </row>
    <row r="197" spans="1:19" x14ac:dyDescent="0.25">
      <c r="A197" s="47">
        <v>3181</v>
      </c>
      <c r="B197" s="44" t="s">
        <v>254</v>
      </c>
      <c r="C197" s="45">
        <v>1</v>
      </c>
      <c r="D197" s="46">
        <f t="shared" si="3"/>
        <v>0.12</v>
      </c>
      <c r="E197" s="42"/>
      <c r="F197" s="42"/>
      <c r="G197" s="42"/>
      <c r="H197" s="35"/>
      <c r="I197" s="35"/>
      <c r="K197" s="36"/>
      <c r="L197" s="21"/>
      <c r="M197" s="37"/>
      <c r="N197" s="38"/>
      <c r="O197" s="39"/>
      <c r="S197" s="37"/>
    </row>
    <row r="198" spans="1:19" x14ac:dyDescent="0.25">
      <c r="A198" s="47">
        <v>3182</v>
      </c>
      <c r="B198" s="44" t="s">
        <v>255</v>
      </c>
      <c r="C198" s="45">
        <v>1</v>
      </c>
      <c r="D198" s="46">
        <f t="shared" si="3"/>
        <v>0.12</v>
      </c>
      <c r="E198" s="42"/>
      <c r="F198" s="42"/>
      <c r="G198" s="42"/>
      <c r="H198" s="35"/>
      <c r="I198" s="35"/>
      <c r="K198" s="36"/>
      <c r="L198" s="21"/>
      <c r="M198" s="37"/>
      <c r="N198" s="38"/>
      <c r="O198" s="39"/>
      <c r="S198" s="37"/>
    </row>
    <row r="199" spans="1:19" x14ac:dyDescent="0.25">
      <c r="A199" s="47">
        <v>3183</v>
      </c>
      <c r="B199" s="44" t="s">
        <v>256</v>
      </c>
      <c r="C199" s="45">
        <v>1</v>
      </c>
      <c r="D199" s="46">
        <f t="shared" si="3"/>
        <v>0.12</v>
      </c>
      <c r="E199" s="42"/>
      <c r="F199" s="42"/>
      <c r="G199" s="42"/>
      <c r="H199" s="35"/>
      <c r="I199" s="35"/>
      <c r="K199" s="36"/>
      <c r="L199" s="21"/>
      <c r="M199" s="37"/>
      <c r="N199" s="38"/>
      <c r="O199" s="39"/>
      <c r="S199" s="37"/>
    </row>
    <row r="200" spans="1:19" x14ac:dyDescent="0.25">
      <c r="A200" s="47">
        <v>3186</v>
      </c>
      <c r="B200" s="44" t="s">
        <v>257</v>
      </c>
      <c r="C200" s="45">
        <v>1</v>
      </c>
      <c r="D200" s="46">
        <f t="shared" si="3"/>
        <v>0.12</v>
      </c>
      <c r="E200" s="42"/>
      <c r="F200" s="42"/>
      <c r="G200" s="42"/>
      <c r="H200" s="35"/>
      <c r="I200" s="35"/>
      <c r="K200" s="36"/>
      <c r="L200" s="21"/>
      <c r="M200" s="37"/>
      <c r="N200" s="38"/>
      <c r="O200" s="39"/>
      <c r="S200" s="37"/>
    </row>
    <row r="201" spans="1:19" x14ac:dyDescent="0.25">
      <c r="A201" s="47">
        <v>3198</v>
      </c>
      <c r="B201" s="44" t="s">
        <v>258</v>
      </c>
      <c r="C201" s="45">
        <v>1</v>
      </c>
      <c r="D201" s="46">
        <f t="shared" si="3"/>
        <v>0.12</v>
      </c>
      <c r="E201" s="42"/>
      <c r="F201" s="42"/>
      <c r="G201" s="42"/>
      <c r="H201" s="35"/>
      <c r="I201" s="35"/>
      <c r="K201" s="36"/>
      <c r="L201" s="21"/>
      <c r="M201" s="37"/>
      <c r="N201" s="38"/>
      <c r="O201" s="39"/>
      <c r="S201" s="37"/>
    </row>
    <row r="202" spans="1:19" x14ac:dyDescent="0.25">
      <c r="A202" s="47">
        <v>3199</v>
      </c>
      <c r="B202" s="44" t="s">
        <v>259</v>
      </c>
      <c r="C202" s="45">
        <v>1</v>
      </c>
      <c r="D202" s="46">
        <f t="shared" si="3"/>
        <v>0.12</v>
      </c>
      <c r="E202" s="42"/>
      <c r="F202" s="42"/>
      <c r="G202" s="42"/>
      <c r="H202" s="35"/>
      <c r="I202" s="35"/>
      <c r="K202" s="36"/>
      <c r="L202" s="21"/>
      <c r="M202" s="37"/>
      <c r="N202" s="38"/>
      <c r="O202" s="39"/>
      <c r="S202" s="37"/>
    </row>
    <row r="203" spans="1:19" x14ac:dyDescent="0.25">
      <c r="A203" s="47">
        <v>3201</v>
      </c>
      <c r="B203" s="44" t="s">
        <v>260</v>
      </c>
      <c r="C203" s="45">
        <v>1</v>
      </c>
      <c r="D203" s="46">
        <f t="shared" si="3"/>
        <v>0.12</v>
      </c>
      <c r="E203" s="42"/>
      <c r="F203" s="42"/>
      <c r="G203" s="42"/>
      <c r="H203" s="35"/>
      <c r="I203" s="35"/>
      <c r="K203" s="36"/>
      <c r="L203" s="21"/>
      <c r="M203" s="37"/>
      <c r="N203" s="38"/>
      <c r="O203" s="39"/>
      <c r="S203" s="37"/>
    </row>
    <row r="204" spans="1:19" x14ac:dyDescent="0.25">
      <c r="A204" s="47">
        <v>3282</v>
      </c>
      <c r="B204" s="44" t="s">
        <v>261</v>
      </c>
      <c r="C204" s="45">
        <v>1</v>
      </c>
      <c r="D204" s="46">
        <f t="shared" si="3"/>
        <v>0.12</v>
      </c>
      <c r="E204" s="42"/>
      <c r="F204" s="42"/>
      <c r="G204" s="42"/>
      <c r="H204" s="35"/>
      <c r="I204" s="35"/>
      <c r="K204" s="36"/>
      <c r="L204" s="21"/>
      <c r="M204" s="37"/>
      <c r="N204" s="38"/>
      <c r="O204" s="39"/>
      <c r="S204" s="37"/>
    </row>
    <row r="205" spans="1:19" x14ac:dyDescent="0.25">
      <c r="A205" s="47">
        <v>3284</v>
      </c>
      <c r="B205" s="44" t="s">
        <v>109</v>
      </c>
      <c r="C205" s="45">
        <v>1</v>
      </c>
      <c r="D205" s="46">
        <f t="shared" si="3"/>
        <v>0.12</v>
      </c>
      <c r="E205" s="42"/>
      <c r="F205" s="42"/>
      <c r="G205" s="42"/>
      <c r="H205" s="35"/>
      <c r="I205" s="35"/>
      <c r="K205" s="36"/>
      <c r="L205" s="21"/>
      <c r="M205" s="37"/>
      <c r="N205" s="38"/>
      <c r="O205" s="39"/>
      <c r="S205" s="37"/>
    </row>
    <row r="206" spans="1:19" x14ac:dyDescent="0.25">
      <c r="A206" s="47">
        <v>3289</v>
      </c>
      <c r="B206" s="44" t="s">
        <v>262</v>
      </c>
      <c r="C206" s="45">
        <v>1</v>
      </c>
      <c r="D206" s="46">
        <f t="shared" si="3"/>
        <v>0.12</v>
      </c>
      <c r="E206" s="42"/>
      <c r="F206" s="42"/>
      <c r="G206" s="42"/>
      <c r="H206" s="35"/>
      <c r="I206" s="35"/>
      <c r="K206" s="36"/>
      <c r="L206" s="21"/>
      <c r="M206" s="37"/>
      <c r="N206" s="38"/>
      <c r="O206" s="39"/>
      <c r="S206" s="37"/>
    </row>
    <row r="207" spans="1:19" x14ac:dyDescent="0.25">
      <c r="A207" s="47">
        <v>3294</v>
      </c>
      <c r="B207" s="44" t="s">
        <v>263</v>
      </c>
      <c r="C207" s="45">
        <v>1</v>
      </c>
      <c r="D207" s="46">
        <f t="shared" si="3"/>
        <v>0.12</v>
      </c>
      <c r="E207" s="42"/>
      <c r="F207" s="42"/>
      <c r="G207" s="42"/>
      <c r="H207" s="35"/>
      <c r="I207" s="35"/>
      <c r="K207" s="36"/>
      <c r="L207" s="21"/>
      <c r="M207" s="37"/>
      <c r="N207" s="38"/>
      <c r="O207" s="39"/>
      <c r="S207" s="37"/>
    </row>
    <row r="208" spans="1:19" x14ac:dyDescent="0.25">
      <c r="A208" s="47">
        <v>3295</v>
      </c>
      <c r="B208" s="44" t="s">
        <v>264</v>
      </c>
      <c r="C208" s="45">
        <v>1</v>
      </c>
      <c r="D208" s="46">
        <f t="shared" si="3"/>
        <v>0.12</v>
      </c>
      <c r="E208" s="42"/>
      <c r="F208" s="42"/>
      <c r="G208" s="42"/>
      <c r="H208" s="35"/>
      <c r="I208" s="35"/>
      <c r="K208" s="36"/>
      <c r="L208" s="21"/>
      <c r="M208" s="37"/>
      <c r="N208" s="38"/>
      <c r="O208" s="39"/>
      <c r="S208" s="37"/>
    </row>
    <row r="209" spans="1:19" x14ac:dyDescent="0.25">
      <c r="A209" s="47">
        <v>3296</v>
      </c>
      <c r="B209" s="44" t="s">
        <v>265</v>
      </c>
      <c r="C209" s="45">
        <v>1</v>
      </c>
      <c r="D209" s="46">
        <f t="shared" si="3"/>
        <v>0.12</v>
      </c>
      <c r="E209" s="42"/>
      <c r="F209" s="42"/>
      <c r="G209" s="42"/>
      <c r="H209" s="35"/>
      <c r="I209" s="35"/>
      <c r="K209" s="36"/>
      <c r="L209" s="21"/>
      <c r="M209" s="37"/>
      <c r="N209" s="38"/>
      <c r="O209" s="39"/>
      <c r="S209" s="37"/>
    </row>
    <row r="210" spans="1:19" x14ac:dyDescent="0.25">
      <c r="A210" s="47">
        <v>3297</v>
      </c>
      <c r="B210" s="44" t="s">
        <v>266</v>
      </c>
      <c r="C210" s="45">
        <v>1</v>
      </c>
      <c r="D210" s="46">
        <f t="shared" si="3"/>
        <v>0.12</v>
      </c>
      <c r="E210" s="42"/>
      <c r="F210" s="42"/>
      <c r="G210" s="42"/>
      <c r="H210" s="35"/>
      <c r="I210" s="35"/>
      <c r="K210" s="36"/>
      <c r="L210" s="21"/>
      <c r="M210" s="37"/>
      <c r="N210" s="38"/>
      <c r="O210" s="39"/>
      <c r="S210" s="37"/>
    </row>
    <row r="211" spans="1:19" x14ac:dyDescent="0.25">
      <c r="A211" s="47">
        <v>3298</v>
      </c>
      <c r="B211" s="44" t="s">
        <v>267</v>
      </c>
      <c r="C211" s="45">
        <v>1</v>
      </c>
      <c r="D211" s="46">
        <f t="shared" si="3"/>
        <v>0.12</v>
      </c>
      <c r="E211" s="42"/>
      <c r="F211" s="42"/>
      <c r="G211" s="42"/>
      <c r="H211" s="35"/>
      <c r="I211" s="35"/>
      <c r="K211" s="36"/>
      <c r="L211" s="21"/>
      <c r="M211" s="37"/>
      <c r="N211" s="38"/>
      <c r="O211" s="39"/>
      <c r="S211" s="37"/>
    </row>
    <row r="212" spans="1:19" x14ac:dyDescent="0.25">
      <c r="A212" s="47">
        <v>3299</v>
      </c>
      <c r="B212" s="44" t="s">
        <v>268</v>
      </c>
      <c r="C212" s="45">
        <v>1</v>
      </c>
      <c r="D212" s="46">
        <f t="shared" si="3"/>
        <v>0.12</v>
      </c>
      <c r="E212" s="42"/>
      <c r="F212" s="42"/>
      <c r="G212" s="42"/>
      <c r="H212" s="35"/>
      <c r="I212" s="35"/>
      <c r="K212" s="36"/>
      <c r="L212" s="21"/>
      <c r="M212" s="37"/>
      <c r="N212" s="38"/>
      <c r="O212" s="39"/>
      <c r="S212" s="37"/>
    </row>
    <row r="213" spans="1:19" x14ac:dyDescent="0.25">
      <c r="A213" s="47">
        <v>3303</v>
      </c>
      <c r="B213" s="44" t="s">
        <v>269</v>
      </c>
      <c r="C213" s="45">
        <v>1</v>
      </c>
      <c r="D213" s="46">
        <f t="shared" si="3"/>
        <v>0.12</v>
      </c>
      <c r="E213" s="42"/>
      <c r="F213" s="42"/>
      <c r="G213" s="42"/>
      <c r="H213" s="35"/>
      <c r="I213" s="35"/>
      <c r="K213" s="36"/>
      <c r="L213" s="21"/>
      <c r="M213" s="37"/>
      <c r="N213" s="38"/>
      <c r="O213" s="39"/>
      <c r="S213" s="37"/>
    </row>
    <row r="214" spans="1:19" x14ac:dyDescent="0.25">
      <c r="A214" s="47">
        <v>3307</v>
      </c>
      <c r="B214" s="52" t="s">
        <v>270</v>
      </c>
      <c r="C214" s="45">
        <v>1</v>
      </c>
      <c r="D214" s="46">
        <f t="shared" si="3"/>
        <v>0.12</v>
      </c>
      <c r="E214" s="42"/>
      <c r="F214" s="42"/>
      <c r="G214" s="42"/>
      <c r="H214" s="35"/>
      <c r="I214" s="35"/>
      <c r="K214" s="36"/>
      <c r="L214" s="21"/>
      <c r="M214" s="37"/>
      <c r="N214" s="38"/>
      <c r="O214" s="39"/>
      <c r="S214" s="37"/>
    </row>
    <row r="215" spans="1:19" x14ac:dyDescent="0.25">
      <c r="A215" s="47">
        <v>3308</v>
      </c>
      <c r="B215" s="52" t="s">
        <v>271</v>
      </c>
      <c r="C215" s="45">
        <v>1</v>
      </c>
      <c r="D215" s="46">
        <f t="shared" si="3"/>
        <v>0.12</v>
      </c>
      <c r="E215" s="42"/>
      <c r="F215" s="42"/>
      <c r="G215" s="42"/>
      <c r="H215" s="35"/>
      <c r="I215" s="35"/>
      <c r="K215" s="36"/>
      <c r="L215" s="21"/>
      <c r="M215" s="37"/>
      <c r="N215" s="38"/>
      <c r="O215" s="39"/>
      <c r="S215" s="37"/>
    </row>
    <row r="216" spans="1:19" x14ac:dyDescent="0.25">
      <c r="A216" s="47">
        <v>3309</v>
      </c>
      <c r="B216" s="44" t="s">
        <v>272</v>
      </c>
      <c r="C216" s="45">
        <v>1</v>
      </c>
      <c r="D216" s="46">
        <f t="shared" si="3"/>
        <v>0.12</v>
      </c>
      <c r="E216" s="42"/>
      <c r="F216" s="42"/>
      <c r="G216" s="42"/>
      <c r="H216" s="35"/>
      <c r="I216" s="35"/>
      <c r="K216" s="36"/>
      <c r="L216" s="21"/>
      <c r="M216" s="37"/>
      <c r="N216" s="38"/>
      <c r="O216" s="39"/>
      <c r="S216" s="37"/>
    </row>
    <row r="217" spans="1:19" x14ac:dyDescent="0.25">
      <c r="A217" s="47">
        <v>3312</v>
      </c>
      <c r="B217" s="44" t="s">
        <v>273</v>
      </c>
      <c r="C217" s="45">
        <v>1</v>
      </c>
      <c r="D217" s="46">
        <f t="shared" si="3"/>
        <v>0.12</v>
      </c>
      <c r="E217" s="42"/>
      <c r="F217" s="42"/>
      <c r="G217" s="42"/>
      <c r="H217" s="35"/>
      <c r="I217" s="35"/>
      <c r="K217" s="36"/>
      <c r="L217" s="21"/>
      <c r="M217" s="37"/>
      <c r="N217" s="38"/>
      <c r="O217" s="39"/>
      <c r="S217" s="37"/>
    </row>
    <row r="218" spans="1:19" x14ac:dyDescent="0.25">
      <c r="A218" s="47">
        <v>3314</v>
      </c>
      <c r="B218" s="44" t="s">
        <v>274</v>
      </c>
      <c r="C218" s="45">
        <v>1</v>
      </c>
      <c r="D218" s="46">
        <f t="shared" si="3"/>
        <v>0.12</v>
      </c>
      <c r="E218" s="42"/>
      <c r="F218" s="42"/>
      <c r="G218" s="42"/>
      <c r="H218" s="35"/>
      <c r="I218" s="35"/>
      <c r="K218" s="36"/>
      <c r="L218" s="21"/>
      <c r="M218" s="37"/>
      <c r="N218" s="38"/>
      <c r="O218" s="39"/>
      <c r="S218" s="37"/>
    </row>
    <row r="219" spans="1:19" x14ac:dyDescent="0.25">
      <c r="A219" s="47">
        <v>3317</v>
      </c>
      <c r="B219" s="44" t="s">
        <v>275</v>
      </c>
      <c r="C219" s="45">
        <v>1</v>
      </c>
      <c r="D219" s="46">
        <f t="shared" si="3"/>
        <v>0.12</v>
      </c>
      <c r="E219" s="42"/>
      <c r="F219" s="42"/>
      <c r="G219" s="42"/>
      <c r="H219" s="35"/>
      <c r="I219" s="35"/>
      <c r="K219" s="36"/>
      <c r="L219" s="21"/>
      <c r="M219" s="37"/>
      <c r="N219" s="38"/>
      <c r="O219" s="39"/>
      <c r="S219" s="37"/>
    </row>
    <row r="220" spans="1:19" x14ac:dyDescent="0.25">
      <c r="A220" s="47">
        <v>3318</v>
      </c>
      <c r="B220" s="44" t="s">
        <v>276</v>
      </c>
      <c r="C220" s="45">
        <v>1</v>
      </c>
      <c r="D220" s="46">
        <f t="shared" si="3"/>
        <v>0.12</v>
      </c>
      <c r="E220" s="42"/>
      <c r="F220" s="42"/>
      <c r="G220" s="42"/>
      <c r="H220" s="35"/>
      <c r="I220" s="35"/>
      <c r="K220" s="36"/>
      <c r="L220" s="21"/>
      <c r="M220" s="37"/>
      <c r="N220" s="38"/>
      <c r="O220" s="39"/>
      <c r="S220" s="37"/>
    </row>
    <row r="221" spans="1:19" x14ac:dyDescent="0.25">
      <c r="A221" s="47">
        <v>3320</v>
      </c>
      <c r="B221" s="44" t="s">
        <v>277</v>
      </c>
      <c r="C221" s="45">
        <v>1</v>
      </c>
      <c r="D221" s="46">
        <f t="shared" si="3"/>
        <v>0.12</v>
      </c>
      <c r="E221" s="42"/>
      <c r="F221" s="42"/>
      <c r="G221" s="42"/>
      <c r="H221" s="35"/>
      <c r="I221" s="35"/>
      <c r="K221" s="36"/>
      <c r="L221" s="21"/>
      <c r="M221" s="37"/>
      <c r="N221" s="38"/>
      <c r="O221" s="39"/>
      <c r="S221" s="37"/>
    </row>
    <row r="222" spans="1:19" x14ac:dyDescent="0.25">
      <c r="A222" s="47">
        <v>3322</v>
      </c>
      <c r="B222" s="44" t="s">
        <v>278</v>
      </c>
      <c r="C222" s="45">
        <v>1</v>
      </c>
      <c r="D222" s="46">
        <f t="shared" si="3"/>
        <v>0.12</v>
      </c>
      <c r="E222" s="42"/>
      <c r="F222" s="42"/>
      <c r="G222" s="42"/>
      <c r="H222" s="35"/>
      <c r="I222" s="35"/>
      <c r="K222" s="36"/>
      <c r="L222" s="21"/>
      <c r="M222" s="37"/>
      <c r="N222" s="38"/>
      <c r="O222" s="39"/>
      <c r="S222" s="37"/>
    </row>
    <row r="223" spans="1:19" x14ac:dyDescent="0.25">
      <c r="A223" s="47">
        <v>3323</v>
      </c>
      <c r="B223" s="44" t="s">
        <v>279</v>
      </c>
      <c r="C223" s="45">
        <v>1</v>
      </c>
      <c r="D223" s="46">
        <f t="shared" si="3"/>
        <v>0.12</v>
      </c>
      <c r="E223" s="42"/>
      <c r="F223" s="42"/>
      <c r="G223" s="42"/>
      <c r="H223" s="35"/>
      <c r="I223" s="35"/>
      <c r="K223" s="36"/>
      <c r="L223" s="21"/>
      <c r="M223" s="37"/>
      <c r="N223" s="38"/>
      <c r="O223" s="39"/>
      <c r="S223" s="37"/>
    </row>
    <row r="224" spans="1:19" x14ac:dyDescent="0.25">
      <c r="A224" s="47">
        <v>3325</v>
      </c>
      <c r="B224" s="44" t="s">
        <v>280</v>
      </c>
      <c r="C224" s="45">
        <v>1</v>
      </c>
      <c r="D224" s="46">
        <f t="shared" si="3"/>
        <v>0.12</v>
      </c>
      <c r="E224" s="42"/>
      <c r="F224" s="42"/>
      <c r="G224" s="42"/>
      <c r="H224" s="35"/>
      <c r="I224" s="35"/>
      <c r="K224" s="36"/>
      <c r="L224" s="21"/>
      <c r="M224" s="37"/>
      <c r="N224" s="38"/>
      <c r="O224" s="39"/>
      <c r="S224" s="37"/>
    </row>
    <row r="225" spans="1:19" x14ac:dyDescent="0.25">
      <c r="A225" s="47">
        <v>3328</v>
      </c>
      <c r="B225" s="44" t="s">
        <v>281</v>
      </c>
      <c r="C225" s="45">
        <v>1</v>
      </c>
      <c r="D225" s="46">
        <f t="shared" si="3"/>
        <v>0.12</v>
      </c>
      <c r="E225" s="42"/>
      <c r="F225" s="42"/>
      <c r="G225" s="42"/>
      <c r="H225" s="35"/>
      <c r="I225" s="35"/>
      <c r="K225" s="36"/>
      <c r="L225" s="21"/>
      <c r="M225" s="37"/>
      <c r="N225" s="38"/>
      <c r="O225" s="39"/>
      <c r="S225" s="37"/>
    </row>
    <row r="226" spans="1:19" x14ac:dyDescent="0.25">
      <c r="A226" s="47">
        <v>3332</v>
      </c>
      <c r="B226" s="44" t="s">
        <v>282</v>
      </c>
      <c r="C226" s="45">
        <v>1</v>
      </c>
      <c r="D226" s="46">
        <f t="shared" si="3"/>
        <v>0.12</v>
      </c>
      <c r="E226" s="42"/>
      <c r="F226" s="42"/>
      <c r="G226" s="42"/>
      <c r="H226" s="35"/>
      <c r="I226" s="35"/>
      <c r="K226" s="36"/>
      <c r="L226" s="21"/>
      <c r="M226" s="37"/>
      <c r="N226" s="38"/>
      <c r="O226" s="39"/>
      <c r="S226" s="37"/>
    </row>
    <row r="227" spans="1:19" x14ac:dyDescent="0.25">
      <c r="A227" s="47">
        <v>3337</v>
      </c>
      <c r="B227" s="44" t="s">
        <v>283</v>
      </c>
      <c r="C227" s="45">
        <v>1</v>
      </c>
      <c r="D227" s="46">
        <f t="shared" si="3"/>
        <v>0.12</v>
      </c>
      <c r="E227" s="42"/>
      <c r="F227" s="42"/>
      <c r="G227" s="42"/>
      <c r="H227" s="35"/>
      <c r="I227" s="35"/>
      <c r="K227" s="36"/>
      <c r="L227" s="21"/>
      <c r="M227" s="37"/>
      <c r="N227" s="38"/>
      <c r="O227" s="39"/>
      <c r="S227" s="37"/>
    </row>
    <row r="228" spans="1:19" x14ac:dyDescent="0.25">
      <c r="A228" s="47">
        <v>3338</v>
      </c>
      <c r="B228" s="44" t="s">
        <v>284</v>
      </c>
      <c r="C228" s="45">
        <v>1</v>
      </c>
      <c r="D228" s="46">
        <f t="shared" si="3"/>
        <v>0.12</v>
      </c>
      <c r="E228" s="42"/>
      <c r="F228" s="42"/>
      <c r="G228" s="42"/>
      <c r="H228" s="35"/>
      <c r="I228" s="35"/>
      <c r="K228" s="36"/>
      <c r="L228" s="21"/>
      <c r="M228" s="37"/>
      <c r="N228" s="38"/>
      <c r="O228" s="39"/>
      <c r="S228" s="37"/>
    </row>
    <row r="229" spans="1:19" x14ac:dyDescent="0.25">
      <c r="A229" s="47">
        <v>3339</v>
      </c>
      <c r="B229" s="44" t="s">
        <v>285</v>
      </c>
      <c r="C229" s="45">
        <v>1</v>
      </c>
      <c r="D229" s="46">
        <f t="shared" si="3"/>
        <v>0.12</v>
      </c>
      <c r="E229" s="42"/>
      <c r="F229" s="42"/>
      <c r="G229" s="42"/>
      <c r="H229" s="35"/>
      <c r="I229" s="35"/>
      <c r="K229" s="36"/>
      <c r="L229" s="21"/>
      <c r="M229" s="37"/>
      <c r="N229" s="38"/>
      <c r="O229" s="39"/>
      <c r="S229" s="37"/>
    </row>
    <row r="230" spans="1:19" x14ac:dyDescent="0.25">
      <c r="A230" s="47">
        <v>3340</v>
      </c>
      <c r="B230" s="44" t="s">
        <v>286</v>
      </c>
      <c r="C230" s="45">
        <v>1</v>
      </c>
      <c r="D230" s="46">
        <f t="shared" si="3"/>
        <v>0.12</v>
      </c>
      <c r="E230" s="42"/>
      <c r="F230" s="42"/>
      <c r="G230" s="42"/>
      <c r="H230" s="35"/>
      <c r="I230" s="35"/>
      <c r="K230" s="36"/>
      <c r="L230" s="21"/>
      <c r="M230" s="37"/>
      <c r="N230" s="38"/>
      <c r="O230" s="39"/>
      <c r="S230" s="37"/>
    </row>
    <row r="231" spans="1:19" x14ac:dyDescent="0.25">
      <c r="A231" s="47">
        <v>3346</v>
      </c>
      <c r="B231" s="44" t="s">
        <v>287</v>
      </c>
      <c r="C231" s="45">
        <v>1</v>
      </c>
      <c r="D231" s="46">
        <f t="shared" si="3"/>
        <v>0.12</v>
      </c>
      <c r="E231" s="42"/>
      <c r="F231" s="42"/>
      <c r="G231" s="42"/>
      <c r="H231" s="35"/>
      <c r="I231" s="35"/>
      <c r="K231" s="36"/>
      <c r="L231" s="21"/>
      <c r="M231" s="37"/>
      <c r="N231" s="38"/>
      <c r="O231" s="39"/>
      <c r="S231" s="37"/>
    </row>
    <row r="232" spans="1:19" x14ac:dyDescent="0.25">
      <c r="A232" s="47">
        <v>3347</v>
      </c>
      <c r="B232" s="44" t="s">
        <v>288</v>
      </c>
      <c r="C232" s="45">
        <v>1</v>
      </c>
      <c r="D232" s="46">
        <f t="shared" si="3"/>
        <v>0.12</v>
      </c>
      <c r="E232" s="42"/>
      <c r="F232" s="42"/>
      <c r="G232" s="42"/>
      <c r="H232" s="35"/>
      <c r="I232" s="35"/>
      <c r="K232" s="36"/>
      <c r="L232" s="21"/>
      <c r="M232" s="37"/>
      <c r="N232" s="38"/>
      <c r="O232" s="39"/>
      <c r="S232" s="37"/>
    </row>
    <row r="233" spans="1:19" x14ac:dyDescent="0.25">
      <c r="A233" s="47">
        <v>3350</v>
      </c>
      <c r="B233" s="44" t="s">
        <v>289</v>
      </c>
      <c r="C233" s="45">
        <v>1</v>
      </c>
      <c r="D233" s="46">
        <f t="shared" si="3"/>
        <v>0.12</v>
      </c>
      <c r="E233" s="42"/>
      <c r="F233" s="42"/>
      <c r="G233" s="42"/>
      <c r="H233" s="35"/>
      <c r="I233" s="35"/>
      <c r="K233" s="36"/>
      <c r="L233" s="21"/>
      <c r="M233" s="37"/>
      <c r="N233" s="38"/>
      <c r="O233" s="39"/>
      <c r="S233" s="37"/>
    </row>
    <row r="234" spans="1:19" x14ac:dyDescent="0.25">
      <c r="A234" s="47">
        <v>3351</v>
      </c>
      <c r="B234" s="44" t="s">
        <v>290</v>
      </c>
      <c r="C234" s="45">
        <v>1</v>
      </c>
      <c r="D234" s="46">
        <f t="shared" si="3"/>
        <v>0.12</v>
      </c>
      <c r="E234" s="42"/>
      <c r="F234" s="42"/>
      <c r="G234" s="42"/>
      <c r="H234" s="35"/>
      <c r="I234" s="35"/>
      <c r="K234" s="36"/>
      <c r="L234" s="21"/>
      <c r="M234" s="37"/>
      <c r="N234" s="38"/>
      <c r="O234" s="39"/>
      <c r="S234" s="37"/>
    </row>
    <row r="235" spans="1:19" x14ac:dyDescent="0.25">
      <c r="A235" s="47">
        <v>3356</v>
      </c>
      <c r="B235" s="44" t="s">
        <v>291</v>
      </c>
      <c r="C235" s="45">
        <v>1</v>
      </c>
      <c r="D235" s="46">
        <f t="shared" si="3"/>
        <v>0.12</v>
      </c>
      <c r="E235" s="42"/>
      <c r="F235" s="42"/>
      <c r="G235" s="42"/>
      <c r="H235" s="35"/>
      <c r="I235" s="35"/>
      <c r="K235" s="36"/>
      <c r="L235" s="21"/>
      <c r="M235" s="37"/>
      <c r="N235" s="38"/>
      <c r="O235" s="39"/>
      <c r="S235" s="37"/>
    </row>
    <row r="236" spans="1:19" x14ac:dyDescent="0.25">
      <c r="A236" s="47">
        <v>3360</v>
      </c>
      <c r="B236" s="44" t="s">
        <v>292</v>
      </c>
      <c r="C236" s="45">
        <v>1</v>
      </c>
      <c r="D236" s="46">
        <f t="shared" si="3"/>
        <v>0.12</v>
      </c>
      <c r="E236" s="42"/>
      <c r="F236" s="42"/>
      <c r="G236" s="42"/>
      <c r="H236" s="35"/>
      <c r="I236" s="35"/>
      <c r="K236" s="36"/>
      <c r="L236" s="21"/>
      <c r="M236" s="37"/>
      <c r="N236" s="38"/>
      <c r="O236" s="39"/>
      <c r="S236" s="37"/>
    </row>
    <row r="237" spans="1:19" x14ac:dyDescent="0.25">
      <c r="A237" s="47">
        <v>3364</v>
      </c>
      <c r="B237" s="44" t="s">
        <v>293</v>
      </c>
      <c r="C237" s="45">
        <v>1</v>
      </c>
      <c r="D237" s="46">
        <f t="shared" si="3"/>
        <v>0.12</v>
      </c>
      <c r="E237" s="42"/>
      <c r="F237" s="42"/>
      <c r="G237" s="42"/>
      <c r="H237" s="35"/>
      <c r="I237" s="35"/>
      <c r="K237" s="36"/>
      <c r="L237" s="21"/>
      <c r="M237" s="37"/>
      <c r="N237" s="38"/>
      <c r="O237" s="39"/>
      <c r="S237" s="37"/>
    </row>
    <row r="238" spans="1:19" x14ac:dyDescent="0.25">
      <c r="A238" s="47">
        <v>3373</v>
      </c>
      <c r="B238" s="44" t="s">
        <v>294</v>
      </c>
      <c r="C238" s="45">
        <v>1</v>
      </c>
      <c r="D238" s="46">
        <f t="shared" si="3"/>
        <v>0.12</v>
      </c>
      <c r="E238" s="42"/>
      <c r="F238" s="42"/>
      <c r="G238" s="42"/>
      <c r="H238" s="35"/>
      <c r="I238" s="35"/>
      <c r="K238" s="36"/>
      <c r="L238" s="21"/>
      <c r="M238" s="37"/>
      <c r="N238" s="38"/>
      <c r="O238" s="39"/>
      <c r="S238" s="37"/>
    </row>
    <row r="239" spans="1:19" x14ac:dyDescent="0.25">
      <c r="A239" s="47">
        <v>3718</v>
      </c>
      <c r="B239" s="44" t="s">
        <v>295</v>
      </c>
      <c r="C239" s="45">
        <v>1</v>
      </c>
      <c r="D239" s="46">
        <f t="shared" si="3"/>
        <v>0.12</v>
      </c>
      <c r="E239" s="42"/>
      <c r="F239" s="42"/>
      <c r="G239" s="42"/>
      <c r="H239" s="35"/>
      <c r="I239" s="35"/>
      <c r="K239" s="36"/>
      <c r="L239" s="21"/>
      <c r="M239" s="37"/>
      <c r="N239" s="38"/>
      <c r="O239" s="39"/>
      <c r="S239" s="37"/>
    </row>
    <row r="240" spans="1:19" x14ac:dyDescent="0.25">
      <c r="A240" s="47">
        <v>3722</v>
      </c>
      <c r="B240" s="44" t="s">
        <v>110</v>
      </c>
      <c r="C240" s="45">
        <v>1</v>
      </c>
      <c r="D240" s="46">
        <f t="shared" si="3"/>
        <v>0.12</v>
      </c>
      <c r="E240" s="42"/>
      <c r="F240" s="42"/>
      <c r="G240" s="42"/>
      <c r="H240" s="35"/>
      <c r="I240" s="35"/>
      <c r="K240" s="36"/>
      <c r="L240" s="21"/>
      <c r="M240" s="37"/>
      <c r="N240" s="38"/>
      <c r="O240" s="39"/>
      <c r="S240" s="37"/>
    </row>
    <row r="241" spans="1:19" x14ac:dyDescent="0.25">
      <c r="A241" s="47">
        <v>3728</v>
      </c>
      <c r="B241" s="44" t="s">
        <v>296</v>
      </c>
      <c r="C241" s="45">
        <v>1</v>
      </c>
      <c r="D241" s="46">
        <f t="shared" si="3"/>
        <v>0.12</v>
      </c>
      <c r="E241" s="42"/>
      <c r="F241" s="42"/>
      <c r="G241" s="42"/>
      <c r="H241" s="35"/>
      <c r="I241" s="35"/>
      <c r="K241" s="36"/>
      <c r="L241" s="21"/>
      <c r="M241" s="37"/>
      <c r="N241" s="38"/>
      <c r="O241" s="39"/>
      <c r="S241" s="37"/>
    </row>
    <row r="242" spans="1:19" x14ac:dyDescent="0.25">
      <c r="A242" s="47">
        <v>3733</v>
      </c>
      <c r="B242" s="44" t="s">
        <v>111</v>
      </c>
      <c r="C242" s="45">
        <v>1</v>
      </c>
      <c r="D242" s="46">
        <f t="shared" si="3"/>
        <v>0.12</v>
      </c>
      <c r="E242" s="42"/>
      <c r="F242" s="42"/>
      <c r="G242" s="42"/>
      <c r="H242" s="35"/>
      <c r="I242" s="35"/>
      <c r="K242" s="36"/>
      <c r="L242" s="21"/>
      <c r="M242" s="37"/>
      <c r="N242" s="38"/>
      <c r="O242" s="39"/>
      <c r="S242" s="37"/>
    </row>
    <row r="243" spans="1:19" x14ac:dyDescent="0.25">
      <c r="A243" s="47">
        <v>3749</v>
      </c>
      <c r="B243" s="44" t="s">
        <v>112</v>
      </c>
      <c r="C243" s="45">
        <v>1</v>
      </c>
      <c r="D243" s="46">
        <f t="shared" si="3"/>
        <v>0.12</v>
      </c>
      <c r="E243" s="42"/>
      <c r="F243" s="42"/>
      <c r="G243" s="42"/>
      <c r="H243" s="35"/>
      <c r="I243" s="35"/>
      <c r="K243" s="36"/>
      <c r="L243" s="21"/>
      <c r="M243" s="37"/>
      <c r="N243" s="38"/>
      <c r="O243" s="39"/>
      <c r="S243" s="37"/>
    </row>
    <row r="244" spans="1:19" x14ac:dyDescent="0.25">
      <c r="A244" s="47">
        <v>3893</v>
      </c>
      <c r="B244" s="44" t="s">
        <v>113</v>
      </c>
      <c r="C244" s="45">
        <v>1</v>
      </c>
      <c r="D244" s="46">
        <f t="shared" si="3"/>
        <v>0.12</v>
      </c>
      <c r="E244" s="42"/>
      <c r="F244" s="42"/>
      <c r="G244" s="42"/>
      <c r="H244" s="35"/>
      <c r="I244" s="35"/>
      <c r="K244" s="36"/>
      <c r="L244" s="21"/>
      <c r="M244" s="37"/>
      <c r="N244" s="38"/>
      <c r="O244" s="39"/>
      <c r="S244" s="37"/>
    </row>
    <row r="245" spans="1:19" x14ac:dyDescent="0.25">
      <c r="A245" s="47">
        <v>3896</v>
      </c>
      <c r="B245" s="44" t="s">
        <v>297</v>
      </c>
      <c r="C245" s="45">
        <v>1</v>
      </c>
      <c r="D245" s="46">
        <f t="shared" si="3"/>
        <v>0.12</v>
      </c>
      <c r="E245" s="42"/>
      <c r="F245" s="42"/>
      <c r="G245" s="42"/>
      <c r="H245" s="35"/>
      <c r="I245" s="35"/>
      <c r="K245" s="36"/>
      <c r="L245" s="21"/>
      <c r="M245" s="37"/>
      <c r="N245" s="38"/>
      <c r="O245" s="39"/>
      <c r="S245" s="37"/>
    </row>
    <row r="246" spans="1:19" x14ac:dyDescent="0.25">
      <c r="A246" s="47">
        <v>3898</v>
      </c>
      <c r="B246" s="44" t="s">
        <v>298</v>
      </c>
      <c r="C246" s="45">
        <v>1</v>
      </c>
      <c r="D246" s="46">
        <f t="shared" si="3"/>
        <v>0.12</v>
      </c>
      <c r="E246" s="42"/>
      <c r="F246" s="42"/>
      <c r="G246" s="42"/>
      <c r="H246" s="35"/>
      <c r="I246" s="35"/>
      <c r="K246" s="36"/>
      <c r="L246" s="21"/>
      <c r="M246" s="37"/>
      <c r="N246" s="38"/>
      <c r="O246" s="39"/>
      <c r="S246" s="37"/>
    </row>
    <row r="247" spans="1:19" x14ac:dyDescent="0.25">
      <c r="A247" s="47">
        <v>3902</v>
      </c>
      <c r="B247" s="44" t="s">
        <v>299</v>
      </c>
      <c r="C247" s="45">
        <v>1</v>
      </c>
      <c r="D247" s="46">
        <f t="shared" si="3"/>
        <v>0.12</v>
      </c>
      <c r="E247" s="42"/>
      <c r="F247" s="42"/>
      <c r="G247" s="42"/>
      <c r="H247" s="35"/>
      <c r="I247" s="35"/>
      <c r="K247" s="36"/>
      <c r="L247" s="21"/>
      <c r="M247" s="37"/>
      <c r="N247" s="38"/>
      <c r="O247" s="39"/>
      <c r="S247" s="37"/>
    </row>
    <row r="248" spans="1:19" x14ac:dyDescent="0.25">
      <c r="A248" s="49">
        <v>3904</v>
      </c>
      <c r="B248" s="50" t="s">
        <v>300</v>
      </c>
      <c r="C248" s="45">
        <v>1</v>
      </c>
      <c r="D248" s="46">
        <f t="shared" si="3"/>
        <v>0.12</v>
      </c>
      <c r="E248" s="42"/>
      <c r="F248" s="42"/>
      <c r="G248" s="42"/>
      <c r="H248" s="35"/>
      <c r="I248" s="35"/>
      <c r="K248" s="36"/>
      <c r="L248" s="21"/>
      <c r="M248" s="37"/>
      <c r="N248" s="38"/>
      <c r="O248" s="39"/>
      <c r="S248" s="37"/>
    </row>
    <row r="249" spans="1:19" x14ac:dyDescent="0.25">
      <c r="A249" s="47">
        <v>3906</v>
      </c>
      <c r="B249" s="44" t="s">
        <v>301</v>
      </c>
      <c r="C249" s="45">
        <v>1</v>
      </c>
      <c r="D249" s="46">
        <f t="shared" si="3"/>
        <v>0.12</v>
      </c>
      <c r="E249" s="42"/>
      <c r="F249" s="42"/>
      <c r="G249" s="42"/>
      <c r="H249" s="35"/>
      <c r="I249" s="35"/>
      <c r="K249" s="36"/>
      <c r="L249" s="21"/>
      <c r="M249" s="37"/>
      <c r="N249" s="38"/>
      <c r="O249" s="39"/>
      <c r="S249" s="37"/>
    </row>
    <row r="250" spans="1:19" x14ac:dyDescent="0.25">
      <c r="A250" s="47">
        <v>3907</v>
      </c>
      <c r="B250" s="44" t="s">
        <v>114</v>
      </c>
      <c r="C250" s="45">
        <v>1</v>
      </c>
      <c r="D250" s="46">
        <f t="shared" si="3"/>
        <v>0.12</v>
      </c>
      <c r="E250" s="42"/>
      <c r="F250" s="42"/>
      <c r="G250" s="42"/>
      <c r="H250" s="35"/>
      <c r="I250" s="35"/>
      <c r="K250" s="36"/>
      <c r="L250" s="21"/>
      <c r="M250" s="37"/>
      <c r="N250" s="38"/>
      <c r="O250" s="39"/>
      <c r="S250" s="37"/>
    </row>
    <row r="251" spans="1:19" x14ac:dyDescent="0.25">
      <c r="A251" s="47">
        <v>3909</v>
      </c>
      <c r="B251" s="44" t="s">
        <v>302</v>
      </c>
      <c r="C251" s="45">
        <v>1</v>
      </c>
      <c r="D251" s="46">
        <f t="shared" si="3"/>
        <v>0.12</v>
      </c>
      <c r="E251" s="42"/>
      <c r="F251" s="42"/>
      <c r="G251" s="42"/>
      <c r="H251" s="35"/>
      <c r="I251" s="35"/>
      <c r="K251" s="36"/>
      <c r="L251" s="21"/>
      <c r="M251" s="37"/>
      <c r="N251" s="38"/>
      <c r="O251" s="39"/>
      <c r="S251" s="37"/>
    </row>
    <row r="252" spans="1:19" x14ac:dyDescent="0.25">
      <c r="A252" s="47">
        <v>3910</v>
      </c>
      <c r="B252" s="44" t="s">
        <v>115</v>
      </c>
      <c r="C252" s="45">
        <v>1</v>
      </c>
      <c r="D252" s="46">
        <f t="shared" si="3"/>
        <v>0.12</v>
      </c>
      <c r="E252" s="42"/>
      <c r="F252" s="42"/>
      <c r="G252" s="42"/>
      <c r="H252" s="35"/>
      <c r="I252" s="35"/>
      <c r="K252" s="36"/>
      <c r="L252" s="21"/>
      <c r="M252" s="37"/>
      <c r="N252" s="38"/>
      <c r="O252" s="39"/>
      <c r="S252" s="37"/>
    </row>
    <row r="253" spans="1:19" x14ac:dyDescent="0.25">
      <c r="A253" s="47">
        <v>3913</v>
      </c>
      <c r="B253" s="44" t="s">
        <v>149</v>
      </c>
      <c r="C253" s="45">
        <v>1</v>
      </c>
      <c r="D253" s="46">
        <f t="shared" si="3"/>
        <v>0.12</v>
      </c>
      <c r="E253" s="42"/>
      <c r="F253" s="42"/>
      <c r="G253" s="42"/>
      <c r="H253" s="35"/>
      <c r="I253" s="35"/>
      <c r="K253" s="36"/>
      <c r="L253" s="21"/>
      <c r="M253" s="37"/>
      <c r="N253" s="38"/>
      <c r="O253" s="39"/>
      <c r="S253" s="37"/>
    </row>
    <row r="254" spans="1:19" x14ac:dyDescent="0.25">
      <c r="A254" s="47">
        <v>3916</v>
      </c>
      <c r="B254" s="44" t="s">
        <v>116</v>
      </c>
      <c r="C254" s="45">
        <v>1</v>
      </c>
      <c r="D254" s="46">
        <f t="shared" si="3"/>
        <v>0.12</v>
      </c>
      <c r="E254" s="42"/>
      <c r="F254" s="42"/>
      <c r="G254" s="42"/>
      <c r="H254" s="35"/>
      <c r="I254" s="35"/>
      <c r="K254" s="36"/>
      <c r="L254" s="21"/>
      <c r="M254" s="37"/>
      <c r="N254" s="38"/>
      <c r="O254" s="39"/>
      <c r="S254" s="37"/>
    </row>
    <row r="255" spans="1:19" x14ac:dyDescent="0.25">
      <c r="A255" s="47">
        <v>3917</v>
      </c>
      <c r="B255" s="44" t="s">
        <v>303</v>
      </c>
      <c r="C255" s="45">
        <v>1</v>
      </c>
      <c r="D255" s="46">
        <f t="shared" si="3"/>
        <v>0.12</v>
      </c>
      <c r="E255" s="42"/>
      <c r="F255" s="42"/>
      <c r="G255" s="42"/>
      <c r="H255" s="35"/>
      <c r="I255" s="35"/>
      <c r="K255" s="36"/>
      <c r="L255" s="21"/>
      <c r="M255" s="37"/>
      <c r="N255" s="38"/>
      <c r="O255" s="39"/>
      <c r="S255" s="37"/>
    </row>
    <row r="256" spans="1:19" x14ac:dyDescent="0.25">
      <c r="A256" s="47">
        <v>3918</v>
      </c>
      <c r="B256" s="44" t="s">
        <v>304</v>
      </c>
      <c r="C256" s="45">
        <v>1</v>
      </c>
      <c r="D256" s="46">
        <f t="shared" si="3"/>
        <v>0.12</v>
      </c>
      <c r="E256" s="42"/>
      <c r="F256" s="42"/>
      <c r="G256" s="42"/>
      <c r="H256" s="35"/>
      <c r="I256" s="35"/>
      <c r="K256" s="36"/>
      <c r="L256" s="21"/>
      <c r="M256" s="37"/>
      <c r="N256" s="38"/>
      <c r="O256" s="39"/>
      <c r="S256" s="37"/>
    </row>
    <row r="257" spans="1:19" x14ac:dyDescent="0.25">
      <c r="A257" s="47">
        <v>3920</v>
      </c>
      <c r="B257" s="44" t="s">
        <v>153</v>
      </c>
      <c r="C257" s="45">
        <v>1</v>
      </c>
      <c r="D257" s="46">
        <f t="shared" si="3"/>
        <v>0.12</v>
      </c>
      <c r="E257" s="42"/>
      <c r="F257" s="42"/>
      <c r="G257" s="42"/>
      <c r="H257" s="35"/>
      <c r="I257" s="35"/>
      <c r="K257" s="36"/>
      <c r="L257" s="21"/>
      <c r="M257" s="37"/>
      <c r="N257" s="38"/>
      <c r="O257" s="39"/>
      <c r="S257" s="37"/>
    </row>
    <row r="258" spans="1:19" ht="15.6" x14ac:dyDescent="0.3">
      <c r="A258" s="47">
        <v>4026</v>
      </c>
      <c r="B258" s="53" t="s">
        <v>154</v>
      </c>
      <c r="C258" s="45">
        <v>2</v>
      </c>
      <c r="D258" s="46">
        <f t="shared" si="3"/>
        <v>7.4999999999999997E-2</v>
      </c>
      <c r="E258" s="42"/>
      <c r="F258" s="42"/>
      <c r="G258" s="42"/>
      <c r="H258" s="35"/>
      <c r="I258" s="35"/>
      <c r="K258" s="36"/>
      <c r="L258" s="21"/>
      <c r="M258" s="37"/>
      <c r="N258" s="38"/>
      <c r="O258" s="39"/>
      <c r="S258" s="37"/>
    </row>
    <row r="259" spans="1:19" x14ac:dyDescent="0.25">
      <c r="A259" s="47">
        <v>4040</v>
      </c>
      <c r="B259" s="44" t="s">
        <v>305</v>
      </c>
      <c r="C259" s="45">
        <v>2</v>
      </c>
      <c r="D259" s="46">
        <f t="shared" ref="D259:D314" si="4">VLOOKUP(C259,E:F,2,FALSE)</f>
        <v>7.4999999999999997E-2</v>
      </c>
      <c r="E259" s="42"/>
      <c r="F259" s="42"/>
      <c r="G259" s="42"/>
      <c r="H259" s="35"/>
      <c r="I259" s="35"/>
      <c r="K259" s="36"/>
      <c r="L259" s="21"/>
      <c r="M259" s="37"/>
      <c r="N259" s="38"/>
      <c r="O259" s="39"/>
      <c r="S259" s="37"/>
    </row>
    <row r="260" spans="1:19" x14ac:dyDescent="0.25">
      <c r="A260" s="47">
        <v>4043</v>
      </c>
      <c r="B260" s="44" t="s">
        <v>117</v>
      </c>
      <c r="C260" s="45">
        <v>2</v>
      </c>
      <c r="D260" s="46">
        <f t="shared" si="4"/>
        <v>7.4999999999999997E-2</v>
      </c>
      <c r="E260" s="42"/>
      <c r="F260" s="42"/>
      <c r="G260" s="42"/>
      <c r="H260" s="35"/>
      <c r="I260" s="35"/>
      <c r="K260" s="36"/>
      <c r="L260" s="21"/>
      <c r="M260" s="37"/>
      <c r="N260" s="38"/>
      <c r="O260" s="39"/>
      <c r="S260" s="37"/>
    </row>
    <row r="261" spans="1:19" x14ac:dyDescent="0.25">
      <c r="A261" s="47">
        <v>4045</v>
      </c>
      <c r="B261" s="44" t="s">
        <v>118</v>
      </c>
      <c r="C261" s="45">
        <v>2</v>
      </c>
      <c r="D261" s="46">
        <f t="shared" si="4"/>
        <v>7.4999999999999997E-2</v>
      </c>
      <c r="E261" s="42"/>
      <c r="F261" s="42"/>
      <c r="G261" s="42"/>
      <c r="H261" s="35"/>
      <c r="I261" s="35"/>
      <c r="K261" s="36"/>
      <c r="L261" s="21"/>
      <c r="M261" s="37"/>
      <c r="N261" s="38"/>
      <c r="O261" s="39"/>
      <c r="S261" s="37"/>
    </row>
    <row r="262" spans="1:19" x14ac:dyDescent="0.25">
      <c r="A262" s="47">
        <v>4065</v>
      </c>
      <c r="B262" s="44" t="s">
        <v>119</v>
      </c>
      <c r="C262" s="45">
        <v>2</v>
      </c>
      <c r="D262" s="46">
        <f t="shared" si="4"/>
        <v>7.4999999999999997E-2</v>
      </c>
      <c r="E262" s="42"/>
      <c r="F262" s="42"/>
      <c r="G262" s="42"/>
      <c r="H262" s="35"/>
      <c r="I262" s="35"/>
      <c r="K262" s="36"/>
      <c r="L262" s="21"/>
      <c r="M262" s="37"/>
      <c r="N262" s="38"/>
      <c r="O262" s="39"/>
      <c r="S262" s="37"/>
    </row>
    <row r="263" spans="1:19" x14ac:dyDescent="0.25">
      <c r="A263" s="47">
        <v>4109</v>
      </c>
      <c r="B263" s="44" t="s">
        <v>120</v>
      </c>
      <c r="C263" s="45">
        <v>2</v>
      </c>
      <c r="D263" s="46">
        <f t="shared" si="4"/>
        <v>7.4999999999999997E-2</v>
      </c>
      <c r="E263" s="42"/>
      <c r="F263" s="42"/>
      <c r="G263" s="42"/>
      <c r="H263" s="35"/>
      <c r="I263" s="35"/>
      <c r="K263" s="36"/>
      <c r="L263" s="21"/>
      <c r="M263" s="37"/>
      <c r="N263" s="38"/>
      <c r="O263" s="39"/>
      <c r="S263" s="37"/>
    </row>
    <row r="264" spans="1:19" x14ac:dyDescent="0.25">
      <c r="A264" s="47">
        <v>4246</v>
      </c>
      <c r="B264" s="44" t="s">
        <v>306</v>
      </c>
      <c r="C264" s="45">
        <v>2</v>
      </c>
      <c r="D264" s="46">
        <f t="shared" si="4"/>
        <v>7.4999999999999997E-2</v>
      </c>
      <c r="E264" s="42"/>
      <c r="F264" s="42"/>
      <c r="G264" s="42"/>
      <c r="H264" s="35"/>
      <c r="I264" s="35"/>
      <c r="K264" s="36"/>
      <c r="L264" s="21"/>
      <c r="M264" s="37"/>
      <c r="N264" s="38"/>
      <c r="O264" s="39"/>
      <c r="S264" s="37"/>
    </row>
    <row r="265" spans="1:19" x14ac:dyDescent="0.25">
      <c r="A265" s="47">
        <v>4522</v>
      </c>
      <c r="B265" s="44" t="s">
        <v>307</v>
      </c>
      <c r="C265" s="45">
        <v>2</v>
      </c>
      <c r="D265" s="46">
        <f t="shared" si="4"/>
        <v>7.4999999999999997E-2</v>
      </c>
      <c r="E265" s="42"/>
      <c r="F265" s="42"/>
      <c r="G265" s="42"/>
      <c r="H265" s="35"/>
      <c r="I265" s="35"/>
      <c r="K265" s="36"/>
      <c r="L265" s="21"/>
      <c r="M265" s="37"/>
      <c r="N265" s="38"/>
      <c r="O265" s="39"/>
      <c r="S265" s="37"/>
    </row>
    <row r="266" spans="1:19" x14ac:dyDescent="0.25">
      <c r="A266" s="47">
        <v>4523</v>
      </c>
      <c r="B266" s="44" t="s">
        <v>121</v>
      </c>
      <c r="C266" s="45">
        <v>2</v>
      </c>
      <c r="D266" s="46">
        <f t="shared" si="4"/>
        <v>7.4999999999999997E-2</v>
      </c>
      <c r="E266" s="42"/>
      <c r="F266" s="42"/>
      <c r="G266" s="42"/>
      <c r="H266" s="35"/>
      <c r="I266" s="35"/>
      <c r="K266" s="36"/>
      <c r="L266" s="21"/>
      <c r="M266" s="37"/>
      <c r="N266" s="38"/>
      <c r="O266" s="39"/>
      <c r="S266" s="37"/>
    </row>
    <row r="267" spans="1:19" x14ac:dyDescent="0.25">
      <c r="A267" s="47">
        <v>4534</v>
      </c>
      <c r="B267" s="44" t="s">
        <v>122</v>
      </c>
      <c r="C267" s="45">
        <v>2</v>
      </c>
      <c r="D267" s="46">
        <f t="shared" si="4"/>
        <v>7.4999999999999997E-2</v>
      </c>
      <c r="E267" s="42"/>
      <c r="F267" s="42"/>
      <c r="G267" s="42"/>
      <c r="H267" s="35"/>
      <c r="I267" s="35"/>
      <c r="K267" s="36"/>
      <c r="L267" s="21"/>
      <c r="M267" s="37"/>
      <c r="N267" s="38"/>
      <c r="O267" s="39"/>
      <c r="S267" s="37"/>
    </row>
    <row r="268" spans="1:19" x14ac:dyDescent="0.25">
      <c r="A268" s="47">
        <v>4622</v>
      </c>
      <c r="B268" s="44" t="s">
        <v>308</v>
      </c>
      <c r="C268" s="45">
        <v>2</v>
      </c>
      <c r="D268" s="46">
        <f t="shared" si="4"/>
        <v>7.4999999999999997E-2</v>
      </c>
      <c r="E268" s="42"/>
      <c r="F268" s="42"/>
      <c r="G268" s="42"/>
      <c r="H268" s="35"/>
      <c r="I268" s="35"/>
      <c r="K268" s="36"/>
      <c r="L268" s="21"/>
      <c r="M268" s="37"/>
      <c r="N268" s="38"/>
      <c r="O268" s="39"/>
      <c r="S268" s="37"/>
    </row>
    <row r="269" spans="1:19" x14ac:dyDescent="0.25">
      <c r="A269" s="47">
        <v>5200</v>
      </c>
      <c r="B269" s="44" t="s">
        <v>309</v>
      </c>
      <c r="C269" s="45">
        <v>1</v>
      </c>
      <c r="D269" s="46">
        <f t="shared" si="4"/>
        <v>0.12</v>
      </c>
      <c r="E269" s="42"/>
      <c r="F269" s="42"/>
      <c r="G269" s="42"/>
      <c r="H269" s="35"/>
      <c r="I269" s="35"/>
      <c r="K269" s="36"/>
      <c r="L269" s="21"/>
      <c r="M269" s="37"/>
      <c r="N269" s="38"/>
      <c r="O269" s="39"/>
      <c r="S269" s="37"/>
    </row>
    <row r="270" spans="1:19" x14ac:dyDescent="0.25">
      <c r="A270" s="47">
        <v>5201</v>
      </c>
      <c r="B270" s="44" t="s">
        <v>123</v>
      </c>
      <c r="C270" s="45">
        <v>1</v>
      </c>
      <c r="D270" s="46">
        <f t="shared" si="4"/>
        <v>0.12</v>
      </c>
      <c r="E270" s="42"/>
      <c r="F270" s="42"/>
      <c r="G270" s="42"/>
      <c r="H270" s="35"/>
      <c r="I270" s="35"/>
      <c r="K270" s="36"/>
      <c r="L270" s="21"/>
      <c r="M270" s="37"/>
      <c r="N270" s="38"/>
      <c r="O270" s="39"/>
      <c r="S270" s="37"/>
    </row>
    <row r="271" spans="1:19" x14ac:dyDescent="0.25">
      <c r="A271" s="47">
        <v>5203</v>
      </c>
      <c r="B271" s="44" t="s">
        <v>124</v>
      </c>
      <c r="C271" s="45">
        <v>1</v>
      </c>
      <c r="D271" s="46">
        <f t="shared" si="4"/>
        <v>0.12</v>
      </c>
      <c r="E271" s="42"/>
      <c r="F271" s="42"/>
      <c r="G271" s="42"/>
      <c r="H271" s="35"/>
      <c r="I271" s="35"/>
      <c r="K271" s="36"/>
      <c r="L271" s="21"/>
      <c r="M271" s="37"/>
      <c r="N271" s="38"/>
      <c r="O271" s="39"/>
      <c r="S271" s="37"/>
    </row>
    <row r="272" spans="1:19" x14ac:dyDescent="0.25">
      <c r="A272" s="47">
        <v>5206</v>
      </c>
      <c r="B272" s="44" t="s">
        <v>125</v>
      </c>
      <c r="C272" s="45">
        <v>1</v>
      </c>
      <c r="D272" s="46">
        <f t="shared" si="4"/>
        <v>0.12</v>
      </c>
      <c r="E272" s="42"/>
      <c r="F272" s="42"/>
      <c r="G272" s="42"/>
      <c r="H272" s="35"/>
      <c r="I272" s="35"/>
      <c r="K272" s="36"/>
      <c r="L272" s="21"/>
      <c r="M272" s="37"/>
      <c r="N272" s="38"/>
      <c r="O272" s="39"/>
      <c r="S272" s="37"/>
    </row>
    <row r="273" spans="1:19" x14ac:dyDescent="0.25">
      <c r="A273" s="47">
        <v>5207</v>
      </c>
      <c r="B273" s="44" t="s">
        <v>126</v>
      </c>
      <c r="C273" s="45">
        <v>1</v>
      </c>
      <c r="D273" s="46">
        <f t="shared" si="4"/>
        <v>0.12</v>
      </c>
      <c r="E273" s="42"/>
      <c r="F273" s="42"/>
      <c r="G273" s="42"/>
      <c r="H273" s="35"/>
      <c r="I273" s="35"/>
      <c r="K273" s="36"/>
      <c r="L273" s="21"/>
      <c r="M273" s="37"/>
      <c r="N273" s="38"/>
      <c r="O273" s="39"/>
      <c r="S273" s="37"/>
    </row>
    <row r="274" spans="1:19" x14ac:dyDescent="0.25">
      <c r="A274" s="47">
        <v>5208</v>
      </c>
      <c r="B274" s="44" t="s">
        <v>310</v>
      </c>
      <c r="C274" s="45">
        <v>1</v>
      </c>
      <c r="D274" s="46">
        <f t="shared" si="4"/>
        <v>0.12</v>
      </c>
      <c r="E274" s="42"/>
      <c r="F274" s="42"/>
      <c r="G274" s="42"/>
      <c r="H274" s="35"/>
      <c r="I274" s="35"/>
      <c r="K274" s="36"/>
      <c r="L274" s="21"/>
      <c r="M274" s="37"/>
      <c r="N274" s="38"/>
      <c r="O274" s="39"/>
      <c r="S274" s="37"/>
    </row>
    <row r="275" spans="1:19" x14ac:dyDescent="0.25">
      <c r="A275" s="47">
        <v>5212</v>
      </c>
      <c r="B275" s="44" t="s">
        <v>127</v>
      </c>
      <c r="C275" s="45">
        <v>1</v>
      </c>
      <c r="D275" s="46">
        <f t="shared" si="4"/>
        <v>0.12</v>
      </c>
      <c r="E275" s="42"/>
      <c r="F275" s="42"/>
      <c r="G275" s="42"/>
      <c r="H275" s="35"/>
      <c r="I275" s="35"/>
      <c r="K275" s="36"/>
      <c r="L275" s="21"/>
      <c r="M275" s="37"/>
      <c r="N275" s="38"/>
      <c r="O275" s="39"/>
      <c r="S275" s="37"/>
    </row>
    <row r="276" spans="1:19" x14ac:dyDescent="0.25">
      <c r="A276" s="47">
        <v>5213</v>
      </c>
      <c r="B276" s="44" t="s">
        <v>311</v>
      </c>
      <c r="C276" s="45">
        <v>1</v>
      </c>
      <c r="D276" s="46">
        <f t="shared" si="4"/>
        <v>0.12</v>
      </c>
      <c r="E276" s="42"/>
      <c r="F276" s="42"/>
      <c r="G276" s="42"/>
      <c r="H276" s="35"/>
      <c r="I276" s="35"/>
      <c r="K276" s="36"/>
      <c r="L276" s="21"/>
      <c r="M276" s="37"/>
      <c r="N276" s="38"/>
      <c r="O276" s="39"/>
      <c r="S276" s="37"/>
    </row>
    <row r="277" spans="1:19" x14ac:dyDescent="0.25">
      <c r="A277" s="47">
        <v>5214</v>
      </c>
      <c r="B277" s="44" t="s">
        <v>312</v>
      </c>
      <c r="C277" s="45">
        <v>1</v>
      </c>
      <c r="D277" s="46">
        <f t="shared" si="4"/>
        <v>0.12</v>
      </c>
      <c r="E277" s="42"/>
      <c r="F277" s="42"/>
      <c r="G277" s="42"/>
      <c r="H277" s="35"/>
      <c r="I277" s="35"/>
      <c r="K277" s="36"/>
      <c r="L277" s="21"/>
      <c r="M277" s="37"/>
      <c r="N277" s="38"/>
      <c r="O277" s="39"/>
      <c r="S277" s="37"/>
    </row>
    <row r="278" spans="1:19" x14ac:dyDescent="0.25">
      <c r="A278" s="47">
        <v>5218</v>
      </c>
      <c r="B278" s="44" t="s">
        <v>128</v>
      </c>
      <c r="C278" s="45">
        <v>1</v>
      </c>
      <c r="D278" s="46">
        <f t="shared" si="4"/>
        <v>0.12</v>
      </c>
      <c r="E278" s="42"/>
      <c r="F278" s="42"/>
      <c r="G278" s="42"/>
      <c r="H278" s="35"/>
      <c r="I278" s="35"/>
      <c r="K278" s="36"/>
      <c r="L278" s="21"/>
      <c r="M278" s="37"/>
      <c r="N278" s="38"/>
      <c r="O278" s="39"/>
      <c r="S278" s="37"/>
    </row>
    <row r="279" spans="1:19" x14ac:dyDescent="0.25">
      <c r="A279" s="47">
        <v>5221</v>
      </c>
      <c r="B279" s="44" t="s">
        <v>129</v>
      </c>
      <c r="C279" s="45">
        <v>1</v>
      </c>
      <c r="D279" s="46">
        <f t="shared" si="4"/>
        <v>0.12</v>
      </c>
      <c r="E279" s="42"/>
      <c r="F279" s="42"/>
      <c r="G279" s="42"/>
      <c r="H279" s="35"/>
      <c r="I279" s="35"/>
      <c r="K279" s="36"/>
      <c r="L279" s="21"/>
      <c r="M279" s="37"/>
      <c r="N279" s="38"/>
      <c r="O279" s="39"/>
      <c r="S279" s="37"/>
    </row>
    <row r="280" spans="1:19" x14ac:dyDescent="0.25">
      <c r="A280" s="47">
        <v>5223</v>
      </c>
      <c r="B280" s="44" t="s">
        <v>313</v>
      </c>
      <c r="C280" s="45">
        <v>1</v>
      </c>
      <c r="D280" s="46">
        <f t="shared" si="4"/>
        <v>0.12</v>
      </c>
      <c r="E280" s="42"/>
      <c r="F280" s="42"/>
      <c r="G280" s="42"/>
      <c r="H280" s="35"/>
      <c r="I280" s="35"/>
      <c r="K280" s="36"/>
      <c r="L280" s="21"/>
      <c r="M280" s="37"/>
      <c r="N280" s="38"/>
      <c r="O280" s="39"/>
      <c r="S280" s="37"/>
    </row>
    <row r="281" spans="1:19" x14ac:dyDescent="0.25">
      <c r="A281" s="47">
        <v>5225</v>
      </c>
      <c r="B281" s="44" t="s">
        <v>130</v>
      </c>
      <c r="C281" s="45">
        <v>1</v>
      </c>
      <c r="D281" s="46">
        <f t="shared" si="4"/>
        <v>0.12</v>
      </c>
      <c r="E281" s="42"/>
      <c r="F281" s="42"/>
      <c r="G281" s="42"/>
      <c r="H281" s="35"/>
      <c r="I281" s="35"/>
      <c r="K281" s="36"/>
      <c r="L281" s="21"/>
      <c r="M281" s="37"/>
      <c r="N281" s="38"/>
      <c r="O281" s="39"/>
      <c r="S281" s="37"/>
    </row>
    <row r="282" spans="1:19" x14ac:dyDescent="0.25">
      <c r="A282" s="47">
        <v>5226</v>
      </c>
      <c r="B282" s="44" t="s">
        <v>131</v>
      </c>
      <c r="C282" s="45">
        <v>1</v>
      </c>
      <c r="D282" s="46">
        <f t="shared" si="4"/>
        <v>0.12</v>
      </c>
      <c r="E282" s="42"/>
      <c r="F282" s="42"/>
      <c r="G282" s="42"/>
      <c r="H282" s="35"/>
      <c r="I282" s="35"/>
      <c r="K282" s="36"/>
      <c r="L282" s="21"/>
      <c r="M282" s="37"/>
      <c r="N282" s="38"/>
      <c r="O282" s="39"/>
      <c r="S282" s="37"/>
    </row>
    <row r="283" spans="1:19" x14ac:dyDescent="0.25">
      <c r="A283" s="47">
        <v>5407</v>
      </c>
      <c r="B283" s="44" t="s">
        <v>132</v>
      </c>
      <c r="C283" s="45">
        <v>2</v>
      </c>
      <c r="D283" s="46">
        <f t="shared" si="4"/>
        <v>7.4999999999999997E-2</v>
      </c>
      <c r="E283" s="42"/>
      <c r="F283" s="42"/>
      <c r="G283" s="42"/>
      <c r="H283" s="35"/>
      <c r="I283" s="35"/>
      <c r="K283" s="36"/>
      <c r="L283" s="21"/>
      <c r="M283" s="37"/>
      <c r="N283" s="38"/>
      <c r="O283" s="39"/>
      <c r="S283" s="37"/>
    </row>
    <row r="284" spans="1:19" x14ac:dyDescent="0.25">
      <c r="A284" s="47">
        <v>5410</v>
      </c>
      <c r="B284" s="44" t="s">
        <v>314</v>
      </c>
      <c r="C284" s="45">
        <v>2</v>
      </c>
      <c r="D284" s="46">
        <f t="shared" si="4"/>
        <v>7.4999999999999997E-2</v>
      </c>
      <c r="E284" s="42"/>
      <c r="F284" s="42"/>
      <c r="G284" s="42"/>
      <c r="H284" s="35"/>
      <c r="I284" s="35"/>
      <c r="K284" s="36"/>
      <c r="L284" s="21"/>
      <c r="M284" s="37"/>
      <c r="N284" s="38"/>
      <c r="O284" s="39"/>
      <c r="S284" s="37"/>
    </row>
    <row r="285" spans="1:19" x14ac:dyDescent="0.25">
      <c r="A285" s="47">
        <v>5412</v>
      </c>
      <c r="B285" s="44" t="s">
        <v>133</v>
      </c>
      <c r="C285" s="45">
        <v>2</v>
      </c>
      <c r="D285" s="46">
        <f t="shared" si="4"/>
        <v>7.4999999999999997E-2</v>
      </c>
      <c r="E285" s="42"/>
      <c r="F285" s="42"/>
      <c r="G285" s="42"/>
      <c r="H285" s="35"/>
      <c r="I285" s="35"/>
      <c r="K285" s="36"/>
      <c r="L285" s="21"/>
      <c r="M285" s="37"/>
      <c r="N285" s="38"/>
      <c r="O285" s="39"/>
      <c r="S285" s="37"/>
    </row>
    <row r="286" spans="1:19" x14ac:dyDescent="0.25">
      <c r="A286" s="47">
        <v>5425</v>
      </c>
      <c r="B286" s="44" t="s">
        <v>315</v>
      </c>
      <c r="C286" s="45">
        <v>2</v>
      </c>
      <c r="D286" s="46">
        <f t="shared" si="4"/>
        <v>7.4999999999999997E-2</v>
      </c>
      <c r="E286" s="42"/>
      <c r="F286" s="42"/>
      <c r="G286" s="42"/>
      <c r="H286" s="35"/>
      <c r="I286" s="35"/>
      <c r="K286" s="36"/>
      <c r="L286" s="21"/>
      <c r="M286" s="37"/>
      <c r="N286" s="38"/>
      <c r="O286" s="39"/>
      <c r="S286" s="37"/>
    </row>
    <row r="287" spans="1:19" x14ac:dyDescent="0.25">
      <c r="A287" s="47">
        <v>5426</v>
      </c>
      <c r="B287" s="44" t="s">
        <v>316</v>
      </c>
      <c r="C287" s="45">
        <v>2</v>
      </c>
      <c r="D287" s="46">
        <f t="shared" si="4"/>
        <v>7.4999999999999997E-2</v>
      </c>
      <c r="E287" s="42"/>
      <c r="F287" s="42"/>
      <c r="G287" s="42"/>
      <c r="H287" s="35"/>
      <c r="I287" s="35"/>
      <c r="K287" s="36"/>
      <c r="L287" s="21"/>
      <c r="M287" s="37"/>
      <c r="N287" s="38"/>
      <c r="O287" s="39"/>
      <c r="S287" s="37"/>
    </row>
    <row r="288" spans="1:19" x14ac:dyDescent="0.25">
      <c r="A288" s="47">
        <v>5431</v>
      </c>
      <c r="B288" s="44" t="s">
        <v>134</v>
      </c>
      <c r="C288" s="45">
        <v>2</v>
      </c>
      <c r="D288" s="46">
        <f t="shared" si="4"/>
        <v>7.4999999999999997E-2</v>
      </c>
      <c r="E288" s="42"/>
      <c r="F288" s="42"/>
      <c r="G288" s="42"/>
      <c r="H288" s="35"/>
      <c r="I288" s="35"/>
      <c r="K288" s="36"/>
      <c r="L288" s="21"/>
      <c r="M288" s="37"/>
      <c r="N288" s="38"/>
      <c r="O288" s="39"/>
      <c r="S288" s="37"/>
    </row>
    <row r="289" spans="1:19" x14ac:dyDescent="0.25">
      <c r="A289" s="47">
        <v>5447</v>
      </c>
      <c r="B289" s="44" t="s">
        <v>317</v>
      </c>
      <c r="C289" s="45">
        <v>4</v>
      </c>
      <c r="D289" s="46">
        <f t="shared" si="4"/>
        <v>8.5000000000000006E-2</v>
      </c>
      <c r="E289" s="42"/>
      <c r="F289" s="42"/>
      <c r="G289" s="42"/>
      <c r="H289" s="35"/>
      <c r="I289" s="35"/>
      <c r="K289" s="36"/>
      <c r="L289" s="21"/>
      <c r="M289" s="37"/>
      <c r="N289" s="38"/>
      <c r="O289" s="39"/>
      <c r="S289" s="37"/>
    </row>
    <row r="290" spans="1:19" x14ac:dyDescent="0.25">
      <c r="A290" s="47">
        <v>5456</v>
      </c>
      <c r="B290" s="44" t="s">
        <v>135</v>
      </c>
      <c r="C290" s="45">
        <v>2</v>
      </c>
      <c r="D290" s="46">
        <f t="shared" si="4"/>
        <v>7.4999999999999997E-2</v>
      </c>
      <c r="E290" s="42"/>
      <c r="F290" s="42"/>
      <c r="G290" s="42"/>
      <c r="H290" s="35"/>
      <c r="I290" s="35"/>
      <c r="K290" s="36"/>
      <c r="L290" s="21"/>
      <c r="M290" s="37"/>
      <c r="N290" s="38"/>
      <c r="O290" s="39"/>
      <c r="S290" s="37"/>
    </row>
    <row r="291" spans="1:19" x14ac:dyDescent="0.25">
      <c r="A291" s="47">
        <v>5459</v>
      </c>
      <c r="B291" s="44" t="s">
        <v>136</v>
      </c>
      <c r="C291" s="45">
        <v>2</v>
      </c>
      <c r="D291" s="46">
        <f t="shared" si="4"/>
        <v>7.4999999999999997E-2</v>
      </c>
      <c r="E291" s="42"/>
      <c r="F291" s="42"/>
      <c r="G291" s="42"/>
      <c r="H291" s="35"/>
      <c r="I291" s="35"/>
      <c r="K291" s="36"/>
      <c r="L291" s="21"/>
      <c r="M291" s="37"/>
      <c r="N291" s="38"/>
      <c r="O291" s="39"/>
      <c r="S291" s="37"/>
    </row>
    <row r="292" spans="1:19" x14ac:dyDescent="0.25">
      <c r="A292" s="47">
        <v>5461</v>
      </c>
      <c r="B292" s="44" t="s">
        <v>318</v>
      </c>
      <c r="C292" s="45">
        <v>2</v>
      </c>
      <c r="D292" s="46">
        <f t="shared" si="4"/>
        <v>7.4999999999999997E-2</v>
      </c>
      <c r="E292" s="42"/>
      <c r="F292" s="42"/>
      <c r="G292" s="42"/>
      <c r="H292" s="35"/>
      <c r="I292" s="35"/>
      <c r="K292" s="36"/>
      <c r="L292" s="21"/>
      <c r="M292" s="37"/>
      <c r="N292" s="38"/>
      <c r="O292" s="39"/>
      <c r="S292" s="37"/>
    </row>
    <row r="293" spans="1:19" x14ac:dyDescent="0.25">
      <c r="A293" s="47">
        <v>5468</v>
      </c>
      <c r="B293" s="44" t="s">
        <v>319</v>
      </c>
      <c r="C293" s="45">
        <v>2</v>
      </c>
      <c r="D293" s="46">
        <f t="shared" si="4"/>
        <v>7.4999999999999997E-2</v>
      </c>
      <c r="E293" s="42"/>
      <c r="F293" s="42"/>
      <c r="G293" s="42"/>
      <c r="H293" s="35"/>
      <c r="I293" s="35"/>
      <c r="K293" s="36"/>
      <c r="L293" s="21"/>
      <c r="M293" s="37"/>
      <c r="N293" s="38"/>
      <c r="O293" s="39"/>
      <c r="S293" s="37"/>
    </row>
    <row r="294" spans="1:19" x14ac:dyDescent="0.25">
      <c r="A294" s="47">
        <v>7002</v>
      </c>
      <c r="B294" s="44" t="s">
        <v>137</v>
      </c>
      <c r="C294" s="45">
        <v>3</v>
      </c>
      <c r="D294" s="46">
        <f t="shared" si="4"/>
        <v>0.12</v>
      </c>
      <c r="E294" s="42"/>
      <c r="F294" s="42"/>
      <c r="G294" s="42"/>
      <c r="H294" s="35"/>
      <c r="I294" s="35"/>
      <c r="K294" s="36"/>
      <c r="L294" s="21"/>
      <c r="M294" s="37"/>
      <c r="N294" s="38"/>
      <c r="O294" s="39"/>
      <c r="S294" s="37"/>
    </row>
    <row r="295" spans="1:19" x14ac:dyDescent="0.25">
      <c r="A295" s="47">
        <v>7021</v>
      </c>
      <c r="B295" s="44" t="s">
        <v>138</v>
      </c>
      <c r="C295" s="45">
        <v>3</v>
      </c>
      <c r="D295" s="46">
        <f t="shared" si="4"/>
        <v>0.12</v>
      </c>
      <c r="E295" s="42"/>
      <c r="F295" s="42"/>
      <c r="G295" s="42"/>
      <c r="H295" s="35"/>
      <c r="I295" s="35"/>
      <c r="K295" s="36"/>
      <c r="L295" s="21"/>
      <c r="M295" s="37"/>
      <c r="N295" s="38"/>
      <c r="O295" s="39"/>
      <c r="S295" s="37"/>
    </row>
    <row r="296" spans="1:19" x14ac:dyDescent="0.25">
      <c r="A296" s="47">
        <v>7032</v>
      </c>
      <c r="B296" s="44" t="s">
        <v>139</v>
      </c>
      <c r="C296" s="45">
        <v>3</v>
      </c>
      <c r="D296" s="46">
        <f t="shared" si="4"/>
        <v>0.12</v>
      </c>
      <c r="E296" s="42"/>
      <c r="F296" s="42"/>
      <c r="G296" s="42"/>
      <c r="H296" s="35"/>
      <c r="I296" s="35"/>
      <c r="K296" s="36"/>
      <c r="L296" s="21"/>
      <c r="M296" s="37"/>
      <c r="N296" s="38"/>
      <c r="O296" s="39"/>
      <c r="S296" s="37"/>
    </row>
    <row r="297" spans="1:19" x14ac:dyDescent="0.25">
      <c r="A297" s="47">
        <v>7033</v>
      </c>
      <c r="B297" s="44" t="s">
        <v>140</v>
      </c>
      <c r="C297" s="45">
        <v>3</v>
      </c>
      <c r="D297" s="46">
        <f t="shared" si="4"/>
        <v>0.12</v>
      </c>
      <c r="E297" s="42"/>
      <c r="F297" s="42"/>
      <c r="G297" s="42"/>
      <c r="H297" s="35"/>
      <c r="I297" s="35"/>
      <c r="K297" s="36"/>
      <c r="L297" s="21"/>
      <c r="M297" s="37"/>
      <c r="N297" s="38"/>
      <c r="O297" s="39"/>
      <c r="S297" s="37"/>
    </row>
    <row r="298" spans="1:19" x14ac:dyDescent="0.25">
      <c r="A298" s="47">
        <v>7039</v>
      </c>
      <c r="B298" s="44" t="s">
        <v>320</v>
      </c>
      <c r="C298" s="45">
        <v>3</v>
      </c>
      <c r="D298" s="46">
        <f t="shared" si="4"/>
        <v>0.12</v>
      </c>
      <c r="E298" s="42"/>
      <c r="F298" s="42"/>
      <c r="G298" s="42"/>
      <c r="H298" s="35"/>
      <c r="I298" s="35"/>
      <c r="K298" s="36"/>
      <c r="L298" s="21"/>
      <c r="M298" s="37"/>
      <c r="N298" s="38"/>
      <c r="O298" s="39"/>
      <c r="S298" s="37"/>
    </row>
    <row r="299" spans="1:19" x14ac:dyDescent="0.25">
      <c r="A299" s="47">
        <v>7040</v>
      </c>
      <c r="B299" s="44" t="s">
        <v>321</v>
      </c>
      <c r="C299" s="45">
        <v>3</v>
      </c>
      <c r="D299" s="46">
        <f t="shared" si="4"/>
        <v>0.12</v>
      </c>
      <c r="E299" s="42"/>
      <c r="F299" s="42"/>
      <c r="G299" s="42"/>
      <c r="H299" s="35"/>
      <c r="I299" s="35"/>
      <c r="K299" s="36"/>
      <c r="L299" s="21"/>
      <c r="M299" s="37"/>
      <c r="N299" s="38"/>
      <c r="O299" s="39"/>
      <c r="S299" s="37"/>
    </row>
    <row r="300" spans="1:19" x14ac:dyDescent="0.25">
      <c r="A300" s="47">
        <v>7041</v>
      </c>
      <c r="B300" s="44" t="s">
        <v>322</v>
      </c>
      <c r="C300" s="45">
        <v>3</v>
      </c>
      <c r="D300" s="46">
        <f t="shared" si="4"/>
        <v>0.12</v>
      </c>
      <c r="E300" s="42"/>
      <c r="F300" s="42"/>
      <c r="G300" s="42"/>
      <c r="H300" s="35"/>
      <c r="I300" s="35"/>
      <c r="K300" s="36"/>
      <c r="L300" s="21"/>
      <c r="M300" s="37"/>
      <c r="N300" s="38"/>
      <c r="O300" s="39"/>
      <c r="S300" s="37"/>
    </row>
    <row r="301" spans="1:19" x14ac:dyDescent="0.25">
      <c r="A301" s="47">
        <v>7043</v>
      </c>
      <c r="B301" s="44" t="s">
        <v>323</v>
      </c>
      <c r="C301" s="45">
        <v>3</v>
      </c>
      <c r="D301" s="46">
        <f t="shared" si="4"/>
        <v>0.12</v>
      </c>
      <c r="E301" s="42"/>
      <c r="F301" s="42"/>
      <c r="G301" s="42"/>
      <c r="H301" s="35"/>
      <c r="I301" s="35"/>
      <c r="K301" s="36"/>
      <c r="L301" s="21"/>
      <c r="M301" s="37"/>
      <c r="N301" s="38"/>
      <c r="O301" s="39"/>
      <c r="S301" s="37"/>
    </row>
    <row r="302" spans="1:19" x14ac:dyDescent="0.25">
      <c r="A302" s="47">
        <v>7044</v>
      </c>
      <c r="B302" s="44" t="s">
        <v>141</v>
      </c>
      <c r="C302" s="45">
        <v>3</v>
      </c>
      <c r="D302" s="46">
        <f t="shared" si="4"/>
        <v>0.12</v>
      </c>
      <c r="E302" s="42"/>
      <c r="F302" s="42"/>
      <c r="G302" s="42"/>
      <c r="H302" s="35"/>
      <c r="I302" s="35"/>
      <c r="K302" s="36"/>
      <c r="L302" s="21"/>
      <c r="M302" s="37"/>
      <c r="N302" s="38"/>
      <c r="O302" s="39"/>
      <c r="S302" s="37"/>
    </row>
    <row r="303" spans="1:19" x14ac:dyDescent="0.25">
      <c r="A303" s="47">
        <v>7045</v>
      </c>
      <c r="B303" s="44" t="s">
        <v>324</v>
      </c>
      <c r="C303" s="45">
        <v>3</v>
      </c>
      <c r="D303" s="46">
        <f t="shared" si="4"/>
        <v>0.12</v>
      </c>
      <c r="E303" s="42"/>
      <c r="F303" s="42"/>
      <c r="G303" s="42"/>
      <c r="H303" s="35"/>
      <c r="I303" s="35"/>
      <c r="K303" s="36"/>
      <c r="L303" s="21"/>
      <c r="M303" s="37"/>
      <c r="N303" s="38"/>
      <c r="O303" s="39"/>
      <c r="S303" s="37"/>
    </row>
    <row r="304" spans="1:19" x14ac:dyDescent="0.25">
      <c r="A304" s="47">
        <v>7051</v>
      </c>
      <c r="B304" s="44" t="s">
        <v>161</v>
      </c>
      <c r="C304" s="45">
        <v>3</v>
      </c>
      <c r="D304" s="46">
        <f t="shared" si="4"/>
        <v>0.12</v>
      </c>
      <c r="E304" s="42"/>
      <c r="F304" s="42"/>
      <c r="G304" s="42"/>
      <c r="H304" s="35"/>
      <c r="I304" s="35"/>
      <c r="K304" s="36"/>
      <c r="L304" s="21"/>
      <c r="M304" s="37"/>
      <c r="N304" s="38"/>
      <c r="O304" s="39"/>
      <c r="S304" s="37"/>
    </row>
    <row r="305" spans="1:19" x14ac:dyDescent="0.25">
      <c r="A305" s="47">
        <v>7052</v>
      </c>
      <c r="B305" s="44" t="s">
        <v>325</v>
      </c>
      <c r="C305" s="45">
        <v>3</v>
      </c>
      <c r="D305" s="46">
        <f t="shared" si="4"/>
        <v>0.12</v>
      </c>
      <c r="E305" s="42"/>
      <c r="F305" s="42"/>
      <c r="G305" s="42"/>
      <c r="H305" s="35"/>
      <c r="I305" s="35"/>
      <c r="K305" s="36"/>
      <c r="L305" s="21"/>
      <c r="M305" s="37"/>
      <c r="N305" s="38"/>
      <c r="O305" s="39"/>
      <c r="S305" s="37"/>
    </row>
    <row r="306" spans="1:19" x14ac:dyDescent="0.25">
      <c r="A306" s="47">
        <v>7056</v>
      </c>
      <c r="B306" s="44" t="s">
        <v>142</v>
      </c>
      <c r="C306" s="45">
        <v>3</v>
      </c>
      <c r="D306" s="46">
        <f t="shared" si="4"/>
        <v>0.12</v>
      </c>
      <c r="E306" s="42"/>
      <c r="F306" s="42"/>
      <c r="G306" s="42"/>
      <c r="H306" s="35"/>
      <c r="I306" s="35"/>
      <c r="K306" s="36"/>
      <c r="L306" s="21"/>
      <c r="M306" s="37"/>
      <c r="N306" s="38"/>
      <c r="O306" s="39"/>
      <c r="S306" s="37"/>
    </row>
    <row r="307" spans="1:19" x14ac:dyDescent="0.25">
      <c r="A307" s="47">
        <v>7058</v>
      </c>
      <c r="B307" s="44" t="s">
        <v>143</v>
      </c>
      <c r="C307" s="45">
        <v>3</v>
      </c>
      <c r="D307" s="46">
        <f t="shared" si="4"/>
        <v>0.12</v>
      </c>
      <c r="E307" s="42"/>
      <c r="F307" s="42"/>
      <c r="G307" s="42"/>
      <c r="H307" s="35"/>
      <c r="I307" s="35"/>
      <c r="K307" s="36"/>
      <c r="L307" s="21"/>
      <c r="M307" s="37"/>
      <c r="N307" s="38"/>
      <c r="O307" s="39"/>
      <c r="S307" s="37"/>
    </row>
    <row r="308" spans="1:19" x14ac:dyDescent="0.25">
      <c r="A308" s="47">
        <v>7062</v>
      </c>
      <c r="B308" s="44" t="s">
        <v>326</v>
      </c>
      <c r="C308" s="45">
        <v>3</v>
      </c>
      <c r="D308" s="46">
        <f t="shared" si="4"/>
        <v>0.12</v>
      </c>
      <c r="E308" s="42"/>
      <c r="F308" s="42"/>
      <c r="G308" s="42"/>
      <c r="H308" s="35"/>
      <c r="I308" s="35"/>
      <c r="K308" s="36"/>
      <c r="L308" s="21"/>
      <c r="M308" s="37"/>
      <c r="N308" s="38"/>
      <c r="O308" s="39"/>
      <c r="S308" s="37"/>
    </row>
    <row r="309" spans="1:19" x14ac:dyDescent="0.25">
      <c r="A309" s="47">
        <v>7063</v>
      </c>
      <c r="B309" s="44" t="s">
        <v>144</v>
      </c>
      <c r="C309" s="45">
        <v>3</v>
      </c>
      <c r="D309" s="46">
        <f t="shared" si="4"/>
        <v>0.12</v>
      </c>
      <c r="E309" s="42"/>
      <c r="F309" s="42"/>
      <c r="G309" s="42"/>
      <c r="H309" s="35"/>
      <c r="I309" s="35"/>
      <c r="K309" s="36"/>
      <c r="L309" s="21"/>
      <c r="M309" s="37"/>
      <c r="N309" s="38"/>
      <c r="O309" s="39"/>
      <c r="S309" s="37"/>
    </row>
    <row r="310" spans="1:19" x14ac:dyDescent="0.25">
      <c r="A310" s="47">
        <v>7067</v>
      </c>
      <c r="B310" s="44" t="s">
        <v>145</v>
      </c>
      <c r="C310" s="45">
        <v>3</v>
      </c>
      <c r="D310" s="46">
        <f t="shared" si="4"/>
        <v>0.12</v>
      </c>
      <c r="E310" s="42"/>
      <c r="F310" s="42"/>
      <c r="G310" s="42"/>
      <c r="H310" s="35"/>
      <c r="I310" s="35"/>
      <c r="K310" s="36"/>
      <c r="L310" s="21"/>
      <c r="M310" s="37"/>
      <c r="N310" s="38"/>
      <c r="O310" s="39"/>
      <c r="S310" s="37"/>
    </row>
    <row r="311" spans="1:19" x14ac:dyDescent="0.25">
      <c r="A311" s="47">
        <v>7069</v>
      </c>
      <c r="B311" s="44" t="s">
        <v>327</v>
      </c>
      <c r="C311" s="45">
        <v>3</v>
      </c>
      <c r="D311" s="46">
        <f t="shared" si="4"/>
        <v>0.12</v>
      </c>
      <c r="E311" s="42"/>
      <c r="F311" s="42"/>
      <c r="G311" s="42"/>
      <c r="H311" s="35"/>
      <c r="I311" s="35"/>
      <c r="K311" s="36"/>
      <c r="L311" s="21"/>
      <c r="M311" s="37"/>
      <c r="N311" s="38"/>
      <c r="O311" s="39"/>
      <c r="S311" s="37"/>
    </row>
    <row r="312" spans="1:19" x14ac:dyDescent="0.25">
      <c r="A312" s="47">
        <v>7070</v>
      </c>
      <c r="B312" s="44" t="s">
        <v>146</v>
      </c>
      <c r="C312" s="45">
        <v>3</v>
      </c>
      <c r="D312" s="46">
        <f t="shared" si="4"/>
        <v>0.12</v>
      </c>
      <c r="E312" s="42"/>
      <c r="F312" s="42"/>
      <c r="G312" s="42"/>
      <c r="H312" s="35"/>
      <c r="I312" s="35"/>
      <c r="K312" s="36"/>
      <c r="L312" s="21"/>
      <c r="M312" s="37"/>
      <c r="N312" s="38"/>
      <c r="O312" s="39"/>
      <c r="S312" s="37"/>
    </row>
    <row r="313" spans="1:19" x14ac:dyDescent="0.25">
      <c r="A313" s="47">
        <v>7072</v>
      </c>
      <c r="B313" s="44" t="s">
        <v>328</v>
      </c>
      <c r="C313" s="45">
        <v>3</v>
      </c>
      <c r="D313" s="46">
        <f t="shared" si="4"/>
        <v>0.12</v>
      </c>
      <c r="E313" s="42"/>
      <c r="F313" s="42"/>
      <c r="G313" s="42"/>
      <c r="H313" s="35"/>
      <c r="I313" s="35"/>
      <c r="K313" s="36"/>
      <c r="L313" s="21"/>
      <c r="M313" s="37"/>
      <c r="N313" s="38"/>
      <c r="O313" s="39"/>
      <c r="S313" s="37"/>
    </row>
    <row r="314" spans="1:19" x14ac:dyDescent="0.25">
      <c r="A314" s="47">
        <v>7073</v>
      </c>
      <c r="B314" s="44" t="s">
        <v>329</v>
      </c>
      <c r="C314" s="45">
        <v>3</v>
      </c>
      <c r="D314" s="46">
        <f t="shared" si="4"/>
        <v>0.12</v>
      </c>
      <c r="E314" s="42"/>
      <c r="F314" s="42"/>
      <c r="G314" s="42"/>
      <c r="H314" s="35"/>
      <c r="I314" s="35"/>
      <c r="K314" s="36"/>
      <c r="L314" s="21"/>
      <c r="M314" s="37"/>
      <c r="N314" s="38"/>
      <c r="O314" s="39"/>
      <c r="S314" s="37"/>
    </row>
    <row r="315" spans="1:19" x14ac:dyDescent="0.25">
      <c r="A315" s="40"/>
      <c r="B315" s="33"/>
      <c r="C315" s="34"/>
      <c r="E315" s="35"/>
      <c r="F315" s="35"/>
      <c r="G315" s="35"/>
      <c r="H315" s="35"/>
      <c r="I315" s="35"/>
      <c r="K315" s="36"/>
      <c r="L315" s="21"/>
      <c r="M315" s="37"/>
      <c r="N315" s="38"/>
      <c r="O315" s="39"/>
      <c r="S315" s="37"/>
    </row>
    <row r="316" spans="1:19" x14ac:dyDescent="0.25">
      <c r="A316" s="40"/>
      <c r="B316" s="33"/>
      <c r="C316" s="34"/>
      <c r="E316" s="35"/>
      <c r="F316" s="35"/>
      <c r="G316" s="35"/>
      <c r="H316" s="35"/>
      <c r="I316" s="35"/>
      <c r="K316" s="36"/>
      <c r="L316" s="21"/>
      <c r="M316" s="37"/>
      <c r="N316" s="38"/>
      <c r="O316" s="39"/>
      <c r="S316" s="37"/>
    </row>
    <row r="317" spans="1:19" x14ac:dyDescent="0.25">
      <c r="A317" s="40"/>
      <c r="B317" s="33"/>
      <c r="C317" s="34"/>
      <c r="E317" s="35"/>
      <c r="F317" s="35"/>
      <c r="G317" s="35"/>
      <c r="H317" s="35"/>
      <c r="I317" s="35"/>
      <c r="K317" s="36"/>
      <c r="L317" s="21"/>
      <c r="M317" s="37"/>
      <c r="N317" s="38"/>
      <c r="O317" s="39"/>
      <c r="S317" s="37"/>
    </row>
    <row r="318" spans="1:19" x14ac:dyDescent="0.25">
      <c r="A318" s="40"/>
      <c r="B318" s="33"/>
      <c r="C318" s="34"/>
      <c r="E318" s="35"/>
      <c r="F318" s="35"/>
      <c r="G318" s="35"/>
      <c r="H318" s="35"/>
      <c r="I318" s="35"/>
      <c r="K318" s="36"/>
      <c r="L318" s="21"/>
      <c r="M318" s="37"/>
      <c r="N318" s="38"/>
      <c r="O318" s="39"/>
      <c r="S318" s="37"/>
    </row>
    <row r="319" spans="1:19" x14ac:dyDescent="0.25">
      <c r="A319" s="40"/>
      <c r="B319" s="33"/>
      <c r="C319" s="34"/>
      <c r="E319" s="35"/>
      <c r="F319" s="35"/>
      <c r="G319" s="35"/>
      <c r="H319" s="35"/>
      <c r="I319" s="35"/>
      <c r="K319" s="36"/>
      <c r="L319" s="21"/>
      <c r="M319" s="37"/>
      <c r="N319" s="38"/>
      <c r="O319" s="39"/>
      <c r="S319" s="37"/>
    </row>
    <row r="320" spans="1:19" x14ac:dyDescent="0.25">
      <c r="A320" s="40"/>
      <c r="B320" s="33"/>
      <c r="C320" s="34"/>
      <c r="E320" s="35"/>
      <c r="F320" s="35"/>
      <c r="G320" s="35"/>
      <c r="H320" s="35"/>
      <c r="I320" s="35"/>
      <c r="K320" s="36"/>
      <c r="L320" s="21"/>
      <c r="M320" s="37"/>
      <c r="N320" s="38"/>
      <c r="O320" s="39"/>
      <c r="S320" s="37"/>
    </row>
    <row r="321" spans="1:19" x14ac:dyDescent="0.25">
      <c r="A321" s="40"/>
      <c r="B321" s="33"/>
      <c r="C321" s="34"/>
      <c r="E321" s="35"/>
      <c r="F321" s="35"/>
      <c r="G321" s="35"/>
      <c r="H321" s="35"/>
      <c r="I321" s="35"/>
      <c r="K321" s="36"/>
      <c r="L321" s="21"/>
      <c r="M321" s="37"/>
      <c r="N321" s="38"/>
      <c r="O321" s="39"/>
      <c r="S321" s="37"/>
    </row>
    <row r="322" spans="1:19" x14ac:dyDescent="0.25">
      <c r="A322" s="24"/>
      <c r="C322" s="34"/>
      <c r="K322" s="36"/>
      <c r="M322" s="37"/>
      <c r="N322" s="38"/>
      <c r="O322" s="39"/>
    </row>
  </sheetData>
  <autoFilter ref="A1:D314" xr:uid="{BDAFE235-1756-4788-A74F-F84F6C39223F}"/>
  <phoneticPr fontId="0" type="noConversion"/>
  <conditionalFormatting sqref="B3">
    <cfRule type="expression" dxfId="0" priority="1">
      <formula>$I3&lt;&gt;""</formula>
    </cfRule>
  </conditionalFormatting>
  <pageMargins left="0.75" right="0.75" top="1" bottom="1" header="0.5" footer="0.5"/>
  <pageSetup paperSize="9" scale="1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54A90CCB51694EB4D9AC1659E6AC48" ma:contentTypeVersion="16" ma:contentTypeDescription="Create a new document." ma:contentTypeScope="" ma:versionID="c924deaf82ce7b755459fad01e61865d">
  <xsd:schema xmlns:xsd="http://www.w3.org/2001/XMLSchema" xmlns:xs="http://www.w3.org/2001/XMLSchema" xmlns:p="http://schemas.microsoft.com/office/2006/metadata/properties" xmlns:ns2="76f7bad7-08c0-4d31-beb6-8de2bccf0d5e" xmlns:ns3="62865ea8-f116-406c-9840-b9098c6aa2bd" targetNamespace="http://schemas.microsoft.com/office/2006/metadata/properties" ma:root="true" ma:fieldsID="9323021ffdea88bae6f92b5a6a0512c1" ns2:_="" ns3:_="">
    <xsd:import namespace="76f7bad7-08c0-4d31-beb6-8de2bccf0d5e"/>
    <xsd:import namespace="62865ea8-f116-406c-9840-b9098c6aa2bd"/>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2:MediaServiceLocatio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f7bad7-08c0-4d31-beb6-8de2bccf0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cddcab1-4fb3-4190-803e-fbe8b4ce9684"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865ea8-f116-406c-9840-b9098c6aa2b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3829e7f-31d0-4ff4-9a33-a81f2fdf0037}" ma:internalName="TaxCatchAll" ma:showField="CatchAllData" ma:web="62865ea8-f116-406c-9840-b9098c6aa2b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6f7bad7-08c0-4d31-beb6-8de2bccf0d5e">
      <Terms xmlns="http://schemas.microsoft.com/office/infopath/2007/PartnerControls"/>
    </lcf76f155ced4ddcb4097134ff3c332f>
    <TaxCatchAll xmlns="62865ea8-f116-406c-9840-b9098c6aa2b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640E06-0039-4767-8DB4-54940BDB5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f7bad7-08c0-4d31-beb6-8de2bccf0d5e"/>
    <ds:schemaRef ds:uri="62865ea8-f116-406c-9840-b9098c6aa2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26C831-8C3A-4BB3-8482-56F7AFB4017E}">
  <ds:schemaRefs>
    <ds:schemaRef ds:uri="575218f4-ddd6-4848-9fa5-8d5c8830f5e7"/>
    <ds:schemaRef ds:uri="http://schemas.microsoft.com/office/2006/documentManagement/types"/>
    <ds:schemaRef ds:uri="http://schemas.openxmlformats.org/package/2006/metadata/core-properties"/>
    <ds:schemaRef ds:uri="http://purl.org/dc/dcmitype/"/>
    <ds:schemaRef ds:uri="f16692db-484a-48be-b867-6594f0f177b9"/>
    <ds:schemaRef ds:uri="http://purl.org/dc/elements/1.1/"/>
    <ds:schemaRef ds:uri="http://schemas.microsoft.com/office/2006/metadata/properties"/>
    <ds:schemaRef ds:uri="http://schemas.microsoft.com/office/infopath/2007/PartnerControls"/>
    <ds:schemaRef ds:uri="http://www.w3.org/XML/1998/namespace"/>
    <ds:schemaRef ds:uri="http://purl.org/dc/terms/"/>
    <ds:schemaRef ds:uri="76f7bad7-08c0-4d31-beb6-8de2bccf0d5e"/>
    <ds:schemaRef ds:uri="62865ea8-f116-406c-9840-b9098c6aa2bd"/>
  </ds:schemaRefs>
</ds:datastoreItem>
</file>

<file path=customXml/itemProps3.xml><?xml version="1.0" encoding="utf-8"?>
<ds:datastoreItem xmlns:ds="http://schemas.openxmlformats.org/officeDocument/2006/customXml" ds:itemID="{02DFB6FA-3B4C-4572-A46B-E1804C0D46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Guidance</vt:lpstr>
      <vt:lpstr>BCM Criteria</vt:lpstr>
      <vt:lpstr>BCM Form</vt:lpstr>
      <vt:lpstr>Lookup</vt:lpstr>
      <vt:lpstr>'BCM Form'!Print_Area</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hollak01</dc:creator>
  <cp:lastModifiedBy>Walter, Steve - TEP</cp:lastModifiedBy>
  <cp:lastPrinted>2021-03-19T15:27:36Z</cp:lastPrinted>
  <dcterms:created xsi:type="dcterms:W3CDTF">2010-02-11T14:59:48Z</dcterms:created>
  <dcterms:modified xsi:type="dcterms:W3CDTF">2024-01-09T16:20:07Z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0x010100D054A90CCB51694EB4D9AC1659E6AC48</vt:lpwstr>
  </property>
  <property fmtid="{D5CDD505-2E9C-101B-9397-08002B2CF9AE}" pid="3" name="Order">
    <vt:r8>100</vt:r8>
  </property>
  <property fmtid="{D5CDD505-2E9C-101B-9397-08002B2CF9AE}" pid="4" name="ComplianceAssetId">
    <vt:lpwstr/>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MediaServiceImageTags">
    <vt:lpwstr/>
  </property>
  <property fmtid="{D5CDD505-2E9C-101B-9397-08002B2CF9AE}" pid="9" name="_ExtendedDescription">
    <vt:lpwstr/>
  </property>
  <property fmtid="{D5CDD505-2E9C-101B-9397-08002B2CF9AE}" pid="10" name="TriggerFlowInfo">
    <vt:lpwstr/>
  </property>
</Properties>
</file>