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DA71" lockStructure="1"/>
  <bookViews>
    <workbookView xWindow="480" yWindow="45" windowWidth="22995" windowHeight="10035"/>
  </bookViews>
  <sheets>
    <sheet name="UIFSM" sheetId="1" r:id="rId1"/>
    <sheet name="UIFSM (2)" sheetId="3" state="hidden" r:id="rId2"/>
  </sheets>
  <definedNames>
    <definedName name="_xlnm._FilterDatabase" localSheetId="1" hidden="1">'UIFSM (2)'!$A$1:$G$360</definedName>
    <definedName name="dfenumber">UIFSM!$B$2</definedName>
    <definedName name="dfenums">'UIFSM (2)'!$A$2:$A$360</definedName>
    <definedName name="january15">UIFSM!$D$21</definedName>
    <definedName name="july14lump">UIFSM!$D$14</definedName>
    <definedName name="july14rev">UIFSM!$D$5</definedName>
    <definedName name="julypayment">UIFSM!$D$31</definedName>
    <definedName name="lookuparea">'UIFSM (2)'!$A$2:$H$360</definedName>
    <definedName name="october14">UIFSM!$D$19</definedName>
    <definedName name="school">UIFSM!$C$2</definedName>
    <definedName name="schoolarea">'UIFSM (2)'!$A$2:$B$360</definedName>
    <definedName name="summer15">UIFSM!$D$33</definedName>
  </definedNames>
  <calcPr calcId="145621"/>
</workbook>
</file>

<file path=xl/calcChain.xml><?xml version="1.0" encoding="utf-8"?>
<calcChain xmlns="http://schemas.openxmlformats.org/spreadsheetml/2006/main">
  <c r="W3" i="3" l="1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01" i="3"/>
  <c r="W202" i="3"/>
  <c r="W203" i="3"/>
  <c r="W204" i="3"/>
  <c r="W205" i="3"/>
  <c r="W206" i="3"/>
  <c r="W207" i="3"/>
  <c r="W208" i="3"/>
  <c r="W209" i="3"/>
  <c r="W210" i="3"/>
  <c r="W211" i="3"/>
  <c r="W212" i="3"/>
  <c r="W213" i="3"/>
  <c r="W214" i="3"/>
  <c r="W215" i="3"/>
  <c r="W216" i="3"/>
  <c r="W217" i="3"/>
  <c r="W218" i="3"/>
  <c r="W219" i="3"/>
  <c r="W220" i="3"/>
  <c r="W221" i="3"/>
  <c r="W222" i="3"/>
  <c r="W223" i="3"/>
  <c r="W224" i="3"/>
  <c r="W225" i="3"/>
  <c r="W226" i="3"/>
  <c r="W227" i="3"/>
  <c r="W228" i="3"/>
  <c r="W229" i="3"/>
  <c r="W230" i="3"/>
  <c r="W231" i="3"/>
  <c r="W232" i="3"/>
  <c r="W233" i="3"/>
  <c r="W234" i="3"/>
  <c r="W235" i="3"/>
  <c r="W236" i="3"/>
  <c r="W237" i="3"/>
  <c r="W238" i="3"/>
  <c r="W239" i="3"/>
  <c r="W240" i="3"/>
  <c r="W241" i="3"/>
  <c r="W242" i="3"/>
  <c r="W243" i="3"/>
  <c r="W244" i="3"/>
  <c r="W245" i="3"/>
  <c r="W246" i="3"/>
  <c r="W247" i="3"/>
  <c r="W248" i="3"/>
  <c r="W249" i="3"/>
  <c r="W250" i="3"/>
  <c r="W251" i="3"/>
  <c r="W252" i="3"/>
  <c r="W253" i="3"/>
  <c r="W254" i="3"/>
  <c r="W255" i="3"/>
  <c r="W256" i="3"/>
  <c r="W257" i="3"/>
  <c r="W258" i="3"/>
  <c r="W259" i="3"/>
  <c r="W260" i="3"/>
  <c r="W261" i="3"/>
  <c r="W262" i="3"/>
  <c r="W263" i="3"/>
  <c r="W264" i="3"/>
  <c r="W265" i="3"/>
  <c r="W266" i="3"/>
  <c r="W267" i="3"/>
  <c r="W268" i="3"/>
  <c r="W269" i="3"/>
  <c r="W270" i="3"/>
  <c r="W271" i="3"/>
  <c r="W272" i="3"/>
  <c r="W273" i="3"/>
  <c r="W274" i="3"/>
  <c r="W275" i="3"/>
  <c r="W276" i="3"/>
  <c r="W277" i="3"/>
  <c r="W278" i="3"/>
  <c r="W279" i="3"/>
  <c r="W280" i="3"/>
  <c r="W281" i="3"/>
  <c r="W282" i="3"/>
  <c r="W283" i="3"/>
  <c r="W284" i="3"/>
  <c r="W285" i="3"/>
  <c r="W286" i="3"/>
  <c r="W287" i="3"/>
  <c r="W288" i="3"/>
  <c r="W289" i="3"/>
  <c r="W290" i="3"/>
  <c r="W291" i="3"/>
  <c r="W292" i="3"/>
  <c r="W293" i="3"/>
  <c r="W294" i="3"/>
  <c r="W295" i="3"/>
  <c r="W296" i="3"/>
  <c r="W297" i="3"/>
  <c r="W298" i="3"/>
  <c r="W299" i="3"/>
  <c r="W300" i="3"/>
  <c r="W301" i="3"/>
  <c r="W302" i="3"/>
  <c r="W303" i="3"/>
  <c r="W304" i="3"/>
  <c r="W305" i="3"/>
  <c r="W306" i="3"/>
  <c r="W307" i="3"/>
  <c r="W308" i="3"/>
  <c r="W309" i="3"/>
  <c r="W310" i="3"/>
  <c r="W311" i="3"/>
  <c r="W312" i="3"/>
  <c r="W313" i="3"/>
  <c r="W314" i="3"/>
  <c r="W315" i="3"/>
  <c r="W316" i="3"/>
  <c r="W317" i="3"/>
  <c r="W318" i="3"/>
  <c r="W319" i="3"/>
  <c r="W320" i="3"/>
  <c r="W321" i="3"/>
  <c r="W322" i="3"/>
  <c r="W323" i="3"/>
  <c r="W324" i="3"/>
  <c r="W325" i="3"/>
  <c r="W326" i="3"/>
  <c r="W327" i="3"/>
  <c r="W328" i="3"/>
  <c r="W329" i="3"/>
  <c r="W330" i="3"/>
  <c r="W331" i="3"/>
  <c r="W332" i="3"/>
  <c r="W333" i="3"/>
  <c r="W334" i="3"/>
  <c r="W335" i="3"/>
  <c r="W336" i="3"/>
  <c r="W337" i="3"/>
  <c r="W338" i="3"/>
  <c r="W339" i="3"/>
  <c r="W340" i="3"/>
  <c r="W341" i="3"/>
  <c r="W342" i="3"/>
  <c r="W343" i="3"/>
  <c r="W344" i="3"/>
  <c r="W345" i="3"/>
  <c r="W346" i="3"/>
  <c r="W347" i="3"/>
  <c r="W348" i="3"/>
  <c r="W349" i="3"/>
  <c r="W350" i="3"/>
  <c r="W351" i="3"/>
  <c r="W352" i="3"/>
  <c r="W353" i="3"/>
  <c r="W354" i="3"/>
  <c r="W355" i="3"/>
  <c r="W356" i="3"/>
  <c r="W357" i="3"/>
  <c r="W358" i="3"/>
  <c r="W359" i="3"/>
  <c r="W360" i="3"/>
  <c r="W2" i="3"/>
  <c r="U3" i="3"/>
  <c r="V3" i="3" s="1"/>
  <c r="U4" i="3"/>
  <c r="V4" i="3" s="1"/>
  <c r="U5" i="3"/>
  <c r="V5" i="3" s="1"/>
  <c r="U6" i="3"/>
  <c r="V6" i="3" s="1"/>
  <c r="U7" i="3"/>
  <c r="V7" i="3" s="1"/>
  <c r="U8" i="3"/>
  <c r="V8" i="3" s="1"/>
  <c r="U9" i="3"/>
  <c r="V9" i="3" s="1"/>
  <c r="U10" i="3"/>
  <c r="V10" i="3" s="1"/>
  <c r="U11" i="3"/>
  <c r="V11" i="3" s="1"/>
  <c r="U12" i="3"/>
  <c r="V12" i="3" s="1"/>
  <c r="U13" i="3"/>
  <c r="V13" i="3" s="1"/>
  <c r="U14" i="3"/>
  <c r="V14" i="3" s="1"/>
  <c r="U15" i="3"/>
  <c r="V15" i="3" s="1"/>
  <c r="U16" i="3"/>
  <c r="V16" i="3" s="1"/>
  <c r="U17" i="3"/>
  <c r="V17" i="3" s="1"/>
  <c r="U18" i="3"/>
  <c r="V18" i="3" s="1"/>
  <c r="U19" i="3"/>
  <c r="V19" i="3" s="1"/>
  <c r="U20" i="3"/>
  <c r="V20" i="3" s="1"/>
  <c r="U21" i="3"/>
  <c r="V21" i="3" s="1"/>
  <c r="U22" i="3"/>
  <c r="V22" i="3" s="1"/>
  <c r="U23" i="3"/>
  <c r="V23" i="3" s="1"/>
  <c r="U24" i="3"/>
  <c r="V24" i="3" s="1"/>
  <c r="U25" i="3"/>
  <c r="V25" i="3" s="1"/>
  <c r="U26" i="3"/>
  <c r="V26" i="3" s="1"/>
  <c r="U27" i="3"/>
  <c r="V27" i="3" s="1"/>
  <c r="U28" i="3"/>
  <c r="V28" i="3" s="1"/>
  <c r="U29" i="3"/>
  <c r="V29" i="3" s="1"/>
  <c r="U30" i="3"/>
  <c r="V30" i="3" s="1"/>
  <c r="U31" i="3"/>
  <c r="V31" i="3" s="1"/>
  <c r="U32" i="3"/>
  <c r="V32" i="3" s="1"/>
  <c r="U33" i="3"/>
  <c r="V33" i="3" s="1"/>
  <c r="U34" i="3"/>
  <c r="V34" i="3" s="1"/>
  <c r="U35" i="3"/>
  <c r="V35" i="3" s="1"/>
  <c r="U36" i="3"/>
  <c r="V36" i="3" s="1"/>
  <c r="U37" i="3"/>
  <c r="V37" i="3" s="1"/>
  <c r="U38" i="3"/>
  <c r="V38" i="3" s="1"/>
  <c r="U39" i="3"/>
  <c r="V39" i="3" s="1"/>
  <c r="U40" i="3"/>
  <c r="V40" i="3" s="1"/>
  <c r="U41" i="3"/>
  <c r="V41" i="3" s="1"/>
  <c r="U42" i="3"/>
  <c r="V42" i="3" s="1"/>
  <c r="U43" i="3"/>
  <c r="V43" i="3" s="1"/>
  <c r="U44" i="3"/>
  <c r="V44" i="3" s="1"/>
  <c r="U45" i="3"/>
  <c r="V45" i="3" s="1"/>
  <c r="U46" i="3"/>
  <c r="V46" i="3" s="1"/>
  <c r="U47" i="3"/>
  <c r="V47" i="3" s="1"/>
  <c r="U48" i="3"/>
  <c r="V48" i="3" s="1"/>
  <c r="U49" i="3"/>
  <c r="V49" i="3" s="1"/>
  <c r="U50" i="3"/>
  <c r="V50" i="3" s="1"/>
  <c r="U51" i="3"/>
  <c r="V51" i="3" s="1"/>
  <c r="U52" i="3"/>
  <c r="V52" i="3" s="1"/>
  <c r="U53" i="3"/>
  <c r="V53" i="3" s="1"/>
  <c r="U54" i="3"/>
  <c r="V54" i="3" s="1"/>
  <c r="U55" i="3"/>
  <c r="V55" i="3" s="1"/>
  <c r="U56" i="3"/>
  <c r="V56" i="3" s="1"/>
  <c r="U57" i="3"/>
  <c r="V57" i="3" s="1"/>
  <c r="U58" i="3"/>
  <c r="V58" i="3" s="1"/>
  <c r="U59" i="3"/>
  <c r="V59" i="3" s="1"/>
  <c r="U60" i="3"/>
  <c r="V60" i="3" s="1"/>
  <c r="U61" i="3"/>
  <c r="V61" i="3" s="1"/>
  <c r="U62" i="3"/>
  <c r="V62" i="3" s="1"/>
  <c r="U63" i="3"/>
  <c r="V63" i="3" s="1"/>
  <c r="U64" i="3"/>
  <c r="V64" i="3" s="1"/>
  <c r="U65" i="3"/>
  <c r="V65" i="3" s="1"/>
  <c r="U66" i="3"/>
  <c r="V66" i="3" s="1"/>
  <c r="U67" i="3"/>
  <c r="V67" i="3" s="1"/>
  <c r="U68" i="3"/>
  <c r="V68" i="3" s="1"/>
  <c r="U69" i="3"/>
  <c r="V69" i="3" s="1"/>
  <c r="U70" i="3"/>
  <c r="V70" i="3" s="1"/>
  <c r="U71" i="3"/>
  <c r="V71" i="3" s="1"/>
  <c r="U72" i="3"/>
  <c r="V72" i="3" s="1"/>
  <c r="U73" i="3"/>
  <c r="V73" i="3" s="1"/>
  <c r="U74" i="3"/>
  <c r="V74" i="3" s="1"/>
  <c r="U75" i="3"/>
  <c r="V75" i="3" s="1"/>
  <c r="U76" i="3"/>
  <c r="V76" i="3" s="1"/>
  <c r="U77" i="3"/>
  <c r="V77" i="3" s="1"/>
  <c r="U78" i="3"/>
  <c r="V78" i="3" s="1"/>
  <c r="U79" i="3"/>
  <c r="V79" i="3" s="1"/>
  <c r="U80" i="3"/>
  <c r="V80" i="3" s="1"/>
  <c r="U81" i="3"/>
  <c r="V81" i="3" s="1"/>
  <c r="U82" i="3"/>
  <c r="V82" i="3" s="1"/>
  <c r="U83" i="3"/>
  <c r="V83" i="3" s="1"/>
  <c r="U84" i="3"/>
  <c r="V84" i="3" s="1"/>
  <c r="U85" i="3"/>
  <c r="V85" i="3" s="1"/>
  <c r="U86" i="3"/>
  <c r="V86" i="3" s="1"/>
  <c r="U87" i="3"/>
  <c r="V87" i="3" s="1"/>
  <c r="U88" i="3"/>
  <c r="V88" i="3" s="1"/>
  <c r="U89" i="3"/>
  <c r="V89" i="3" s="1"/>
  <c r="U90" i="3"/>
  <c r="V90" i="3" s="1"/>
  <c r="U91" i="3"/>
  <c r="V91" i="3" s="1"/>
  <c r="U92" i="3"/>
  <c r="V92" i="3" s="1"/>
  <c r="U93" i="3"/>
  <c r="V93" i="3" s="1"/>
  <c r="U94" i="3"/>
  <c r="V94" i="3" s="1"/>
  <c r="U95" i="3"/>
  <c r="V95" i="3" s="1"/>
  <c r="U96" i="3"/>
  <c r="V96" i="3" s="1"/>
  <c r="U97" i="3"/>
  <c r="V97" i="3" s="1"/>
  <c r="U98" i="3"/>
  <c r="V98" i="3" s="1"/>
  <c r="U99" i="3"/>
  <c r="V99" i="3" s="1"/>
  <c r="U100" i="3"/>
  <c r="V100" i="3" s="1"/>
  <c r="U101" i="3"/>
  <c r="V101" i="3" s="1"/>
  <c r="U102" i="3"/>
  <c r="V102" i="3" s="1"/>
  <c r="U103" i="3"/>
  <c r="V103" i="3" s="1"/>
  <c r="U104" i="3"/>
  <c r="V104" i="3" s="1"/>
  <c r="U105" i="3"/>
  <c r="V105" i="3" s="1"/>
  <c r="U106" i="3"/>
  <c r="V106" i="3" s="1"/>
  <c r="U107" i="3"/>
  <c r="V107" i="3" s="1"/>
  <c r="U108" i="3"/>
  <c r="V108" i="3" s="1"/>
  <c r="U109" i="3"/>
  <c r="V109" i="3" s="1"/>
  <c r="U110" i="3"/>
  <c r="V110" i="3" s="1"/>
  <c r="U111" i="3"/>
  <c r="V111" i="3" s="1"/>
  <c r="U112" i="3"/>
  <c r="V112" i="3" s="1"/>
  <c r="U113" i="3"/>
  <c r="V113" i="3" s="1"/>
  <c r="U114" i="3"/>
  <c r="V114" i="3" s="1"/>
  <c r="U115" i="3"/>
  <c r="V115" i="3" s="1"/>
  <c r="U116" i="3"/>
  <c r="V116" i="3" s="1"/>
  <c r="U117" i="3"/>
  <c r="V117" i="3" s="1"/>
  <c r="U118" i="3"/>
  <c r="V118" i="3" s="1"/>
  <c r="U119" i="3"/>
  <c r="V119" i="3" s="1"/>
  <c r="U120" i="3"/>
  <c r="V120" i="3" s="1"/>
  <c r="U121" i="3"/>
  <c r="V121" i="3" s="1"/>
  <c r="U122" i="3"/>
  <c r="V122" i="3" s="1"/>
  <c r="U123" i="3"/>
  <c r="V123" i="3" s="1"/>
  <c r="U124" i="3"/>
  <c r="V124" i="3" s="1"/>
  <c r="U125" i="3"/>
  <c r="V125" i="3" s="1"/>
  <c r="U126" i="3"/>
  <c r="V126" i="3" s="1"/>
  <c r="U127" i="3"/>
  <c r="V127" i="3" s="1"/>
  <c r="U128" i="3"/>
  <c r="V128" i="3" s="1"/>
  <c r="U129" i="3"/>
  <c r="V129" i="3" s="1"/>
  <c r="U130" i="3"/>
  <c r="V130" i="3" s="1"/>
  <c r="U131" i="3"/>
  <c r="V131" i="3" s="1"/>
  <c r="U132" i="3"/>
  <c r="V132" i="3" s="1"/>
  <c r="U133" i="3"/>
  <c r="V133" i="3" s="1"/>
  <c r="U134" i="3"/>
  <c r="V134" i="3" s="1"/>
  <c r="U135" i="3"/>
  <c r="V135" i="3" s="1"/>
  <c r="U136" i="3"/>
  <c r="V136" i="3" s="1"/>
  <c r="U137" i="3"/>
  <c r="V137" i="3" s="1"/>
  <c r="U138" i="3"/>
  <c r="V138" i="3" s="1"/>
  <c r="U139" i="3"/>
  <c r="V139" i="3" s="1"/>
  <c r="U140" i="3"/>
  <c r="V140" i="3" s="1"/>
  <c r="U141" i="3"/>
  <c r="V141" i="3" s="1"/>
  <c r="U142" i="3"/>
  <c r="V142" i="3" s="1"/>
  <c r="U143" i="3"/>
  <c r="V143" i="3" s="1"/>
  <c r="U144" i="3"/>
  <c r="V144" i="3" s="1"/>
  <c r="U145" i="3"/>
  <c r="V145" i="3" s="1"/>
  <c r="U146" i="3"/>
  <c r="V146" i="3" s="1"/>
  <c r="U147" i="3"/>
  <c r="V147" i="3" s="1"/>
  <c r="U148" i="3"/>
  <c r="V148" i="3" s="1"/>
  <c r="U149" i="3"/>
  <c r="V149" i="3" s="1"/>
  <c r="U150" i="3"/>
  <c r="V150" i="3" s="1"/>
  <c r="U151" i="3"/>
  <c r="V151" i="3" s="1"/>
  <c r="U152" i="3"/>
  <c r="V152" i="3" s="1"/>
  <c r="U153" i="3"/>
  <c r="V153" i="3" s="1"/>
  <c r="U154" i="3"/>
  <c r="V154" i="3" s="1"/>
  <c r="U155" i="3"/>
  <c r="V155" i="3" s="1"/>
  <c r="U156" i="3"/>
  <c r="V156" i="3" s="1"/>
  <c r="U157" i="3"/>
  <c r="V157" i="3" s="1"/>
  <c r="U158" i="3"/>
  <c r="V158" i="3" s="1"/>
  <c r="U159" i="3"/>
  <c r="V159" i="3" s="1"/>
  <c r="U160" i="3"/>
  <c r="V160" i="3" s="1"/>
  <c r="U161" i="3"/>
  <c r="V161" i="3" s="1"/>
  <c r="U162" i="3"/>
  <c r="V162" i="3" s="1"/>
  <c r="U163" i="3"/>
  <c r="V163" i="3" s="1"/>
  <c r="U164" i="3"/>
  <c r="V164" i="3" s="1"/>
  <c r="U165" i="3"/>
  <c r="V165" i="3" s="1"/>
  <c r="U166" i="3"/>
  <c r="V166" i="3" s="1"/>
  <c r="U167" i="3"/>
  <c r="V167" i="3" s="1"/>
  <c r="U168" i="3"/>
  <c r="V168" i="3" s="1"/>
  <c r="U169" i="3"/>
  <c r="V169" i="3" s="1"/>
  <c r="U170" i="3"/>
  <c r="V170" i="3" s="1"/>
  <c r="U171" i="3"/>
  <c r="V171" i="3" s="1"/>
  <c r="U172" i="3"/>
  <c r="V172" i="3" s="1"/>
  <c r="U173" i="3"/>
  <c r="V173" i="3" s="1"/>
  <c r="U174" i="3"/>
  <c r="V174" i="3" s="1"/>
  <c r="U175" i="3"/>
  <c r="V175" i="3" s="1"/>
  <c r="U176" i="3"/>
  <c r="V176" i="3" s="1"/>
  <c r="U177" i="3"/>
  <c r="V177" i="3" s="1"/>
  <c r="U178" i="3"/>
  <c r="V178" i="3" s="1"/>
  <c r="U179" i="3"/>
  <c r="V179" i="3" s="1"/>
  <c r="U180" i="3"/>
  <c r="V180" i="3" s="1"/>
  <c r="U181" i="3"/>
  <c r="V181" i="3" s="1"/>
  <c r="U182" i="3"/>
  <c r="V182" i="3" s="1"/>
  <c r="U183" i="3"/>
  <c r="V183" i="3" s="1"/>
  <c r="U184" i="3"/>
  <c r="V184" i="3" s="1"/>
  <c r="U185" i="3"/>
  <c r="V185" i="3" s="1"/>
  <c r="U186" i="3"/>
  <c r="V186" i="3" s="1"/>
  <c r="U187" i="3"/>
  <c r="V187" i="3" s="1"/>
  <c r="U188" i="3"/>
  <c r="V188" i="3" s="1"/>
  <c r="U189" i="3"/>
  <c r="V189" i="3" s="1"/>
  <c r="U190" i="3"/>
  <c r="V190" i="3" s="1"/>
  <c r="U191" i="3"/>
  <c r="V191" i="3" s="1"/>
  <c r="U192" i="3"/>
  <c r="V192" i="3" s="1"/>
  <c r="U193" i="3"/>
  <c r="V193" i="3" s="1"/>
  <c r="U194" i="3"/>
  <c r="V194" i="3" s="1"/>
  <c r="U195" i="3"/>
  <c r="V195" i="3" s="1"/>
  <c r="U196" i="3"/>
  <c r="V196" i="3" s="1"/>
  <c r="U197" i="3"/>
  <c r="V197" i="3" s="1"/>
  <c r="U198" i="3"/>
  <c r="V198" i="3" s="1"/>
  <c r="U199" i="3"/>
  <c r="V199" i="3" s="1"/>
  <c r="U200" i="3"/>
  <c r="V200" i="3" s="1"/>
  <c r="U201" i="3"/>
  <c r="V201" i="3" s="1"/>
  <c r="U202" i="3"/>
  <c r="V202" i="3" s="1"/>
  <c r="U203" i="3"/>
  <c r="V203" i="3" s="1"/>
  <c r="U204" i="3"/>
  <c r="V204" i="3" s="1"/>
  <c r="U205" i="3"/>
  <c r="V205" i="3" s="1"/>
  <c r="U206" i="3"/>
  <c r="V206" i="3" s="1"/>
  <c r="U207" i="3"/>
  <c r="V207" i="3" s="1"/>
  <c r="U208" i="3"/>
  <c r="V208" i="3" s="1"/>
  <c r="U209" i="3"/>
  <c r="V209" i="3" s="1"/>
  <c r="U210" i="3"/>
  <c r="V210" i="3" s="1"/>
  <c r="U211" i="3"/>
  <c r="V211" i="3" s="1"/>
  <c r="U212" i="3"/>
  <c r="V212" i="3" s="1"/>
  <c r="U213" i="3"/>
  <c r="V213" i="3" s="1"/>
  <c r="U214" i="3"/>
  <c r="V214" i="3" s="1"/>
  <c r="U215" i="3"/>
  <c r="V215" i="3" s="1"/>
  <c r="U216" i="3"/>
  <c r="V216" i="3" s="1"/>
  <c r="U217" i="3"/>
  <c r="V217" i="3" s="1"/>
  <c r="U218" i="3"/>
  <c r="V218" i="3" s="1"/>
  <c r="U219" i="3"/>
  <c r="V219" i="3" s="1"/>
  <c r="U220" i="3"/>
  <c r="V220" i="3" s="1"/>
  <c r="U221" i="3"/>
  <c r="V221" i="3" s="1"/>
  <c r="U222" i="3"/>
  <c r="V222" i="3" s="1"/>
  <c r="U223" i="3"/>
  <c r="V223" i="3" s="1"/>
  <c r="U224" i="3"/>
  <c r="V224" i="3" s="1"/>
  <c r="U225" i="3"/>
  <c r="V225" i="3" s="1"/>
  <c r="U226" i="3"/>
  <c r="V226" i="3" s="1"/>
  <c r="U227" i="3"/>
  <c r="V227" i="3" s="1"/>
  <c r="U228" i="3"/>
  <c r="V228" i="3" s="1"/>
  <c r="U229" i="3"/>
  <c r="V229" i="3" s="1"/>
  <c r="U230" i="3"/>
  <c r="V230" i="3" s="1"/>
  <c r="U231" i="3"/>
  <c r="V231" i="3" s="1"/>
  <c r="U232" i="3"/>
  <c r="V232" i="3" s="1"/>
  <c r="U233" i="3"/>
  <c r="V233" i="3" s="1"/>
  <c r="U234" i="3"/>
  <c r="V234" i="3" s="1"/>
  <c r="U235" i="3"/>
  <c r="V235" i="3" s="1"/>
  <c r="U236" i="3"/>
  <c r="V236" i="3" s="1"/>
  <c r="U237" i="3"/>
  <c r="V237" i="3" s="1"/>
  <c r="U238" i="3"/>
  <c r="V238" i="3" s="1"/>
  <c r="U239" i="3"/>
  <c r="V239" i="3" s="1"/>
  <c r="U240" i="3"/>
  <c r="V240" i="3" s="1"/>
  <c r="U241" i="3"/>
  <c r="V241" i="3" s="1"/>
  <c r="U242" i="3"/>
  <c r="V242" i="3" s="1"/>
  <c r="U243" i="3"/>
  <c r="V243" i="3" s="1"/>
  <c r="U244" i="3"/>
  <c r="V244" i="3" s="1"/>
  <c r="U245" i="3"/>
  <c r="V245" i="3" s="1"/>
  <c r="U246" i="3"/>
  <c r="V246" i="3" s="1"/>
  <c r="U247" i="3"/>
  <c r="V247" i="3" s="1"/>
  <c r="U248" i="3"/>
  <c r="V248" i="3" s="1"/>
  <c r="U249" i="3"/>
  <c r="V249" i="3" s="1"/>
  <c r="U250" i="3"/>
  <c r="V250" i="3" s="1"/>
  <c r="U251" i="3"/>
  <c r="V251" i="3" s="1"/>
  <c r="U252" i="3"/>
  <c r="V252" i="3" s="1"/>
  <c r="U253" i="3"/>
  <c r="V253" i="3" s="1"/>
  <c r="U254" i="3"/>
  <c r="V254" i="3" s="1"/>
  <c r="U255" i="3"/>
  <c r="V255" i="3" s="1"/>
  <c r="U256" i="3"/>
  <c r="V256" i="3" s="1"/>
  <c r="U257" i="3"/>
  <c r="V257" i="3" s="1"/>
  <c r="U258" i="3"/>
  <c r="V258" i="3" s="1"/>
  <c r="U259" i="3"/>
  <c r="V259" i="3" s="1"/>
  <c r="U260" i="3"/>
  <c r="V260" i="3" s="1"/>
  <c r="U261" i="3"/>
  <c r="V261" i="3" s="1"/>
  <c r="U262" i="3"/>
  <c r="V262" i="3" s="1"/>
  <c r="U263" i="3"/>
  <c r="V263" i="3" s="1"/>
  <c r="U264" i="3"/>
  <c r="V264" i="3" s="1"/>
  <c r="U265" i="3"/>
  <c r="V265" i="3" s="1"/>
  <c r="U266" i="3"/>
  <c r="V266" i="3" s="1"/>
  <c r="U267" i="3"/>
  <c r="V267" i="3" s="1"/>
  <c r="U268" i="3"/>
  <c r="V268" i="3" s="1"/>
  <c r="U269" i="3"/>
  <c r="V269" i="3" s="1"/>
  <c r="U270" i="3"/>
  <c r="V270" i="3" s="1"/>
  <c r="U271" i="3"/>
  <c r="V271" i="3" s="1"/>
  <c r="U272" i="3"/>
  <c r="V272" i="3" s="1"/>
  <c r="U273" i="3"/>
  <c r="V273" i="3" s="1"/>
  <c r="U274" i="3"/>
  <c r="V274" i="3" s="1"/>
  <c r="U275" i="3"/>
  <c r="V275" i="3" s="1"/>
  <c r="U276" i="3"/>
  <c r="V276" i="3" s="1"/>
  <c r="U277" i="3"/>
  <c r="V277" i="3" s="1"/>
  <c r="U278" i="3"/>
  <c r="V278" i="3" s="1"/>
  <c r="U279" i="3"/>
  <c r="V279" i="3" s="1"/>
  <c r="U280" i="3"/>
  <c r="V280" i="3" s="1"/>
  <c r="U281" i="3"/>
  <c r="V281" i="3" s="1"/>
  <c r="U282" i="3"/>
  <c r="V282" i="3" s="1"/>
  <c r="U283" i="3"/>
  <c r="V283" i="3" s="1"/>
  <c r="U284" i="3"/>
  <c r="V284" i="3" s="1"/>
  <c r="U285" i="3"/>
  <c r="V285" i="3" s="1"/>
  <c r="U286" i="3"/>
  <c r="V286" i="3" s="1"/>
  <c r="U287" i="3"/>
  <c r="V287" i="3" s="1"/>
  <c r="U288" i="3"/>
  <c r="V288" i="3" s="1"/>
  <c r="U289" i="3"/>
  <c r="V289" i="3" s="1"/>
  <c r="U290" i="3"/>
  <c r="V290" i="3" s="1"/>
  <c r="U291" i="3"/>
  <c r="V291" i="3" s="1"/>
  <c r="U292" i="3"/>
  <c r="V292" i="3" s="1"/>
  <c r="U293" i="3"/>
  <c r="V293" i="3" s="1"/>
  <c r="U294" i="3"/>
  <c r="V294" i="3" s="1"/>
  <c r="U295" i="3"/>
  <c r="V295" i="3" s="1"/>
  <c r="U296" i="3"/>
  <c r="V296" i="3" s="1"/>
  <c r="U297" i="3"/>
  <c r="V297" i="3" s="1"/>
  <c r="U298" i="3"/>
  <c r="V298" i="3" s="1"/>
  <c r="U299" i="3"/>
  <c r="V299" i="3" s="1"/>
  <c r="U300" i="3"/>
  <c r="V300" i="3" s="1"/>
  <c r="U301" i="3"/>
  <c r="V301" i="3" s="1"/>
  <c r="U302" i="3"/>
  <c r="V302" i="3" s="1"/>
  <c r="U303" i="3"/>
  <c r="V303" i="3" s="1"/>
  <c r="U304" i="3"/>
  <c r="V304" i="3" s="1"/>
  <c r="U305" i="3"/>
  <c r="V305" i="3" s="1"/>
  <c r="U306" i="3"/>
  <c r="V306" i="3" s="1"/>
  <c r="U307" i="3"/>
  <c r="V307" i="3" s="1"/>
  <c r="U308" i="3"/>
  <c r="V308" i="3" s="1"/>
  <c r="U309" i="3"/>
  <c r="V309" i="3" s="1"/>
  <c r="U310" i="3"/>
  <c r="V310" i="3" s="1"/>
  <c r="U311" i="3"/>
  <c r="V311" i="3" s="1"/>
  <c r="U312" i="3"/>
  <c r="V312" i="3" s="1"/>
  <c r="U313" i="3"/>
  <c r="V313" i="3" s="1"/>
  <c r="U314" i="3"/>
  <c r="V314" i="3" s="1"/>
  <c r="U315" i="3"/>
  <c r="V315" i="3" s="1"/>
  <c r="U316" i="3"/>
  <c r="V316" i="3" s="1"/>
  <c r="U317" i="3"/>
  <c r="V317" i="3" s="1"/>
  <c r="U318" i="3"/>
  <c r="V318" i="3" s="1"/>
  <c r="U319" i="3"/>
  <c r="V319" i="3" s="1"/>
  <c r="U320" i="3"/>
  <c r="V320" i="3" s="1"/>
  <c r="U321" i="3"/>
  <c r="V321" i="3" s="1"/>
  <c r="U322" i="3"/>
  <c r="V322" i="3" s="1"/>
  <c r="U323" i="3"/>
  <c r="V323" i="3" s="1"/>
  <c r="U324" i="3"/>
  <c r="V324" i="3" s="1"/>
  <c r="U325" i="3"/>
  <c r="V325" i="3" s="1"/>
  <c r="U326" i="3"/>
  <c r="V326" i="3" s="1"/>
  <c r="U327" i="3"/>
  <c r="V327" i="3" s="1"/>
  <c r="U328" i="3"/>
  <c r="V328" i="3" s="1"/>
  <c r="U329" i="3"/>
  <c r="V329" i="3" s="1"/>
  <c r="U330" i="3"/>
  <c r="V330" i="3" s="1"/>
  <c r="U331" i="3"/>
  <c r="V331" i="3" s="1"/>
  <c r="U332" i="3"/>
  <c r="V332" i="3" s="1"/>
  <c r="U333" i="3"/>
  <c r="V333" i="3" s="1"/>
  <c r="U334" i="3"/>
  <c r="V334" i="3" s="1"/>
  <c r="U335" i="3"/>
  <c r="V335" i="3" s="1"/>
  <c r="U336" i="3"/>
  <c r="V336" i="3" s="1"/>
  <c r="U337" i="3"/>
  <c r="V337" i="3" s="1"/>
  <c r="U338" i="3"/>
  <c r="V338" i="3" s="1"/>
  <c r="U339" i="3"/>
  <c r="V339" i="3" s="1"/>
  <c r="U340" i="3"/>
  <c r="V340" i="3" s="1"/>
  <c r="U341" i="3"/>
  <c r="V341" i="3" s="1"/>
  <c r="U342" i="3"/>
  <c r="V342" i="3" s="1"/>
  <c r="U343" i="3"/>
  <c r="V343" i="3" s="1"/>
  <c r="U344" i="3"/>
  <c r="V344" i="3" s="1"/>
  <c r="U345" i="3"/>
  <c r="V345" i="3" s="1"/>
  <c r="U346" i="3"/>
  <c r="V346" i="3" s="1"/>
  <c r="U347" i="3"/>
  <c r="V347" i="3" s="1"/>
  <c r="U348" i="3"/>
  <c r="V348" i="3" s="1"/>
  <c r="U349" i="3"/>
  <c r="V349" i="3" s="1"/>
  <c r="U350" i="3"/>
  <c r="V350" i="3" s="1"/>
  <c r="U351" i="3"/>
  <c r="V351" i="3" s="1"/>
  <c r="U352" i="3"/>
  <c r="V352" i="3" s="1"/>
  <c r="U353" i="3"/>
  <c r="V353" i="3" s="1"/>
  <c r="U354" i="3"/>
  <c r="V354" i="3" s="1"/>
  <c r="U355" i="3"/>
  <c r="V355" i="3" s="1"/>
  <c r="U356" i="3"/>
  <c r="V356" i="3" s="1"/>
  <c r="U357" i="3"/>
  <c r="V357" i="3" s="1"/>
  <c r="U358" i="3"/>
  <c r="V358" i="3" s="1"/>
  <c r="U359" i="3"/>
  <c r="V359" i="3" s="1"/>
  <c r="U360" i="3"/>
  <c r="V360" i="3" s="1"/>
  <c r="U2" i="3"/>
  <c r="V2" i="3" s="1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2" i="3"/>
  <c r="R3" i="3" l="1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2" i="3"/>
  <c r="C2" i="1" l="1"/>
  <c r="D14" i="1" l="1"/>
  <c r="C14" i="1" s="1"/>
  <c r="D5" i="1"/>
  <c r="D31" i="1" s="1"/>
  <c r="D24" i="1" l="1"/>
  <c r="D27" i="1" l="1"/>
  <c r="D29" i="1" l="1"/>
  <c r="D33" i="1" s="1"/>
</calcChain>
</file>

<file path=xl/sharedStrings.xml><?xml version="1.0" encoding="utf-8"?>
<sst xmlns="http://schemas.openxmlformats.org/spreadsheetml/2006/main" count="760" uniqueCount="397">
  <si>
    <t>Number of pupils with new flag on October 2014 census</t>
  </si>
  <si>
    <t>Number of pupils with new flag on January 2015 census</t>
  </si>
  <si>
    <t>Average number of pupils with new flag</t>
  </si>
  <si>
    <t>Anticipated number of meals</t>
  </si>
  <si>
    <t>Academic Year 2014/15</t>
  </si>
  <si>
    <t>Estimated Final Revenue Funding</t>
  </si>
  <si>
    <t>Funding at £2.30 per meal for the academic year</t>
  </si>
  <si>
    <r>
      <t xml:space="preserve">Universal Infant Free School Meal Estimator
</t>
    </r>
    <r>
      <rPr>
        <b/>
        <sz val="12"/>
        <color theme="1"/>
        <rFont val="Arial"/>
        <family val="2"/>
      </rPr>
      <t>(please fill in the pink boxes to populate)</t>
    </r>
  </si>
  <si>
    <t>Provisional Revenue Allocation</t>
  </si>
  <si>
    <t>Paid July 2014</t>
  </si>
  <si>
    <t>DFE Number:</t>
  </si>
  <si>
    <t>Your July 2014 payment of provisional allocation was:</t>
  </si>
  <si>
    <t>This allocation is to fund the period September 2014 to March 2015.
This allocation is for cash flow purposes only, you will in due course receive a second payment such that the total of the two payments reflects your provision in the academic year 2014/15.
There will be no further payments in the 2014/15 financial year.</t>
  </si>
  <si>
    <t>DFE</t>
  </si>
  <si>
    <t>School Name</t>
  </si>
  <si>
    <t xml:space="preserve">Number of  pupils </t>
  </si>
  <si>
    <t>Number of non-FSM pupils in year groups Reception, Year 1 , Year 2  PLUS those pupils aged 4,5 and 6 where National Curriculum year groups do not apply (2)(3)</t>
  </si>
  <si>
    <t xml:space="preserve">2014/15 Provisional revenue allocation </t>
  </si>
  <si>
    <t xml:space="preserve">Small schools transitional funding  </t>
  </si>
  <si>
    <t>7/12ths of provisional revenue allocation PLUS all of small schools transitional funding</t>
  </si>
  <si>
    <t>St Mary's Catholic Primary School</t>
  </si>
  <si>
    <t>Darenth Community Primary School</t>
  </si>
  <si>
    <t>The Discovery School</t>
  </si>
  <si>
    <t>Maypole Primary School</t>
  </si>
  <si>
    <t>St Albans Road Infant School</t>
  </si>
  <si>
    <t>Westgate Primary School</t>
  </si>
  <si>
    <t>Crockenhill Primary School</t>
  </si>
  <si>
    <t>Cobham Primary School</t>
  </si>
  <si>
    <t>Cecil Road Primary and Nursery School</t>
  </si>
  <si>
    <t>Higham Primary School</t>
  </si>
  <si>
    <t>Culverstone Green Primary School</t>
  </si>
  <si>
    <t>Lawn Primary School</t>
  </si>
  <si>
    <t>Shears Green Infant School</t>
  </si>
  <si>
    <t>Bean Primary School</t>
  </si>
  <si>
    <t>Paddock Wood Primary School</t>
  </si>
  <si>
    <t>Capel Primary School</t>
  </si>
  <si>
    <t>Dunton Green Primary School</t>
  </si>
  <si>
    <t>Hadlow School</t>
  </si>
  <si>
    <t>Halstead Community Primary School</t>
  </si>
  <si>
    <t>Four Elms Primary School</t>
  </si>
  <si>
    <t>Horsmonden Primary School</t>
  </si>
  <si>
    <t>Kemsing Primary School</t>
  </si>
  <si>
    <t>Leigh Primary School</t>
  </si>
  <si>
    <t>Otford Primary School</t>
  </si>
  <si>
    <t>Pembury School</t>
  </si>
  <si>
    <t>Sandhurst Primary School</t>
  </si>
  <si>
    <t>Weald Community Primary School</t>
  </si>
  <si>
    <t>Shoreham Village School</t>
  </si>
  <si>
    <t>Slade Primary School and Attached Unit for Children with Hearing Impairment</t>
  </si>
  <si>
    <t>Sussex Road Community Primary School</t>
  </si>
  <si>
    <t>Boughton Monchelsea Primary School</t>
  </si>
  <si>
    <t>East Farleigh Primary School</t>
  </si>
  <si>
    <t>East Peckham Primary School</t>
  </si>
  <si>
    <t>Headcorn Primary School</t>
  </si>
  <si>
    <t>Hollingbourne Primary School</t>
  </si>
  <si>
    <t>Ightham Primary School</t>
  </si>
  <si>
    <t>Lenham Primary School</t>
  </si>
  <si>
    <t>Platts Heath Primary School</t>
  </si>
  <si>
    <t>Brunswick House Primary School</t>
  </si>
  <si>
    <t>East Borough Primary School</t>
  </si>
  <si>
    <t>Park Way Primary School</t>
  </si>
  <si>
    <t>South Borough Primary School</t>
  </si>
  <si>
    <t>Marden Primary School</t>
  </si>
  <si>
    <t>Mereworth Community Primary School</t>
  </si>
  <si>
    <t>Offham Primary School</t>
  </si>
  <si>
    <t>Plaxtol Primary School</t>
  </si>
  <si>
    <t>Ryarsh Primary School</t>
  </si>
  <si>
    <t>Shipbourne School</t>
  </si>
  <si>
    <t>St Katherine's School</t>
  </si>
  <si>
    <t>Staplehurst School</t>
  </si>
  <si>
    <t>Sutton Valence Primary School</t>
  </si>
  <si>
    <t>Eastling Primary School</t>
  </si>
  <si>
    <t>Ethelbert Road Primary School</t>
  </si>
  <si>
    <t>Davington Primary School</t>
  </si>
  <si>
    <t>Lower Halstow Primary School</t>
  </si>
  <si>
    <t>Minster in Sheppey Primary School</t>
  </si>
  <si>
    <t>Queenborough School and Nursery</t>
  </si>
  <si>
    <t>Rodmersham School</t>
  </si>
  <si>
    <t>Rose Street Primary School</t>
  </si>
  <si>
    <t>Canterbury Road Primary School</t>
  </si>
  <si>
    <t>Blean Primary School</t>
  </si>
  <si>
    <t>Chartham Primary School</t>
  </si>
  <si>
    <t>Herne Bay Infant School</t>
  </si>
  <si>
    <t>Hoath Primary School</t>
  </si>
  <si>
    <t>Westmeads Community Infant School</t>
  </si>
  <si>
    <t>Aldington Primary School</t>
  </si>
  <si>
    <t>East Stour Primary School</t>
  </si>
  <si>
    <t>Victoria Road Primary School</t>
  </si>
  <si>
    <t>Willesborough Infant School</t>
  </si>
  <si>
    <t>Bethersden Primary School</t>
  </si>
  <si>
    <t>Brook Community Primary School</t>
  </si>
  <si>
    <t>Challock Primary School</t>
  </si>
  <si>
    <t>Great Chart Primary School</t>
  </si>
  <si>
    <t>Mersham Primary School</t>
  </si>
  <si>
    <t>Rolvenden Primary School</t>
  </si>
  <si>
    <t>Smeeth Community Primary School</t>
  </si>
  <si>
    <t>Tenterden Infant School</t>
  </si>
  <si>
    <t>Mundella Primary School</t>
  </si>
  <si>
    <t>Hawkinge Primary School</t>
  </si>
  <si>
    <t>Sellindge Primary School</t>
  </si>
  <si>
    <t>Priory Fields School</t>
  </si>
  <si>
    <t>River Primary School</t>
  </si>
  <si>
    <t>St Martin's School</t>
  </si>
  <si>
    <t>Langdon Primary School</t>
  </si>
  <si>
    <t>Eythorne Elvington Community Primary School</t>
  </si>
  <si>
    <t>Lydden Primary School</t>
  </si>
  <si>
    <t>Preston Primary School</t>
  </si>
  <si>
    <t>Wingham Primary School</t>
  </si>
  <si>
    <t>Worth Primary School</t>
  </si>
  <si>
    <t>St Mildred's Primary Infant School</t>
  </si>
  <si>
    <t>Callis Grange Nursery and Infant School</t>
  </si>
  <si>
    <t>St Crispin's Community Primary Infant School</t>
  </si>
  <si>
    <t>Ellington Infant School</t>
  </si>
  <si>
    <t>Priory Infant School</t>
  </si>
  <si>
    <t>West Minster Primary School</t>
  </si>
  <si>
    <t>Aycliffe Community Primary School</t>
  </si>
  <si>
    <t>Istead Rise Primary School</t>
  </si>
  <si>
    <t>Riverhead Infants' School</t>
  </si>
  <si>
    <t>Riverview Infant School</t>
  </si>
  <si>
    <t>Claremont Primary School</t>
  </si>
  <si>
    <t>Whitfield and Aspen School</t>
  </si>
  <si>
    <t>St Paul's Infant School</t>
  </si>
  <si>
    <t>Langton Green Primary School</t>
  </si>
  <si>
    <t>Woodlands Infant School</t>
  </si>
  <si>
    <t>Bishops Down Primary School</t>
  </si>
  <si>
    <t>Singlewell Primary School</t>
  </si>
  <si>
    <t>Cheriton Primary School</t>
  </si>
  <si>
    <t>The Oaks Community Infant School</t>
  </si>
  <si>
    <t>Brookfield Infant School</t>
  </si>
  <si>
    <t>Lansdowne Primary School</t>
  </si>
  <si>
    <t>Vigo Village School</t>
  </si>
  <si>
    <t>Madginford Park Infant School</t>
  </si>
  <si>
    <t>Palmarsh Primary School</t>
  </si>
  <si>
    <t>Painters Ash Primary School</t>
  </si>
  <si>
    <t>Tunbury Primary School</t>
  </si>
  <si>
    <t>Vale View Community School</t>
  </si>
  <si>
    <t>St Margaret's-at-Cliffe Primary School</t>
  </si>
  <si>
    <t>Bysing Wood Primary School</t>
  </si>
  <si>
    <t>Loose Infant School</t>
  </si>
  <si>
    <t>Stocks Green Primary School</t>
  </si>
  <si>
    <t>Sandgate Primary School</t>
  </si>
  <si>
    <t>Barming Primary School</t>
  </si>
  <si>
    <t>Sandling Primary School</t>
  </si>
  <si>
    <t>Capel-le-Ferne Primary School</t>
  </si>
  <si>
    <t>Lunsford Primary School</t>
  </si>
  <si>
    <t>Briary Primary School</t>
  </si>
  <si>
    <t>Downs View Infant School</t>
  </si>
  <si>
    <t>Kingswood Primary School</t>
  </si>
  <si>
    <t>Senacre Wood Primary School</t>
  </si>
  <si>
    <t>Chilton Primary School</t>
  </si>
  <si>
    <t>Bromstone Primary School, Broadstairs</t>
  </si>
  <si>
    <t>Parkside Community Primary School</t>
  </si>
  <si>
    <t>St Stephen's Infant School</t>
  </si>
  <si>
    <t>High Firs Primary School</t>
  </si>
  <si>
    <t>Murston Infant School</t>
  </si>
  <si>
    <t>Godinton Primary School</t>
  </si>
  <si>
    <t>Sandwich Infant School</t>
  </si>
  <si>
    <t>Holywell Primary School</t>
  </si>
  <si>
    <t>Sevenoaks Primary School</t>
  </si>
  <si>
    <t>Edenbridge Primary School</t>
  </si>
  <si>
    <t>Swalecliffe Community Primary School</t>
  </si>
  <si>
    <t>Lydd Primary School</t>
  </si>
  <si>
    <t>Aylesham Primary School</t>
  </si>
  <si>
    <t>Dymchurch Primary School</t>
  </si>
  <si>
    <t>Broadwater Primary School</t>
  </si>
  <si>
    <t>West Borough Primary School</t>
  </si>
  <si>
    <t>Temple Hill Community Primary and Nursery School</t>
  </si>
  <si>
    <t>Westcourt Primary School</t>
  </si>
  <si>
    <t>Sandown School</t>
  </si>
  <si>
    <t>Cage Green Primary School</t>
  </si>
  <si>
    <t>Long Mead Community Primary School</t>
  </si>
  <si>
    <t>Wrotham Road Primary School</t>
  </si>
  <si>
    <t>St Stephen's (Tonbridge) Primary School</t>
  </si>
  <si>
    <t>Palm Bay Primary School</t>
  </si>
  <si>
    <t>Kings Farm Primary School</t>
  </si>
  <si>
    <t>West Hill Primary School</t>
  </si>
  <si>
    <t>Coxheath Primary School</t>
  </si>
  <si>
    <t>Kings Hill School</t>
  </si>
  <si>
    <t>New Ash Green Primary School</t>
  </si>
  <si>
    <t>The Craylands School</t>
  </si>
  <si>
    <t>The Churchill School</t>
  </si>
  <si>
    <t>Phoenix Community Primary School</t>
  </si>
  <si>
    <t>Downsview Community Primary School</t>
  </si>
  <si>
    <t>Greenfields Community Primary School</t>
  </si>
  <si>
    <t>Castle Hill Community Primary School</t>
  </si>
  <si>
    <t>Beaver Green Primary School</t>
  </si>
  <si>
    <t>Palace Wood Primary School</t>
  </si>
  <si>
    <t>Hextable Primary School</t>
  </si>
  <si>
    <t>Ashford Oaks Community Primary School</t>
  </si>
  <si>
    <t>Joy Lane Primary School</t>
  </si>
  <si>
    <t>Hornbeam Primary School</t>
  </si>
  <si>
    <t>Oakfield Community Primary School</t>
  </si>
  <si>
    <t>Manor Community Primary School</t>
  </si>
  <si>
    <t>Green Park Community Primary School</t>
  </si>
  <si>
    <t>Garlinge Primary School and Nursery</t>
  </si>
  <si>
    <t>Newington Community Primary School</t>
  </si>
  <si>
    <t>Dartford Bridge Community Primary School</t>
  </si>
  <si>
    <t>Fleetdown Primary School</t>
  </si>
  <si>
    <t>Bower Grove School</t>
  </si>
  <si>
    <t>St Anthony's School</t>
  </si>
  <si>
    <t>The Foreland School</t>
  </si>
  <si>
    <t>Highview School</t>
  </si>
  <si>
    <t>Rowhill School</t>
  </si>
  <si>
    <t>Harbour School</t>
  </si>
  <si>
    <t>Ridge View School</t>
  </si>
  <si>
    <t>Five Acre Wood School</t>
  </si>
  <si>
    <t>Foxwood School</t>
  </si>
  <si>
    <t>St Nicholas' School</t>
  </si>
  <si>
    <t>Oakley School</t>
  </si>
  <si>
    <t>Meadowfield School</t>
  </si>
  <si>
    <t>Laleham Gap School</t>
  </si>
  <si>
    <t>Repton Manor Primary School</t>
  </si>
  <si>
    <t>The Anthony Roper Primary School</t>
  </si>
  <si>
    <t>Goat Lees Primary School</t>
  </si>
  <si>
    <t>Borough Green Primary School</t>
  </si>
  <si>
    <t>Ditton Infant School</t>
  </si>
  <si>
    <t>Horton Kirby Church of England Primary School</t>
  </si>
  <si>
    <t>Greatstone Primary School</t>
  </si>
  <si>
    <t>Halfway Houses Primary School</t>
  </si>
  <si>
    <t>Wincheap Foundation Primary School</t>
  </si>
  <si>
    <t>Harcourt Primary School</t>
  </si>
  <si>
    <t>Valence School</t>
  </si>
  <si>
    <t>Ifield School</t>
  </si>
  <si>
    <t>The Wyvern School (Buxford)</t>
  </si>
  <si>
    <t>Speldhurst Church of England Voluntary Aided Primary School</t>
  </si>
  <si>
    <t>Wateringbury Church of England Primary School</t>
  </si>
  <si>
    <t>The John Wesley Church of England Methodist Voluntary Aided Primary School</t>
  </si>
  <si>
    <t>St Katharine's Knockholt Church of England Voluntary Aided Primary School</t>
  </si>
  <si>
    <t>Brenchley and Matfield Church of England Voluntary Aided Primary School</t>
  </si>
  <si>
    <t>Chevening, St Botolph's Church of England Voluntary Aided Primary School</t>
  </si>
  <si>
    <t>Colliers Green Church of England Primary School</t>
  </si>
  <si>
    <t>Sissinghurst Voluntary Aided Church of England Primary School</t>
  </si>
  <si>
    <t>Hever Church of England Voluntary Aided Primary School</t>
  </si>
  <si>
    <t>Fordcombe Church of England Primary School</t>
  </si>
  <si>
    <t>Penshurst Church of England Voluntary Aided Primary School</t>
  </si>
  <si>
    <t>Lady Boswell's Church of England Voluntary Aided Primary School, Sevenoaks</t>
  </si>
  <si>
    <t>Ide Hill Church of England Primary School</t>
  </si>
  <si>
    <t>St Barnabas CofE VA Primary School</t>
  </si>
  <si>
    <t>St James' Church of England Voluntary Aided Infant School</t>
  </si>
  <si>
    <t>Hunton Church of England Primary School</t>
  </si>
  <si>
    <t>Leybourne, St Peter and St Paul Church of England Voluntary Aided Primary School</t>
  </si>
  <si>
    <t>Platt Church of England Voluntary Aided Primary School</t>
  </si>
  <si>
    <t>Bapchild and Tonge Church of England Primary School</t>
  </si>
  <si>
    <t>Borden Church of England Primary School</t>
  </si>
  <si>
    <t>Bredgar Church of England Primary School</t>
  </si>
  <si>
    <t>Hartlip Endowed Church of England Primary School</t>
  </si>
  <si>
    <t>Tunstall Church of England (Aided) Primary School</t>
  </si>
  <si>
    <t>Ashford, St Mary's Church of England Primary School</t>
  </si>
  <si>
    <t>Charing Church of England Aided Primary School</t>
  </si>
  <si>
    <t>Wittersham Church of England Primary School</t>
  </si>
  <si>
    <t>Elham Church of England Primary School</t>
  </si>
  <si>
    <t>Saltwood CofE Primary School</t>
  </si>
  <si>
    <t>Cartwright and Kelsey Church of England Primary School</t>
  </si>
  <si>
    <t>Deal Parochial Church of England Primary School</t>
  </si>
  <si>
    <t>Charlton Church of England Primary School</t>
  </si>
  <si>
    <t>Dover, St Mary's Church of England Primary School</t>
  </si>
  <si>
    <t>Sholden Church of England Primary School</t>
  </si>
  <si>
    <t>Ramsgate, Holy Trinity Church of England Primary School</t>
  </si>
  <si>
    <t>St Mary's Church of England Voluntary Aided Primary School</t>
  </si>
  <si>
    <t>St John's Catholic Primary School, Gravesend</t>
  </si>
  <si>
    <t>St Edward's Catholic Primary School</t>
  </si>
  <si>
    <t>St Peter's Catholic Primary School</t>
  </si>
  <si>
    <t>St Teresa's Catholic Primary School, Ashford</t>
  </si>
  <si>
    <t>St Augustine's Catholic Primary School</t>
  </si>
  <si>
    <t>St Ethelbert's Catholic Primary School</t>
  </si>
  <si>
    <t>St Anselm's Catholic Primary School</t>
  </si>
  <si>
    <t>Our Lady's Catholic Primary School, Dartford</t>
  </si>
  <si>
    <t>St Richard's Catholic Primary School</t>
  </si>
  <si>
    <t>More Park Catholic Primary School</t>
  </si>
  <si>
    <t>St Thomas' Catholic Primary School, Canterbury</t>
  </si>
  <si>
    <t>St Mary of Charity CofE (Aided) Primary School</t>
  </si>
  <si>
    <t>Rusthall St Paul's CofE VA Primary School</t>
  </si>
  <si>
    <t>Snodland CofE Primary School</t>
  </si>
  <si>
    <t>Holy Trinity Church of England Voluntary Aided Primary School</t>
  </si>
  <si>
    <t>Sutton-at-Hone CofE Primary School</t>
  </si>
  <si>
    <t>St Francis' Catholic Primary School, Maidstone</t>
  </si>
  <si>
    <t>St Botolph's Church of England Voluntary Aided Primary School</t>
  </si>
  <si>
    <t>Holy Trinity Church of England Primary School, Dartford</t>
  </si>
  <si>
    <t>St Bartholomew's Catholic Primary School, Swanley</t>
  </si>
  <si>
    <t>Stella Maris Catholic Primary School</t>
  </si>
  <si>
    <t>Our Lady of Hartley Catholic Primary School, Hartley, Longfield</t>
  </si>
  <si>
    <t>St Joseph's Catholic Primary School, Northfleet</t>
  </si>
  <si>
    <t>All Souls' Church of England Primary School</t>
  </si>
  <si>
    <t>St Georges CofE (Aided) Primary School</t>
  </si>
  <si>
    <t>St Johns Church of England Primary School</t>
  </si>
  <si>
    <t>St Nicholas Church of England (Controlled) Primary School</t>
  </si>
  <si>
    <t>St Pauls' Church of England Voluntary Controlled Primary School</t>
  </si>
  <si>
    <t>Fawkham Church of England Voluntary Controlled Primary School</t>
  </si>
  <si>
    <t>Rosherville Church of England Primary School</t>
  </si>
  <si>
    <t>Shorne Church of England Voluntary Controlled Primary School</t>
  </si>
  <si>
    <t>Sedley's Church of England Voluntary Controlled Primary School</t>
  </si>
  <si>
    <t>Stone St Mary's CofE Primary School</t>
  </si>
  <si>
    <t>Benenden Church of England Primary School</t>
  </si>
  <si>
    <t>Bidborough Church of England Voluntary Controlled Primary School</t>
  </si>
  <si>
    <t>Cranbrook Church of England Primary School</t>
  </si>
  <si>
    <t>Goudhurst and Kilndown Church of England Primary School</t>
  </si>
  <si>
    <t>Hawkhurst Church of England Primary School</t>
  </si>
  <si>
    <t>Hildenborough Church of England Primary School</t>
  </si>
  <si>
    <t>Lamberhurst St Mary's CofE (Voluntary Controlled) Primary School</t>
  </si>
  <si>
    <t>Seal Church of England Voluntary Controlled Primary School</t>
  </si>
  <si>
    <t>St John's Church of England Primary School, Sevenoaks</t>
  </si>
  <si>
    <t>Sundridge and Brasted Church of England Voluntary Controlled Primary School</t>
  </si>
  <si>
    <t>St John's Church of England Primary School</t>
  </si>
  <si>
    <t>St Mark's Church of England Primary School</t>
  </si>
  <si>
    <t>St Peter's Church of England Primary School</t>
  </si>
  <si>
    <t>Crockham Hill Church of England Voluntary Controlled Primary School</t>
  </si>
  <si>
    <t>Churchill Church of England Voluntary Controlled Primary School</t>
  </si>
  <si>
    <t>St Mark's Church of England Primary School, Eccles</t>
  </si>
  <si>
    <t>Bredhurst Church of England Voluntary Controlled Primary School</t>
  </si>
  <si>
    <t>Burham Church of England Primary School</t>
  </si>
  <si>
    <t>Harrietsham Church of England Primary School</t>
  </si>
  <si>
    <t>Leeds and Broomfield Church of England Primary School</t>
  </si>
  <si>
    <t>St Michael's Church of England Infant School Maidstone</t>
  </si>
  <si>
    <t>Stansted Church of England Primary School</t>
  </si>
  <si>
    <t>Thurnham Church of England Infant School</t>
  </si>
  <si>
    <t>Trottiscliffe Church of England Primary School</t>
  </si>
  <si>
    <t>Ulcombe Church of England Primary School</t>
  </si>
  <si>
    <t>Wouldham, All Saints Church of England Voluntary Controlled Primary School</t>
  </si>
  <si>
    <t>St George's Church of England Voluntary Controlled Primary School</t>
  </si>
  <si>
    <t>St Margaret's, Collier Street Church of England Voluntary Controlled School</t>
  </si>
  <si>
    <t>Laddingford St Mary's Church of England Voluntary Controlled Primary School</t>
  </si>
  <si>
    <t>Yalding, St Peter and St Paul Church of England Voluntary Controlled Primary School</t>
  </si>
  <si>
    <t>Eastchurch Church of England Primary School</t>
  </si>
  <si>
    <t>Ospringe Church of England Primary School</t>
  </si>
  <si>
    <t>Hernhill Church of England Primary School</t>
  </si>
  <si>
    <t>Newington Church of England Primary School</t>
  </si>
  <si>
    <t>Teynham Parochial Church of England Primary School</t>
  </si>
  <si>
    <t>Barham Church of England Primary School</t>
  </si>
  <si>
    <t>Bridge and Patrixbourne Church of England Primary School</t>
  </si>
  <si>
    <t>Chislet Church of England Primary School</t>
  </si>
  <si>
    <t>Reculver Church of England Primary School</t>
  </si>
  <si>
    <t>Littlebourne Church of England Primary School</t>
  </si>
  <si>
    <t>St Alphege Church of England Primary School</t>
  </si>
  <si>
    <t>Wickhambreaux Church of England Primary School</t>
  </si>
  <si>
    <t>John Mayne Church of England Primary School, Biddenden</t>
  </si>
  <si>
    <t>Brabourne Church of England Primary School</t>
  </si>
  <si>
    <t>Brookland Church of England Primary School</t>
  </si>
  <si>
    <t>Chilham, St Mary's Church of England Primary School</t>
  </si>
  <si>
    <t>High Halden Church of England Primary School</t>
  </si>
  <si>
    <t>Kingsnorth Church of England Primary School</t>
  </si>
  <si>
    <t>St Michael's Church of England Primary School (Tenterden)</t>
  </si>
  <si>
    <t>Woodchurch Church of England Primary School</t>
  </si>
  <si>
    <t>Bodsham Church of England Primary School</t>
  </si>
  <si>
    <t>Folkestone, St Martin's Church of England Primary School</t>
  </si>
  <si>
    <t>Folkestone, St Peter's Church of England Primary School</t>
  </si>
  <si>
    <t>Seabrook Church of England Primary School</t>
  </si>
  <si>
    <t>Lyminge Church of England Primary School</t>
  </si>
  <si>
    <t>Lympne Church of England Primary School</t>
  </si>
  <si>
    <t>Stelling Minnis Church of England Primary School</t>
  </si>
  <si>
    <t>Stowting Church of England Primary School</t>
  </si>
  <si>
    <t>Selsted Church of England Primary School</t>
  </si>
  <si>
    <t>The Downs Church of England Primary School</t>
  </si>
  <si>
    <t>Eastry Church of England Primary School</t>
  </si>
  <si>
    <t>Goodnestone Church of England Primary School</t>
  </si>
  <si>
    <t>Guston Church of England Primary School</t>
  </si>
  <si>
    <t>Nonington Church of England Primary School</t>
  </si>
  <si>
    <t>Northbourne Church of England Primary School</t>
  </si>
  <si>
    <t>Kingsdown and Ringwould CofE Primary School</t>
  </si>
  <si>
    <t>Sibertswold Church of England Primary School at Shepherdswell</t>
  </si>
  <si>
    <t>Birchington Church of England Primary School</t>
  </si>
  <si>
    <t>Margate, Holy Trinity and St John's Church of England Primary School</t>
  </si>
  <si>
    <t>Minster Church of England Primary School</t>
  </si>
  <si>
    <t>Monkton Church of England Primary School</t>
  </si>
  <si>
    <t>St Nicholas At Wade Church of England Primary School</t>
  </si>
  <si>
    <t>Frittenden Church of England Primary School</t>
  </si>
  <si>
    <t>Egerton Church of England Primary School</t>
  </si>
  <si>
    <t>Brenzett Church of England Primary School</t>
  </si>
  <si>
    <t>St Lawrence Church of England Primary School</t>
  </si>
  <si>
    <t>Boughton-under-Blean and Dunkirk Primary School</t>
  </si>
  <si>
    <t>Lady Joanna Thornhill Endowed Primary School</t>
  </si>
  <si>
    <t>St Peter's Methodist Primary School</t>
  </si>
  <si>
    <t>St Matthew's High Brooms Church of England Voluntary Controlled Primary School</t>
  </si>
  <si>
    <t>Herne Church of England Infant School</t>
  </si>
  <si>
    <t>Langafel Church of England Voluntary Controlled Primary School</t>
  </si>
  <si>
    <t>Southborough CofE Primary School</t>
  </si>
  <si>
    <t>West Kingsdown CofE VC Primary School</t>
  </si>
  <si>
    <t>Hythe Bay CofE Primary School</t>
  </si>
  <si>
    <t xml:space="preserve">7/12ths of provisional revenue allocation </t>
  </si>
  <si>
    <t>Small Schools Lump Sum</t>
  </si>
  <si>
    <t>This calculation is informed by departmental guidance, the final calculation may differ slightly.</t>
  </si>
  <si>
    <t>This payment will be made in the 2015/16 financial year and is expected to be followed in the 2015/16 financial year by a payment for the period September 2015 to March 2016</t>
  </si>
  <si>
    <t>(the new flag is taken to mean pupils in years R,1 &amp; 2 claiming a free meal who are not eligible under the old FSM rules)</t>
  </si>
  <si>
    <t>Less payment made in July 2014</t>
  </si>
  <si>
    <t>In the period April 2015 to July 2015 you will receive the difference between the provisional and final allocations.</t>
  </si>
  <si>
    <t>Estimated payment due in summer term 2015</t>
  </si>
  <si>
    <t>school</t>
  </si>
  <si>
    <t>july14rev</t>
  </si>
  <si>
    <t>july14lump</t>
  </si>
  <si>
    <t>october14</t>
  </si>
  <si>
    <t>january15</t>
  </si>
  <si>
    <t>julypayment</t>
  </si>
  <si>
    <t>summaer15</t>
  </si>
  <si>
    <t>school check</t>
  </si>
  <si>
    <t>check</t>
  </si>
  <si>
    <t>july advance</t>
  </si>
  <si>
    <t>full year funding due</t>
  </si>
  <si>
    <t>negative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</si>
</sst>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£&quot;#,##0.00;\-&quot;£&quot;#,##0.00"/>
    <numFmt numFmtId="164" formatCode="&quot;£&quot;#,##0.00"/>
    <numFmt numFmtId="165" formatCode="&quot;£&quot;#,##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1" fontId="1" fillId="0" borderId="0" xfId="0" applyNumberFormat="1" applyFont="1" applyFill="1" applyBorder="1" applyAlignment="1" applyProtection="1">
      <alignment horizontal="center" vertical="center"/>
      <protection hidden="1"/>
    </xf>
    <xf numFmtId="3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1" fontId="1" fillId="0" borderId="0" xfId="0" applyNumberFormat="1" applyFont="1" applyFill="1" applyAlignment="1" applyProtection="1">
      <alignment horizontal="center" vertical="center"/>
      <protection hidden="1"/>
    </xf>
    <xf numFmtId="165" fontId="2" fillId="0" borderId="2" xfId="0" applyNumberFormat="1" applyFont="1" applyBorder="1" applyAlignment="1" applyProtection="1">
      <alignment horizontal="center" vertical="center"/>
      <protection hidden="1"/>
    </xf>
    <xf numFmtId="165" fontId="2" fillId="0" borderId="0" xfId="0" applyNumberFormat="1" applyFont="1" applyBorder="1" applyAlignment="1" applyProtection="1">
      <alignment horizontal="center" vertical="center"/>
      <protection hidden="1"/>
    </xf>
    <xf numFmtId="165" fontId="2" fillId="0" borderId="3" xfId="0" applyNumberFormat="1" applyFont="1" applyBorder="1" applyAlignment="1" applyProtection="1">
      <alignment horizontal="center" vertical="center"/>
      <protection hidden="1"/>
    </xf>
    <xf numFmtId="164" fontId="1" fillId="0" borderId="0" xfId="0" applyNumberFormat="1" applyFont="1" applyProtection="1">
      <protection hidden="1"/>
    </xf>
    <xf numFmtId="3" fontId="1" fillId="0" borderId="0" xfId="0" applyNumberFormat="1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wrapText="1"/>
      <protection hidden="1"/>
    </xf>
    <xf numFmtId="0" fontId="4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vertical="top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2" fillId="3" borderId="4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/>
    <xf numFmtId="0" fontId="1" fillId="0" borderId="4" xfId="0" applyFont="1" applyBorder="1"/>
    <xf numFmtId="165" fontId="1" fillId="0" borderId="4" xfId="0" applyNumberFormat="1" applyFont="1" applyBorder="1"/>
    <xf numFmtId="164" fontId="1" fillId="0" borderId="4" xfId="0" applyNumberFormat="1" applyFont="1" applyBorder="1"/>
    <xf numFmtId="0" fontId="3" fillId="0" borderId="0" xfId="0" applyFont="1" applyFill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Protection="1">
      <protection hidden="1"/>
    </xf>
    <xf numFmtId="3" fontId="1" fillId="0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6" xfId="0" applyFont="1" applyBorder="1" applyProtection="1"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164" fontId="2" fillId="0" borderId="5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Protection="1">
      <protection hidden="1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5" fontId="1" fillId="0" borderId="1" xfId="0" applyNumberFormat="1" applyFont="1" applyFill="1" applyBorder="1" applyAlignment="1" applyProtection="1">
      <alignment horizontal="center" vertical="center"/>
      <protection hidden="1"/>
    </xf>
    <xf numFmtId="0" fontId="2" fillId="4" borderId="4" xfId="0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vertical="top" wrapText="1"/>
    </xf>
    <xf numFmtId="7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1962150</xdr:colOff>
      <xdr:row>0</xdr:row>
      <xdr:rowOff>1307494</xdr:rowOff>
    </xdr:to>
    <xdr:pic>
      <xdr:nvPicPr>
        <xdr:cNvPr id="2" name="Picture 1" descr="C:\Documents and Settings\PlummO01\Desktop\KCC_Logo_New_2012_Framed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62150" cy="1307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5"/>
  <sheetViews>
    <sheetView showGridLines="0" tabSelected="1" workbookViewId="0">
      <selection activeCell="B2" sqref="B2"/>
    </sheetView>
  </sheetViews>
  <sheetFormatPr defaultRowHeight="15" x14ac:dyDescent="0.2"/>
  <cols>
    <col min="1" max="1" width="58.7109375" style="1" bestFit="1" customWidth="1"/>
    <col min="2" max="2" width="9.140625" style="1"/>
    <col min="3" max="3" width="72.28515625" style="1" bestFit="1" customWidth="1"/>
    <col min="4" max="4" width="15" style="1" customWidth="1"/>
    <col min="5" max="5" width="12.7109375" style="1" bestFit="1" customWidth="1"/>
    <col min="6" max="16384" width="9.140625" style="1"/>
  </cols>
  <sheetData>
    <row r="1" spans="1:4" ht="106.5" customHeight="1" thickBot="1" x14ac:dyDescent="0.25">
      <c r="C1" s="2" t="s">
        <v>7</v>
      </c>
    </row>
    <row r="2" spans="1:4" ht="24.75" customHeight="1" thickBot="1" x14ac:dyDescent="0.25">
      <c r="A2" s="18" t="s">
        <v>10</v>
      </c>
      <c r="B2" s="28"/>
      <c r="C2" s="27" t="str">
        <f>IF(ISERROR(VLOOKUP(dfenumber,schoolarea,2,0)),"",VLOOKUP(dfenumber,schoolarea,2,0))</f>
        <v/>
      </c>
    </row>
    <row r="3" spans="1:4" ht="24.75" customHeight="1" thickBot="1" x14ac:dyDescent="0.25">
      <c r="C3" s="2"/>
    </row>
    <row r="4" spans="1:4" ht="15" customHeight="1" thickTop="1" thickBot="1" x14ac:dyDescent="0.25">
      <c r="A4" s="31"/>
      <c r="B4" s="31"/>
      <c r="C4" s="32"/>
      <c r="D4" s="31"/>
    </row>
    <row r="5" spans="1:4" ht="18.75" thickBot="1" x14ac:dyDescent="0.3">
      <c r="A5" s="3" t="s">
        <v>8</v>
      </c>
      <c r="C5" s="1" t="s">
        <v>11</v>
      </c>
      <c r="D5" s="36" t="str">
        <f>IF(ISERROR(VLOOKUP(dfenumber,lookuparea,8,0)),"",VLOOKUP(dfenumber,lookuparea,8,0))</f>
        <v/>
      </c>
    </row>
    <row r="6" spans="1:4" ht="15.75" x14ac:dyDescent="0.25">
      <c r="A6" s="4" t="s">
        <v>9</v>
      </c>
    </row>
    <row r="7" spans="1:4" x14ac:dyDescent="0.2">
      <c r="A7" s="19" t="s">
        <v>12</v>
      </c>
      <c r="D7" s="5"/>
    </row>
    <row r="8" spans="1:4" x14ac:dyDescent="0.2">
      <c r="A8" s="20"/>
      <c r="D8" s="5"/>
    </row>
    <row r="9" spans="1:4" x14ac:dyDescent="0.2">
      <c r="A9" s="20"/>
      <c r="D9" s="5"/>
    </row>
    <row r="10" spans="1:4" x14ac:dyDescent="0.2">
      <c r="A10" s="20"/>
    </row>
    <row r="11" spans="1:4" x14ac:dyDescent="0.2">
      <c r="A11" s="20"/>
      <c r="D11" s="6"/>
    </row>
    <row r="12" spans="1:4" x14ac:dyDescent="0.2">
      <c r="A12" s="20"/>
    </row>
    <row r="13" spans="1:4" ht="15.75" thickBot="1" x14ac:dyDescent="0.25">
      <c r="A13" s="20"/>
      <c r="D13" s="7"/>
    </row>
    <row r="14" spans="1:4" ht="18.75" thickBot="1" x14ac:dyDescent="0.3">
      <c r="A14" s="3" t="s">
        <v>378</v>
      </c>
      <c r="C14" s="1" t="str">
        <f>IF(D14="","",
IF(D14=0,"Your school does not qualify for the small schools lump sum",
IF(D14&gt;0,"Your school received a small schools lump sum of:",
"Error")))</f>
        <v/>
      </c>
      <c r="D14" s="36" t="str">
        <f>IF(ISERROR(VLOOKUP(dfenumber,lookuparea,6,0)),"",VLOOKUP(dfenumber,lookuparea,6,0))</f>
        <v/>
      </c>
    </row>
    <row r="15" spans="1:4" ht="15.75" x14ac:dyDescent="0.25">
      <c r="A15" s="4" t="s">
        <v>9</v>
      </c>
      <c r="D15" s="7"/>
    </row>
    <row r="16" spans="1:4" ht="15.75" thickBot="1" x14ac:dyDescent="0.25">
      <c r="A16" s="29"/>
      <c r="B16" s="29"/>
      <c r="C16" s="29"/>
      <c r="D16" s="30"/>
    </row>
    <row r="17" spans="1:4" ht="15.75" thickTop="1" x14ac:dyDescent="0.2">
      <c r="D17" s="7"/>
    </row>
    <row r="18" spans="1:4" ht="27" thickBot="1" x14ac:dyDescent="0.3">
      <c r="A18" s="3" t="s">
        <v>5</v>
      </c>
      <c r="C18" s="15" t="s">
        <v>381</v>
      </c>
    </row>
    <row r="19" spans="1:4" ht="16.5" thickBot="1" x14ac:dyDescent="0.3">
      <c r="A19" s="4" t="s">
        <v>4</v>
      </c>
      <c r="C19" s="1" t="s">
        <v>0</v>
      </c>
      <c r="D19" s="35"/>
    </row>
    <row r="20" spans="1:4" ht="15.75" thickBot="1" x14ac:dyDescent="0.25">
      <c r="A20" s="16" t="s">
        <v>383</v>
      </c>
      <c r="D20" s="8"/>
    </row>
    <row r="21" spans="1:4" ht="15.75" thickBot="1" x14ac:dyDescent="0.25">
      <c r="A21" s="17"/>
      <c r="C21" s="1" t="s">
        <v>1</v>
      </c>
      <c r="D21" s="35"/>
    </row>
    <row r="22" spans="1:4" x14ac:dyDescent="0.2">
      <c r="A22" s="16" t="s">
        <v>379</v>
      </c>
      <c r="D22" s="8"/>
    </row>
    <row r="23" spans="1:4" x14ac:dyDescent="0.2">
      <c r="A23" s="17"/>
      <c r="D23" s="8"/>
    </row>
    <row r="24" spans="1:4" ht="15" customHeight="1" x14ac:dyDescent="0.2">
      <c r="A24" s="16" t="s">
        <v>380</v>
      </c>
      <c r="C24" s="1" t="s">
        <v>2</v>
      </c>
      <c r="D24" s="9">
        <f>(D19+D21)/2</f>
        <v>0</v>
      </c>
    </row>
    <row r="25" spans="1:4" ht="15" customHeight="1" x14ac:dyDescent="0.2">
      <c r="A25" s="17"/>
      <c r="D25" s="8"/>
    </row>
    <row r="26" spans="1:4" x14ac:dyDescent="0.2">
      <c r="A26" s="17"/>
      <c r="D26" s="8"/>
    </row>
    <row r="27" spans="1:4" x14ac:dyDescent="0.2">
      <c r="C27" s="1" t="s">
        <v>3</v>
      </c>
      <c r="D27" s="14">
        <f>D24*190</f>
        <v>0</v>
      </c>
    </row>
    <row r="28" spans="1:4" x14ac:dyDescent="0.2">
      <c r="D28" s="8"/>
    </row>
    <row r="29" spans="1:4" ht="16.5" thickBot="1" x14ac:dyDescent="0.25">
      <c r="C29" s="1" t="s">
        <v>6</v>
      </c>
      <c r="D29" s="10">
        <f>D27*2.3</f>
        <v>0</v>
      </c>
    </row>
    <row r="30" spans="1:4" ht="16.5" thickTop="1" x14ac:dyDescent="0.2">
      <c r="D30" s="11"/>
    </row>
    <row r="31" spans="1:4" ht="15.75" x14ac:dyDescent="0.2">
      <c r="C31" s="1" t="s">
        <v>382</v>
      </c>
      <c r="D31" s="12">
        <f>IF(ISERROR(-D5),0,-D5)</f>
        <v>0</v>
      </c>
    </row>
    <row r="32" spans="1:4" ht="15.75" x14ac:dyDescent="0.2">
      <c r="D32" s="11"/>
    </row>
    <row r="33" spans="1:5" ht="16.5" thickBot="1" x14ac:dyDescent="0.3">
      <c r="C33" s="34" t="s">
        <v>384</v>
      </c>
      <c r="D33" s="10">
        <f>IF(ISERROR(SUM(D29,D31)),0,SUM(D29,D31))</f>
        <v>0</v>
      </c>
      <c r="E33" s="13"/>
    </row>
    <row r="34" spans="1:5" ht="17.25" thickTop="1" thickBot="1" x14ac:dyDescent="0.25">
      <c r="A34" s="29"/>
      <c r="B34" s="29"/>
      <c r="C34" s="29"/>
      <c r="D34" s="33"/>
    </row>
    <row r="35" spans="1:5" ht="15.75" thickTop="1" x14ac:dyDescent="0.2"/>
  </sheetData>
  <sheetProtection password="DA71" sheet="1" objects="1" scenarios="1"/>
  <mergeCells count="4">
    <mergeCell ref="A20:A21"/>
    <mergeCell ref="A22:A23"/>
    <mergeCell ref="A7:A13"/>
    <mergeCell ref="A24:A26"/>
  </mergeCells>
  <dataValidations count="2">
    <dataValidation type="list" allowBlank="1" showInputMessage="1" showErrorMessage="1" sqref="B2">
      <formula1>dfenums</formula1>
    </dataValidation>
    <dataValidation type="decimal" allowBlank="1" showInputMessage="1" showErrorMessage="1" sqref="D19 D21">
      <formula1>0</formula1>
      <formula2>500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360"/>
  <sheetViews>
    <sheetView showGridLines="0" zoomScale="80" zoomScaleNormal="80" workbookViewId="0">
      <pane ySplit="1" topLeftCell="A2" activePane="bottomLeft" state="frozen"/>
      <selection pane="bottomLeft"/>
    </sheetView>
  </sheetViews>
  <sheetFormatPr defaultRowHeight="15" x14ac:dyDescent="0.2"/>
  <cols>
    <col min="1" max="1" width="7.85546875" style="23" customWidth="1"/>
    <col min="2" max="2" width="80.42578125" style="23" customWidth="1"/>
    <col min="3" max="3" width="20.85546875" style="23" customWidth="1"/>
    <col min="4" max="4" width="33.42578125" style="23" customWidth="1"/>
    <col min="5" max="5" width="15" style="23" customWidth="1"/>
    <col min="6" max="6" width="17.140625" style="23" customWidth="1"/>
    <col min="7" max="8" width="26.42578125" style="23" customWidth="1"/>
    <col min="9" max="10" width="9.140625" style="23"/>
    <col min="11" max="11" width="24.28515625" style="23" customWidth="1"/>
    <col min="12" max="12" width="12.7109375" style="23" bestFit="1" customWidth="1"/>
    <col min="13" max="13" width="13.5703125" style="23" bestFit="1" customWidth="1"/>
    <col min="14" max="15" width="12.28515625" style="23" bestFit="1" customWidth="1"/>
    <col min="16" max="16" width="13.5703125" style="23" bestFit="1" customWidth="1"/>
    <col min="17" max="17" width="14.42578125" style="23" bestFit="1" customWidth="1"/>
    <col min="18" max="18" width="16" style="23" bestFit="1" customWidth="1"/>
    <col min="19" max="19" width="15.85546875" style="23" bestFit="1" customWidth="1"/>
    <col min="20" max="20" width="7.85546875" style="23" bestFit="1" customWidth="1"/>
    <col min="21" max="21" width="15" style="23" bestFit="1" customWidth="1"/>
    <col min="22" max="22" width="7.85546875" style="23" bestFit="1" customWidth="1"/>
    <col min="23" max="23" width="16" style="23" bestFit="1" customWidth="1"/>
    <col min="24" max="16384" width="9.140625" style="23"/>
  </cols>
  <sheetData>
    <row r="1" spans="1:23" s="22" customFormat="1" ht="118.5" customHeight="1" x14ac:dyDescent="0.25">
      <c r="A1" s="21" t="s">
        <v>13</v>
      </c>
      <c r="B1" s="21" t="s">
        <v>14</v>
      </c>
      <c r="C1" s="21" t="s">
        <v>15</v>
      </c>
      <c r="D1" s="21" t="s">
        <v>16</v>
      </c>
      <c r="E1" s="21" t="s">
        <v>17</v>
      </c>
      <c r="F1" s="21" t="s">
        <v>18</v>
      </c>
      <c r="G1" s="21" t="s">
        <v>19</v>
      </c>
      <c r="H1" s="21" t="s">
        <v>377</v>
      </c>
      <c r="K1" s="37" t="s">
        <v>385</v>
      </c>
      <c r="L1" s="37" t="s">
        <v>386</v>
      </c>
      <c r="M1" s="37" t="s">
        <v>387</v>
      </c>
      <c r="N1" s="38" t="s">
        <v>388</v>
      </c>
      <c r="O1" s="38" t="s">
        <v>389</v>
      </c>
      <c r="P1" s="37" t="s">
        <v>390</v>
      </c>
      <c r="Q1" s="37" t="s">
        <v>391</v>
      </c>
      <c r="R1" s="37" t="s">
        <v>392</v>
      </c>
      <c r="S1" s="37" t="s">
        <v>394</v>
      </c>
      <c r="T1" s="37" t="s">
        <v>393</v>
      </c>
      <c r="U1" s="37" t="s">
        <v>395</v>
      </c>
      <c r="V1" s="37" t="s">
        <v>393</v>
      </c>
      <c r="W1" s="37" t="s">
        <v>396</v>
      </c>
    </row>
    <row r="2" spans="1:23" x14ac:dyDescent="0.2">
      <c r="A2" s="24">
        <v>2000</v>
      </c>
      <c r="B2" s="24" t="s">
        <v>284</v>
      </c>
      <c r="C2" s="24">
        <v>321</v>
      </c>
      <c r="D2" s="24">
        <v>93</v>
      </c>
      <c r="E2" s="25">
        <v>35358</v>
      </c>
      <c r="F2" s="25">
        <v>0</v>
      </c>
      <c r="G2" s="26">
        <v>20625.5</v>
      </c>
      <c r="H2" s="26">
        <v>20625.5</v>
      </c>
      <c r="K2" s="24" t="s">
        <v>284</v>
      </c>
      <c r="L2" s="39">
        <v>20625.5</v>
      </c>
      <c r="M2" s="39">
        <v>0</v>
      </c>
      <c r="N2" s="24">
        <v>83.7</v>
      </c>
      <c r="O2" s="24">
        <v>74.400000000000006</v>
      </c>
      <c r="P2" s="39">
        <v>-20625.5</v>
      </c>
      <c r="Q2" s="39">
        <v>13919.35</v>
      </c>
      <c r="R2" s="39" t="str">
        <f>IF(K2=B2,"OK","ERROR")</f>
        <v>OK</v>
      </c>
      <c r="S2" s="39">
        <v>20625.5</v>
      </c>
      <c r="T2" s="39">
        <f>S2-L2-M2</f>
        <v>0</v>
      </c>
      <c r="U2" s="39">
        <f>((N2+O2)/2)*(190*2.3)</f>
        <v>34544.85</v>
      </c>
      <c r="V2" s="39">
        <f>U2-L2-Q2</f>
        <v>0</v>
      </c>
      <c r="W2" s="39">
        <f>L2+P2</f>
        <v>0</v>
      </c>
    </row>
    <row r="3" spans="1:23" x14ac:dyDescent="0.2">
      <c r="A3" s="24">
        <v>2002</v>
      </c>
      <c r="B3" s="24" t="s">
        <v>211</v>
      </c>
      <c r="C3" s="24">
        <v>220</v>
      </c>
      <c r="D3" s="24">
        <v>131</v>
      </c>
      <c r="E3" s="25">
        <v>49805</v>
      </c>
      <c r="F3" s="25">
        <v>0</v>
      </c>
      <c r="G3" s="26">
        <v>29052.92</v>
      </c>
      <c r="H3" s="26">
        <v>29052.92</v>
      </c>
      <c r="K3" s="24" t="s">
        <v>211</v>
      </c>
      <c r="L3" s="39">
        <v>29052.92</v>
      </c>
      <c r="M3" s="39">
        <v>0</v>
      </c>
      <c r="N3" s="24">
        <v>117.9</v>
      </c>
      <c r="O3" s="24">
        <v>104.80000000000001</v>
      </c>
      <c r="P3" s="39">
        <v>-29052.92</v>
      </c>
      <c r="Q3" s="39">
        <v>19607.03</v>
      </c>
      <c r="R3" s="39" t="str">
        <f>IF(K3=B3,"OK","ERROR")</f>
        <v>OK</v>
      </c>
      <c r="S3" s="39">
        <v>29052.92</v>
      </c>
      <c r="T3" s="39">
        <f t="shared" ref="T3:T66" si="0">S3-L3-M3</f>
        <v>0</v>
      </c>
      <c r="U3" s="39">
        <f t="shared" ref="U3:U66" si="1">((N3+O3)/2)*(190*2.3)</f>
        <v>48659.95</v>
      </c>
      <c r="V3" s="39">
        <f t="shared" ref="V3:V66" si="2">U3-L3-Q3</f>
        <v>0</v>
      </c>
      <c r="W3" s="39">
        <f t="shared" ref="W3:W66" si="3">L3+P3</f>
        <v>0</v>
      </c>
    </row>
    <row r="4" spans="1:23" x14ac:dyDescent="0.2">
      <c r="A4" s="24">
        <v>2062</v>
      </c>
      <c r="B4" s="24" t="s">
        <v>21</v>
      </c>
      <c r="C4" s="24">
        <v>143</v>
      </c>
      <c r="D4" s="24">
        <v>53</v>
      </c>
      <c r="E4" s="25">
        <v>20151</v>
      </c>
      <c r="F4" s="25">
        <v>5300</v>
      </c>
      <c r="G4" s="26">
        <v>17054.75</v>
      </c>
      <c r="H4" s="26">
        <v>11754.75</v>
      </c>
      <c r="K4" s="24" t="s">
        <v>21</v>
      </c>
      <c r="L4" s="39">
        <v>11754.75</v>
      </c>
      <c r="M4" s="39">
        <v>5300</v>
      </c>
      <c r="N4" s="24">
        <v>47.7</v>
      </c>
      <c r="O4" s="24">
        <v>42.400000000000006</v>
      </c>
      <c r="P4" s="39">
        <v>-11754.75</v>
      </c>
      <c r="Q4" s="39">
        <v>7932.1</v>
      </c>
      <c r="R4" s="39" t="str">
        <f>IF(K4=B4,"OK","ERROR")</f>
        <v>OK</v>
      </c>
      <c r="S4" s="39">
        <v>17054.75</v>
      </c>
      <c r="T4" s="39">
        <f t="shared" si="0"/>
        <v>0</v>
      </c>
      <c r="U4" s="39">
        <f t="shared" si="1"/>
        <v>19686.849999999999</v>
      </c>
      <c r="V4" s="39">
        <f t="shared" si="2"/>
        <v>0</v>
      </c>
      <c r="W4" s="39">
        <f t="shared" si="3"/>
        <v>0</v>
      </c>
    </row>
    <row r="5" spans="1:23" x14ac:dyDescent="0.2">
      <c r="A5" s="24">
        <v>2065</v>
      </c>
      <c r="B5" s="24" t="s">
        <v>22</v>
      </c>
      <c r="C5" s="24">
        <v>526</v>
      </c>
      <c r="D5" s="24">
        <v>263</v>
      </c>
      <c r="E5" s="25">
        <v>99990</v>
      </c>
      <c r="F5" s="25">
        <v>0</v>
      </c>
      <c r="G5" s="26">
        <v>58327.5</v>
      </c>
      <c r="H5" s="26">
        <v>58327.5</v>
      </c>
      <c r="K5" s="24" t="s">
        <v>22</v>
      </c>
      <c r="L5" s="39">
        <v>58327.5</v>
      </c>
      <c r="M5" s="39">
        <v>0</v>
      </c>
      <c r="N5" s="24">
        <v>236.70000000000002</v>
      </c>
      <c r="O5" s="24">
        <v>210.4</v>
      </c>
      <c r="P5" s="39">
        <v>-58327.5</v>
      </c>
      <c r="Q5" s="39">
        <v>39363.85</v>
      </c>
      <c r="R5" s="39" t="str">
        <f>IF(K5=B5,"OK","ERROR")</f>
        <v>OK</v>
      </c>
      <c r="S5" s="39">
        <v>58327.5</v>
      </c>
      <c r="T5" s="39">
        <f t="shared" si="0"/>
        <v>0</v>
      </c>
      <c r="U5" s="39">
        <f t="shared" si="1"/>
        <v>97691.349999999991</v>
      </c>
      <c r="V5" s="39">
        <f t="shared" si="2"/>
        <v>0</v>
      </c>
      <c r="W5" s="39">
        <f t="shared" si="3"/>
        <v>0</v>
      </c>
    </row>
    <row r="6" spans="1:23" x14ac:dyDescent="0.2">
      <c r="A6" s="24">
        <v>2066</v>
      </c>
      <c r="B6" s="24" t="s">
        <v>23</v>
      </c>
      <c r="C6" s="24">
        <v>324</v>
      </c>
      <c r="D6" s="24">
        <v>160</v>
      </c>
      <c r="E6" s="25">
        <v>60831</v>
      </c>
      <c r="F6" s="25">
        <v>0</v>
      </c>
      <c r="G6" s="26">
        <v>35484.75</v>
      </c>
      <c r="H6" s="26">
        <v>35484.75</v>
      </c>
      <c r="K6" s="24" t="s">
        <v>23</v>
      </c>
      <c r="L6" s="39">
        <v>35484.75</v>
      </c>
      <c r="M6" s="39">
        <v>0</v>
      </c>
      <c r="N6" s="24">
        <v>144</v>
      </c>
      <c r="O6" s="24">
        <v>128</v>
      </c>
      <c r="P6" s="39">
        <v>-35484.75</v>
      </c>
      <c r="Q6" s="39">
        <v>23947.25</v>
      </c>
      <c r="R6" s="39" t="str">
        <f>IF(K6=B6,"OK","ERROR")</f>
        <v>OK</v>
      </c>
      <c r="S6" s="39">
        <v>35484.75</v>
      </c>
      <c r="T6" s="39">
        <f t="shared" si="0"/>
        <v>0</v>
      </c>
      <c r="U6" s="39">
        <f t="shared" si="1"/>
        <v>59431.999999999993</v>
      </c>
      <c r="V6" s="39">
        <f t="shared" si="2"/>
        <v>0</v>
      </c>
      <c r="W6" s="39">
        <f t="shared" si="3"/>
        <v>0</v>
      </c>
    </row>
    <row r="7" spans="1:23" x14ac:dyDescent="0.2">
      <c r="A7" s="24">
        <v>2069</v>
      </c>
      <c r="B7" s="24" t="s">
        <v>24</v>
      </c>
      <c r="C7" s="24">
        <v>311</v>
      </c>
      <c r="D7" s="24">
        <v>224</v>
      </c>
      <c r="E7" s="25">
        <v>85163</v>
      </c>
      <c r="F7" s="25">
        <v>0</v>
      </c>
      <c r="G7" s="26">
        <v>49678.42</v>
      </c>
      <c r="H7" s="26">
        <v>49678.42</v>
      </c>
      <c r="K7" s="24" t="s">
        <v>24</v>
      </c>
      <c r="L7" s="39">
        <v>49678.42</v>
      </c>
      <c r="M7" s="39">
        <v>0</v>
      </c>
      <c r="N7" s="24">
        <v>201.6</v>
      </c>
      <c r="O7" s="24">
        <v>179.20000000000002</v>
      </c>
      <c r="P7" s="39">
        <v>-49678.42</v>
      </c>
      <c r="Q7" s="39">
        <v>33526.379999999997</v>
      </c>
      <c r="R7" s="39" t="str">
        <f>IF(K7=B7,"OK","ERROR")</f>
        <v>OK</v>
      </c>
      <c r="S7" s="39">
        <v>49678.42</v>
      </c>
      <c r="T7" s="39">
        <f t="shared" si="0"/>
        <v>0</v>
      </c>
      <c r="U7" s="39">
        <f t="shared" si="1"/>
        <v>83204.799999999988</v>
      </c>
      <c r="V7" s="39">
        <f t="shared" si="2"/>
        <v>0</v>
      </c>
      <c r="W7" s="39">
        <f t="shared" si="3"/>
        <v>0</v>
      </c>
    </row>
    <row r="8" spans="1:23" x14ac:dyDescent="0.2">
      <c r="A8" s="24">
        <v>2072</v>
      </c>
      <c r="B8" s="24" t="s">
        <v>25</v>
      </c>
      <c r="C8" s="24">
        <v>208</v>
      </c>
      <c r="D8" s="24">
        <v>77</v>
      </c>
      <c r="E8" s="25">
        <v>29275</v>
      </c>
      <c r="F8" s="25">
        <v>0</v>
      </c>
      <c r="G8" s="26">
        <v>17077.080000000002</v>
      </c>
      <c r="H8" s="26">
        <v>17077.080000000002</v>
      </c>
      <c r="K8" s="24" t="s">
        <v>25</v>
      </c>
      <c r="L8" s="39">
        <v>17077.080000000002</v>
      </c>
      <c r="M8" s="39">
        <v>0</v>
      </c>
      <c r="N8" s="24">
        <v>69.3</v>
      </c>
      <c r="O8" s="24">
        <v>61.6</v>
      </c>
      <c r="P8" s="39">
        <v>-17077.080000000002</v>
      </c>
      <c r="Q8" s="39">
        <v>11524.57</v>
      </c>
      <c r="R8" s="39" t="str">
        <f>IF(K8=B8,"OK","ERROR")</f>
        <v>OK</v>
      </c>
      <c r="S8" s="39">
        <v>17077.080000000002</v>
      </c>
      <c r="T8" s="39">
        <f t="shared" si="0"/>
        <v>0</v>
      </c>
      <c r="U8" s="39">
        <f t="shared" si="1"/>
        <v>28601.649999999998</v>
      </c>
      <c r="V8" s="39">
        <f t="shared" si="2"/>
        <v>0</v>
      </c>
      <c r="W8" s="39">
        <f t="shared" si="3"/>
        <v>0</v>
      </c>
    </row>
    <row r="9" spans="1:23" x14ac:dyDescent="0.2">
      <c r="A9" s="24">
        <v>2088</v>
      </c>
      <c r="B9" s="24" t="s">
        <v>26</v>
      </c>
      <c r="C9" s="24">
        <v>205</v>
      </c>
      <c r="D9" s="24">
        <v>79</v>
      </c>
      <c r="E9" s="25">
        <v>30036</v>
      </c>
      <c r="F9" s="25">
        <v>0</v>
      </c>
      <c r="G9" s="26">
        <v>17521</v>
      </c>
      <c r="H9" s="26">
        <v>17521</v>
      </c>
      <c r="K9" s="24" t="s">
        <v>26</v>
      </c>
      <c r="L9" s="39">
        <v>17521</v>
      </c>
      <c r="M9" s="39">
        <v>0</v>
      </c>
      <c r="N9" s="24">
        <v>71.100000000000009</v>
      </c>
      <c r="O9" s="24">
        <v>63.2</v>
      </c>
      <c r="P9" s="39">
        <v>-17521</v>
      </c>
      <c r="Q9" s="39">
        <v>11823.55</v>
      </c>
      <c r="R9" s="39" t="str">
        <f>IF(K9=B9,"OK","ERROR")</f>
        <v>OK</v>
      </c>
      <c r="S9" s="39">
        <v>17521</v>
      </c>
      <c r="T9" s="39">
        <f t="shared" si="0"/>
        <v>0</v>
      </c>
      <c r="U9" s="39">
        <f t="shared" si="1"/>
        <v>29344.55</v>
      </c>
      <c r="V9" s="39">
        <f t="shared" si="2"/>
        <v>0</v>
      </c>
      <c r="W9" s="39">
        <f t="shared" si="3"/>
        <v>0</v>
      </c>
    </row>
    <row r="10" spans="1:23" x14ac:dyDescent="0.2">
      <c r="A10" s="24">
        <v>2089</v>
      </c>
      <c r="B10" s="24" t="s">
        <v>212</v>
      </c>
      <c r="C10" s="24">
        <v>319</v>
      </c>
      <c r="D10" s="24">
        <v>128</v>
      </c>
      <c r="E10" s="25">
        <v>48665</v>
      </c>
      <c r="F10" s="25">
        <v>0</v>
      </c>
      <c r="G10" s="26">
        <v>28387.919999999998</v>
      </c>
      <c r="H10" s="26">
        <v>28387.919999999998</v>
      </c>
      <c r="K10" s="24" t="s">
        <v>212</v>
      </c>
      <c r="L10" s="39">
        <v>28387.919999999998</v>
      </c>
      <c r="M10" s="39">
        <v>0</v>
      </c>
      <c r="N10" s="24">
        <v>115.2</v>
      </c>
      <c r="O10" s="24">
        <v>102.4</v>
      </c>
      <c r="P10" s="39">
        <v>-28387.919999999998</v>
      </c>
      <c r="Q10" s="39">
        <v>19157.68</v>
      </c>
      <c r="R10" s="39" t="str">
        <f>IF(K10=B10,"OK","ERROR")</f>
        <v>OK</v>
      </c>
      <c r="S10" s="39">
        <v>28387.919999999998</v>
      </c>
      <c r="T10" s="39">
        <f t="shared" si="0"/>
        <v>0</v>
      </c>
      <c r="U10" s="39">
        <f t="shared" si="1"/>
        <v>47545.599999999999</v>
      </c>
      <c r="V10" s="39">
        <f t="shared" si="2"/>
        <v>0</v>
      </c>
      <c r="W10" s="39">
        <f t="shared" si="3"/>
        <v>0</v>
      </c>
    </row>
    <row r="11" spans="1:23" x14ac:dyDescent="0.2">
      <c r="A11" s="24">
        <v>2094</v>
      </c>
      <c r="B11" s="24" t="s">
        <v>27</v>
      </c>
      <c r="C11" s="24">
        <v>219</v>
      </c>
      <c r="D11" s="24">
        <v>87</v>
      </c>
      <c r="E11" s="25">
        <v>33077</v>
      </c>
      <c r="F11" s="25">
        <v>0</v>
      </c>
      <c r="G11" s="26">
        <v>19294.919999999998</v>
      </c>
      <c r="H11" s="26">
        <v>19294.919999999998</v>
      </c>
      <c r="K11" s="24" t="s">
        <v>27</v>
      </c>
      <c r="L11" s="39">
        <v>19294.919999999998</v>
      </c>
      <c r="M11" s="39">
        <v>0</v>
      </c>
      <c r="N11" s="24">
        <v>78.3</v>
      </c>
      <c r="O11" s="24">
        <v>69.600000000000009</v>
      </c>
      <c r="P11" s="39">
        <v>-19294.919999999998</v>
      </c>
      <c r="Q11" s="39">
        <v>13021.23</v>
      </c>
      <c r="R11" s="39" t="str">
        <f>IF(K11=B11,"OK","ERROR")</f>
        <v>OK</v>
      </c>
      <c r="S11" s="39">
        <v>19294.919999999998</v>
      </c>
      <c r="T11" s="39">
        <f t="shared" si="0"/>
        <v>0</v>
      </c>
      <c r="U11" s="39">
        <f t="shared" si="1"/>
        <v>32316.149999999998</v>
      </c>
      <c r="V11" s="39">
        <f t="shared" si="2"/>
        <v>0</v>
      </c>
      <c r="W11" s="39">
        <f t="shared" si="3"/>
        <v>0</v>
      </c>
    </row>
    <row r="12" spans="1:23" x14ac:dyDescent="0.2">
      <c r="A12" s="24">
        <v>2095</v>
      </c>
      <c r="B12" s="24" t="s">
        <v>28</v>
      </c>
      <c r="C12" s="24">
        <v>470</v>
      </c>
      <c r="D12" s="24">
        <v>152</v>
      </c>
      <c r="E12" s="25">
        <v>57789</v>
      </c>
      <c r="F12" s="25">
        <v>0</v>
      </c>
      <c r="G12" s="26">
        <v>33710.25</v>
      </c>
      <c r="H12" s="26">
        <v>33710.25</v>
      </c>
      <c r="K12" s="24" t="s">
        <v>28</v>
      </c>
      <c r="L12" s="39">
        <v>33710.25</v>
      </c>
      <c r="M12" s="39">
        <v>0</v>
      </c>
      <c r="N12" s="24">
        <v>136.80000000000001</v>
      </c>
      <c r="O12" s="24">
        <v>121.60000000000001</v>
      </c>
      <c r="P12" s="39">
        <v>-33710.25</v>
      </c>
      <c r="Q12" s="39">
        <v>22750.15</v>
      </c>
      <c r="R12" s="39" t="str">
        <f>IF(K12=B12,"OK","ERROR")</f>
        <v>OK</v>
      </c>
      <c r="S12" s="39">
        <v>33710.25</v>
      </c>
      <c r="T12" s="39">
        <f t="shared" si="0"/>
        <v>0</v>
      </c>
      <c r="U12" s="39">
        <f t="shared" si="1"/>
        <v>56460.4</v>
      </c>
      <c r="V12" s="39">
        <f t="shared" si="2"/>
        <v>0</v>
      </c>
      <c r="W12" s="39">
        <f t="shared" si="3"/>
        <v>0</v>
      </c>
    </row>
    <row r="13" spans="1:23" x14ac:dyDescent="0.2">
      <c r="A13" s="24">
        <v>2109</v>
      </c>
      <c r="B13" s="24" t="s">
        <v>29</v>
      </c>
      <c r="C13" s="24">
        <v>208</v>
      </c>
      <c r="D13" s="24">
        <v>88</v>
      </c>
      <c r="E13" s="25">
        <v>33457</v>
      </c>
      <c r="F13" s="25">
        <v>0</v>
      </c>
      <c r="G13" s="26">
        <v>19516.580000000002</v>
      </c>
      <c r="H13" s="26">
        <v>19516.580000000002</v>
      </c>
      <c r="K13" s="24" t="s">
        <v>29</v>
      </c>
      <c r="L13" s="39">
        <v>19516.580000000002</v>
      </c>
      <c r="M13" s="39">
        <v>0</v>
      </c>
      <c r="N13" s="24">
        <v>79.2</v>
      </c>
      <c r="O13" s="24">
        <v>70.400000000000006</v>
      </c>
      <c r="P13" s="39">
        <v>-19516.580000000002</v>
      </c>
      <c r="Q13" s="39">
        <v>13171.02</v>
      </c>
      <c r="R13" s="39" t="str">
        <f>IF(K13=B13,"OK","ERROR")</f>
        <v>OK</v>
      </c>
      <c r="S13" s="39">
        <v>19516.580000000002</v>
      </c>
      <c r="T13" s="39">
        <f t="shared" si="0"/>
        <v>0</v>
      </c>
      <c r="U13" s="39">
        <f t="shared" si="1"/>
        <v>32687.600000000002</v>
      </c>
      <c r="V13" s="39">
        <f t="shared" si="2"/>
        <v>0</v>
      </c>
      <c r="W13" s="39">
        <f t="shared" si="3"/>
        <v>0</v>
      </c>
    </row>
    <row r="14" spans="1:23" x14ac:dyDescent="0.2">
      <c r="A14" s="24">
        <v>2110</v>
      </c>
      <c r="B14" s="24" t="s">
        <v>30</v>
      </c>
      <c r="C14" s="24">
        <v>197</v>
      </c>
      <c r="D14" s="24">
        <v>87</v>
      </c>
      <c r="E14" s="25">
        <v>33077</v>
      </c>
      <c r="F14" s="25">
        <v>0</v>
      </c>
      <c r="G14" s="26">
        <v>19294.919999999998</v>
      </c>
      <c r="H14" s="26">
        <v>19294.919999999998</v>
      </c>
      <c r="K14" s="24" t="s">
        <v>30</v>
      </c>
      <c r="L14" s="39">
        <v>19294.919999999998</v>
      </c>
      <c r="M14" s="39">
        <v>0</v>
      </c>
      <c r="N14" s="24">
        <v>78.3</v>
      </c>
      <c r="O14" s="24">
        <v>69.600000000000009</v>
      </c>
      <c r="P14" s="39">
        <v>-19294.919999999998</v>
      </c>
      <c r="Q14" s="39">
        <v>13021.23</v>
      </c>
      <c r="R14" s="39" t="str">
        <f>IF(K14=B14,"OK","ERROR")</f>
        <v>OK</v>
      </c>
      <c r="S14" s="39">
        <v>19294.919999999998</v>
      </c>
      <c r="T14" s="39">
        <f t="shared" si="0"/>
        <v>0</v>
      </c>
      <c r="U14" s="39">
        <f t="shared" si="1"/>
        <v>32316.149999999998</v>
      </c>
      <c r="V14" s="39">
        <f t="shared" si="2"/>
        <v>0</v>
      </c>
      <c r="W14" s="39">
        <f t="shared" si="3"/>
        <v>0</v>
      </c>
    </row>
    <row r="15" spans="1:23" x14ac:dyDescent="0.2">
      <c r="A15" s="24">
        <v>2116</v>
      </c>
      <c r="B15" s="24" t="s">
        <v>31</v>
      </c>
      <c r="C15" s="24">
        <v>215</v>
      </c>
      <c r="D15" s="24">
        <v>46</v>
      </c>
      <c r="E15" s="25">
        <v>17489</v>
      </c>
      <c r="F15" s="25">
        <v>0</v>
      </c>
      <c r="G15" s="26">
        <v>10201.92</v>
      </c>
      <c r="H15" s="26">
        <v>10201.92</v>
      </c>
      <c r="K15" s="24" t="s">
        <v>31</v>
      </c>
      <c r="L15" s="39">
        <v>10201.92</v>
      </c>
      <c r="M15" s="39">
        <v>0</v>
      </c>
      <c r="N15" s="24">
        <v>41.4</v>
      </c>
      <c r="O15" s="24">
        <v>36.800000000000004</v>
      </c>
      <c r="P15" s="39">
        <v>-10201.92</v>
      </c>
      <c r="Q15" s="39">
        <v>6884.78</v>
      </c>
      <c r="R15" s="39" t="str">
        <f>IF(K15=B15,"OK","ERROR")</f>
        <v>OK</v>
      </c>
      <c r="S15" s="39">
        <v>10201.92</v>
      </c>
      <c r="T15" s="39">
        <f t="shared" si="0"/>
        <v>0</v>
      </c>
      <c r="U15" s="39">
        <f t="shared" si="1"/>
        <v>17086.699999999997</v>
      </c>
      <c r="V15" s="39">
        <f t="shared" si="2"/>
        <v>0</v>
      </c>
      <c r="W15" s="39">
        <f t="shared" si="3"/>
        <v>0</v>
      </c>
    </row>
    <row r="16" spans="1:23" x14ac:dyDescent="0.2">
      <c r="A16" s="24">
        <v>2119</v>
      </c>
      <c r="B16" s="24" t="s">
        <v>32</v>
      </c>
      <c r="C16" s="24">
        <v>361</v>
      </c>
      <c r="D16" s="24">
        <v>311</v>
      </c>
      <c r="E16" s="25">
        <v>118240</v>
      </c>
      <c r="F16" s="25">
        <v>0</v>
      </c>
      <c r="G16" s="26">
        <v>68973.33</v>
      </c>
      <c r="H16" s="26">
        <v>68973.33</v>
      </c>
      <c r="K16" s="24" t="s">
        <v>32</v>
      </c>
      <c r="L16" s="39">
        <v>68973.33</v>
      </c>
      <c r="M16" s="39">
        <v>0</v>
      </c>
      <c r="N16" s="24">
        <v>279.90000000000003</v>
      </c>
      <c r="O16" s="24">
        <v>248.8</v>
      </c>
      <c r="P16" s="39">
        <v>-68973.33</v>
      </c>
      <c r="Q16" s="39">
        <v>46547.62</v>
      </c>
      <c r="R16" s="39" t="str">
        <f>IF(K16=B16,"OK","ERROR")</f>
        <v>OK</v>
      </c>
      <c r="S16" s="39">
        <v>68973.33</v>
      </c>
      <c r="T16" s="39">
        <f t="shared" si="0"/>
        <v>0</v>
      </c>
      <c r="U16" s="39">
        <f t="shared" si="1"/>
        <v>115520.95</v>
      </c>
      <c r="V16" s="39">
        <f t="shared" si="2"/>
        <v>0</v>
      </c>
      <c r="W16" s="39">
        <f t="shared" si="3"/>
        <v>0</v>
      </c>
    </row>
    <row r="17" spans="1:23" x14ac:dyDescent="0.2">
      <c r="A17" s="24">
        <v>2120</v>
      </c>
      <c r="B17" s="24" t="s">
        <v>33</v>
      </c>
      <c r="C17" s="24">
        <v>195</v>
      </c>
      <c r="D17" s="24">
        <v>73</v>
      </c>
      <c r="E17" s="25">
        <v>27754</v>
      </c>
      <c r="F17" s="25">
        <v>0</v>
      </c>
      <c r="G17" s="26">
        <v>16189.83</v>
      </c>
      <c r="H17" s="26">
        <v>16189.83</v>
      </c>
      <c r="K17" s="24" t="s">
        <v>33</v>
      </c>
      <c r="L17" s="39">
        <v>16189.83</v>
      </c>
      <c r="M17" s="39">
        <v>0</v>
      </c>
      <c r="N17" s="24">
        <v>65.7</v>
      </c>
      <c r="O17" s="24">
        <v>58.400000000000006</v>
      </c>
      <c r="P17" s="39">
        <v>-16189.83</v>
      </c>
      <c r="Q17" s="39">
        <v>10926.02</v>
      </c>
      <c r="R17" s="39" t="str">
        <f>IF(K17=B17,"OK","ERROR")</f>
        <v>OK</v>
      </c>
      <c r="S17" s="39">
        <v>16189.83</v>
      </c>
      <c r="T17" s="39">
        <f t="shared" si="0"/>
        <v>0</v>
      </c>
      <c r="U17" s="39">
        <f t="shared" si="1"/>
        <v>27115.85</v>
      </c>
      <c r="V17" s="39">
        <f t="shared" si="2"/>
        <v>0</v>
      </c>
      <c r="W17" s="39">
        <f t="shared" si="3"/>
        <v>0</v>
      </c>
    </row>
    <row r="18" spans="1:23" x14ac:dyDescent="0.2">
      <c r="A18" s="24">
        <v>2127</v>
      </c>
      <c r="B18" s="24" t="s">
        <v>34</v>
      </c>
      <c r="C18" s="24">
        <v>573</v>
      </c>
      <c r="D18" s="24">
        <v>223</v>
      </c>
      <c r="E18" s="25">
        <v>84783</v>
      </c>
      <c r="F18" s="25">
        <v>0</v>
      </c>
      <c r="G18" s="26">
        <v>49456.75</v>
      </c>
      <c r="H18" s="26">
        <v>49456.75</v>
      </c>
      <c r="K18" s="24" t="s">
        <v>34</v>
      </c>
      <c r="L18" s="39">
        <v>49456.75</v>
      </c>
      <c r="M18" s="39">
        <v>0</v>
      </c>
      <c r="N18" s="24">
        <v>200.70000000000002</v>
      </c>
      <c r="O18" s="24">
        <v>178.4</v>
      </c>
      <c r="P18" s="39">
        <v>-49456.75</v>
      </c>
      <c r="Q18" s="39">
        <v>33376.6</v>
      </c>
      <c r="R18" s="39" t="str">
        <f>IF(K18=B18,"OK","ERROR")</f>
        <v>OK</v>
      </c>
      <c r="S18" s="39">
        <v>49456.75</v>
      </c>
      <c r="T18" s="39">
        <f t="shared" si="0"/>
        <v>0</v>
      </c>
      <c r="U18" s="39">
        <f t="shared" si="1"/>
        <v>82833.349999999991</v>
      </c>
      <c r="V18" s="39">
        <f t="shared" si="2"/>
        <v>0</v>
      </c>
      <c r="W18" s="39">
        <f t="shared" si="3"/>
        <v>0</v>
      </c>
    </row>
    <row r="19" spans="1:23" x14ac:dyDescent="0.2">
      <c r="A19" s="24">
        <v>2128</v>
      </c>
      <c r="B19" s="24" t="s">
        <v>35</v>
      </c>
      <c r="C19" s="24">
        <v>202</v>
      </c>
      <c r="D19" s="24">
        <v>84</v>
      </c>
      <c r="E19" s="25">
        <v>31936</v>
      </c>
      <c r="F19" s="25">
        <v>0</v>
      </c>
      <c r="G19" s="26">
        <v>18629.330000000002</v>
      </c>
      <c r="H19" s="26">
        <v>18629.330000000002</v>
      </c>
      <c r="K19" s="24" t="s">
        <v>35</v>
      </c>
      <c r="L19" s="39">
        <v>18629.330000000002</v>
      </c>
      <c r="M19" s="39">
        <v>0</v>
      </c>
      <c r="N19" s="24">
        <v>75.600000000000009</v>
      </c>
      <c r="O19" s="24">
        <v>67.2</v>
      </c>
      <c r="P19" s="39">
        <v>-18629.330000000002</v>
      </c>
      <c r="Q19" s="39">
        <v>12572.47</v>
      </c>
      <c r="R19" s="39" t="str">
        <f>IF(K19=B19,"OK","ERROR")</f>
        <v>OK</v>
      </c>
      <c r="S19" s="39">
        <v>18629.330000000002</v>
      </c>
      <c r="T19" s="39">
        <f t="shared" si="0"/>
        <v>0</v>
      </c>
      <c r="U19" s="39">
        <f t="shared" si="1"/>
        <v>31201.8</v>
      </c>
      <c r="V19" s="39">
        <f t="shared" si="2"/>
        <v>0</v>
      </c>
      <c r="W19" s="39">
        <f t="shared" si="3"/>
        <v>0</v>
      </c>
    </row>
    <row r="20" spans="1:23" x14ac:dyDescent="0.2">
      <c r="A20" s="24">
        <v>2130</v>
      </c>
      <c r="B20" s="24" t="s">
        <v>36</v>
      </c>
      <c r="C20" s="24">
        <v>186</v>
      </c>
      <c r="D20" s="24">
        <v>71</v>
      </c>
      <c r="E20" s="25">
        <v>26994</v>
      </c>
      <c r="F20" s="25">
        <v>0</v>
      </c>
      <c r="G20" s="26">
        <v>15746.5</v>
      </c>
      <c r="H20" s="26">
        <v>15746.5</v>
      </c>
      <c r="K20" s="24" t="s">
        <v>36</v>
      </c>
      <c r="L20" s="39">
        <v>15746.5</v>
      </c>
      <c r="M20" s="39">
        <v>0</v>
      </c>
      <c r="N20" s="24">
        <v>63.9</v>
      </c>
      <c r="O20" s="24">
        <v>56.800000000000004</v>
      </c>
      <c r="P20" s="39">
        <v>-15746.5</v>
      </c>
      <c r="Q20" s="39">
        <v>10626.45</v>
      </c>
      <c r="R20" s="39" t="str">
        <f>IF(K20=B20,"OK","ERROR")</f>
        <v>OK</v>
      </c>
      <c r="S20" s="39">
        <v>15746.5</v>
      </c>
      <c r="T20" s="39">
        <f t="shared" si="0"/>
        <v>0</v>
      </c>
      <c r="U20" s="39">
        <f t="shared" si="1"/>
        <v>26372.949999999997</v>
      </c>
      <c r="V20" s="39">
        <f t="shared" si="2"/>
        <v>0</v>
      </c>
      <c r="W20" s="39">
        <f t="shared" si="3"/>
        <v>0</v>
      </c>
    </row>
    <row r="21" spans="1:23" x14ac:dyDescent="0.2">
      <c r="A21" s="24">
        <v>2132</v>
      </c>
      <c r="B21" s="24" t="s">
        <v>37</v>
      </c>
      <c r="C21" s="24">
        <v>178</v>
      </c>
      <c r="D21" s="24">
        <v>73</v>
      </c>
      <c r="E21" s="25">
        <v>27754</v>
      </c>
      <c r="F21" s="25">
        <v>0</v>
      </c>
      <c r="G21" s="26">
        <v>16189.83</v>
      </c>
      <c r="H21" s="26">
        <v>16189.83</v>
      </c>
      <c r="K21" s="24" t="s">
        <v>37</v>
      </c>
      <c r="L21" s="39">
        <v>16189.83</v>
      </c>
      <c r="M21" s="39">
        <v>0</v>
      </c>
      <c r="N21" s="24">
        <v>65.7</v>
      </c>
      <c r="O21" s="24">
        <v>58.400000000000006</v>
      </c>
      <c r="P21" s="39">
        <v>-16189.83</v>
      </c>
      <c r="Q21" s="39">
        <v>10926.02</v>
      </c>
      <c r="R21" s="39" t="str">
        <f>IF(K21=B21,"OK","ERROR")</f>
        <v>OK</v>
      </c>
      <c r="S21" s="39">
        <v>16189.83</v>
      </c>
      <c r="T21" s="39">
        <f t="shared" si="0"/>
        <v>0</v>
      </c>
      <c r="U21" s="39">
        <f t="shared" si="1"/>
        <v>27115.85</v>
      </c>
      <c r="V21" s="39">
        <f t="shared" si="2"/>
        <v>0</v>
      </c>
      <c r="W21" s="39">
        <f t="shared" si="3"/>
        <v>0</v>
      </c>
    </row>
    <row r="22" spans="1:23" x14ac:dyDescent="0.2">
      <c r="A22" s="24">
        <v>2133</v>
      </c>
      <c r="B22" s="24" t="s">
        <v>38</v>
      </c>
      <c r="C22" s="24">
        <v>67</v>
      </c>
      <c r="D22" s="24">
        <v>24</v>
      </c>
      <c r="E22" s="25">
        <v>9125</v>
      </c>
      <c r="F22" s="25">
        <v>3840</v>
      </c>
      <c r="G22" s="26">
        <v>9162.92</v>
      </c>
      <c r="H22" s="26">
        <v>5322.92</v>
      </c>
      <c r="K22" s="24" t="s">
        <v>38</v>
      </c>
      <c r="L22" s="39">
        <v>5322.92</v>
      </c>
      <c r="M22" s="39">
        <v>3840</v>
      </c>
      <c r="N22" s="24">
        <v>21.6</v>
      </c>
      <c r="O22" s="24">
        <v>19.200000000000003</v>
      </c>
      <c r="P22" s="39">
        <v>-5322.92</v>
      </c>
      <c r="Q22" s="39">
        <v>3591.88</v>
      </c>
      <c r="R22" s="39" t="str">
        <f>IF(K22=B22,"OK","ERROR")</f>
        <v>OK</v>
      </c>
      <c r="S22" s="39">
        <v>9162.92</v>
      </c>
      <c r="T22" s="39">
        <f t="shared" si="0"/>
        <v>0</v>
      </c>
      <c r="U22" s="39">
        <f t="shared" si="1"/>
        <v>8914.7999999999993</v>
      </c>
      <c r="V22" s="39">
        <f t="shared" si="2"/>
        <v>0</v>
      </c>
      <c r="W22" s="39">
        <f t="shared" si="3"/>
        <v>0</v>
      </c>
    </row>
    <row r="23" spans="1:23" x14ac:dyDescent="0.2">
      <c r="A23" s="24">
        <v>2134</v>
      </c>
      <c r="B23" s="24" t="s">
        <v>39</v>
      </c>
      <c r="C23" s="24">
        <v>114</v>
      </c>
      <c r="D23" s="24">
        <v>42</v>
      </c>
      <c r="E23" s="25">
        <v>15968</v>
      </c>
      <c r="F23" s="25">
        <v>5670</v>
      </c>
      <c r="G23" s="26">
        <v>14984.67</v>
      </c>
      <c r="H23" s="26">
        <v>9314.67</v>
      </c>
      <c r="K23" s="24" t="s">
        <v>39</v>
      </c>
      <c r="L23" s="39">
        <v>9314.67</v>
      </c>
      <c r="M23" s="39">
        <v>5670</v>
      </c>
      <c r="N23" s="24">
        <v>37.800000000000004</v>
      </c>
      <c r="O23" s="24">
        <v>33.6</v>
      </c>
      <c r="P23" s="39">
        <v>-9314.67</v>
      </c>
      <c r="Q23" s="39">
        <v>6286.23</v>
      </c>
      <c r="R23" s="39" t="str">
        <f>IF(K23=B23,"OK","ERROR")</f>
        <v>OK</v>
      </c>
      <c r="S23" s="39">
        <v>14984.67</v>
      </c>
      <c r="T23" s="39">
        <f t="shared" si="0"/>
        <v>0</v>
      </c>
      <c r="U23" s="39">
        <f t="shared" si="1"/>
        <v>15600.9</v>
      </c>
      <c r="V23" s="39">
        <f t="shared" si="2"/>
        <v>0</v>
      </c>
      <c r="W23" s="39">
        <f t="shared" si="3"/>
        <v>0</v>
      </c>
    </row>
    <row r="24" spans="1:23" x14ac:dyDescent="0.2">
      <c r="A24" s="24">
        <v>2135</v>
      </c>
      <c r="B24" s="24" t="s">
        <v>40</v>
      </c>
      <c r="C24" s="24">
        <v>220</v>
      </c>
      <c r="D24" s="24">
        <v>89</v>
      </c>
      <c r="E24" s="25">
        <v>33837</v>
      </c>
      <c r="F24" s="25">
        <v>0</v>
      </c>
      <c r="G24" s="26">
        <v>19738.25</v>
      </c>
      <c r="H24" s="26">
        <v>19738.25</v>
      </c>
      <c r="K24" s="24" t="s">
        <v>40</v>
      </c>
      <c r="L24" s="39">
        <v>19738.25</v>
      </c>
      <c r="M24" s="39">
        <v>0</v>
      </c>
      <c r="N24" s="24">
        <v>80.100000000000009</v>
      </c>
      <c r="O24" s="24">
        <v>71.2</v>
      </c>
      <c r="P24" s="39">
        <v>-19738.25</v>
      </c>
      <c r="Q24" s="39">
        <v>13320.8</v>
      </c>
      <c r="R24" s="39" t="str">
        <f>IF(K24=B24,"OK","ERROR")</f>
        <v>OK</v>
      </c>
      <c r="S24" s="39">
        <v>19738.25</v>
      </c>
      <c r="T24" s="39">
        <f t="shared" si="0"/>
        <v>0</v>
      </c>
      <c r="U24" s="39">
        <f t="shared" si="1"/>
        <v>33059.049999999996</v>
      </c>
      <c r="V24" s="39">
        <f t="shared" si="2"/>
        <v>0</v>
      </c>
      <c r="W24" s="39">
        <f t="shared" si="3"/>
        <v>0</v>
      </c>
    </row>
    <row r="25" spans="1:23" x14ac:dyDescent="0.2">
      <c r="A25" s="24">
        <v>2136</v>
      </c>
      <c r="B25" s="24" t="s">
        <v>41</v>
      </c>
      <c r="C25" s="24">
        <v>206</v>
      </c>
      <c r="D25" s="24">
        <v>82</v>
      </c>
      <c r="E25" s="25">
        <v>31176</v>
      </c>
      <c r="F25" s="25">
        <v>0</v>
      </c>
      <c r="G25" s="26">
        <v>18186</v>
      </c>
      <c r="H25" s="26">
        <v>18186</v>
      </c>
      <c r="K25" s="24" t="s">
        <v>41</v>
      </c>
      <c r="L25" s="39">
        <v>18186</v>
      </c>
      <c r="M25" s="39">
        <v>0</v>
      </c>
      <c r="N25" s="24">
        <v>73.8</v>
      </c>
      <c r="O25" s="24">
        <v>65.600000000000009</v>
      </c>
      <c r="P25" s="39">
        <v>-18186</v>
      </c>
      <c r="Q25" s="39">
        <v>12272.9</v>
      </c>
      <c r="R25" s="39" t="str">
        <f>IF(K25=B25,"OK","ERROR")</f>
        <v>OK</v>
      </c>
      <c r="S25" s="39">
        <v>18186</v>
      </c>
      <c r="T25" s="39">
        <f t="shared" si="0"/>
        <v>0</v>
      </c>
      <c r="U25" s="39">
        <f t="shared" si="1"/>
        <v>30458.899999999998</v>
      </c>
      <c r="V25" s="39">
        <f t="shared" si="2"/>
        <v>0</v>
      </c>
      <c r="W25" s="39">
        <f t="shared" si="3"/>
        <v>0</v>
      </c>
    </row>
    <row r="26" spans="1:23" x14ac:dyDescent="0.2">
      <c r="A26" s="24">
        <v>2137</v>
      </c>
      <c r="B26" s="24" t="s">
        <v>42</v>
      </c>
      <c r="C26" s="24">
        <v>146</v>
      </c>
      <c r="D26" s="24">
        <v>61</v>
      </c>
      <c r="E26" s="25">
        <v>23192</v>
      </c>
      <c r="F26" s="25">
        <v>6100</v>
      </c>
      <c r="G26" s="26">
        <v>19628.669999999998</v>
      </c>
      <c r="H26" s="26">
        <v>13528.669999999998</v>
      </c>
      <c r="K26" s="24" t="s">
        <v>42</v>
      </c>
      <c r="L26" s="39">
        <v>13528.67</v>
      </c>
      <c r="M26" s="39">
        <v>6100</v>
      </c>
      <c r="N26" s="24">
        <v>54.9</v>
      </c>
      <c r="O26" s="24">
        <v>48.800000000000004</v>
      </c>
      <c r="P26" s="39">
        <v>-13528.67</v>
      </c>
      <c r="Q26" s="39">
        <v>9129.7800000000007</v>
      </c>
      <c r="R26" s="39" t="str">
        <f>IF(K26=B26,"OK","ERROR")</f>
        <v>OK</v>
      </c>
      <c r="S26" s="39">
        <v>19628.669999999998</v>
      </c>
      <c r="T26" s="39">
        <f t="shared" si="0"/>
        <v>0</v>
      </c>
      <c r="U26" s="39">
        <f t="shared" si="1"/>
        <v>22658.449999999997</v>
      </c>
      <c r="V26" s="39">
        <f t="shared" si="2"/>
        <v>0</v>
      </c>
      <c r="W26" s="39">
        <f t="shared" si="3"/>
        <v>0</v>
      </c>
    </row>
    <row r="27" spans="1:23" x14ac:dyDescent="0.2">
      <c r="A27" s="24">
        <v>2138</v>
      </c>
      <c r="B27" s="24" t="s">
        <v>43</v>
      </c>
      <c r="C27" s="24">
        <v>349</v>
      </c>
      <c r="D27" s="24">
        <v>157</v>
      </c>
      <c r="E27" s="25">
        <v>59690</v>
      </c>
      <c r="F27" s="25">
        <v>0</v>
      </c>
      <c r="G27" s="26">
        <v>34819.17</v>
      </c>
      <c r="H27" s="26">
        <v>34819.17</v>
      </c>
      <c r="K27" s="24" t="s">
        <v>43</v>
      </c>
      <c r="L27" s="39">
        <v>34819.17</v>
      </c>
      <c r="M27" s="39">
        <v>0</v>
      </c>
      <c r="N27" s="24">
        <v>141.30000000000001</v>
      </c>
      <c r="O27" s="24">
        <v>125.60000000000001</v>
      </c>
      <c r="P27" s="39">
        <v>-34819.17</v>
      </c>
      <c r="Q27" s="39">
        <v>23498.48</v>
      </c>
      <c r="R27" s="39" t="str">
        <f>IF(K27=B27,"OK","ERROR")</f>
        <v>OK</v>
      </c>
      <c r="S27" s="39">
        <v>34819.17</v>
      </c>
      <c r="T27" s="39">
        <f t="shared" si="0"/>
        <v>0</v>
      </c>
      <c r="U27" s="39">
        <f t="shared" si="1"/>
        <v>58317.65</v>
      </c>
      <c r="V27" s="39">
        <f t="shared" si="2"/>
        <v>0</v>
      </c>
      <c r="W27" s="39">
        <f t="shared" si="3"/>
        <v>0</v>
      </c>
    </row>
    <row r="28" spans="1:23" x14ac:dyDescent="0.2">
      <c r="A28" s="24">
        <v>2139</v>
      </c>
      <c r="B28" s="24" t="s">
        <v>44</v>
      </c>
      <c r="C28" s="24">
        <v>497</v>
      </c>
      <c r="D28" s="24">
        <v>247</v>
      </c>
      <c r="E28" s="25">
        <v>93907</v>
      </c>
      <c r="F28" s="25">
        <v>0</v>
      </c>
      <c r="G28" s="26">
        <v>54779.08</v>
      </c>
      <c r="H28" s="26">
        <v>54779.08</v>
      </c>
      <c r="K28" s="24" t="s">
        <v>44</v>
      </c>
      <c r="L28" s="39">
        <v>54779.08</v>
      </c>
      <c r="M28" s="39">
        <v>0</v>
      </c>
      <c r="N28" s="24">
        <v>222.3</v>
      </c>
      <c r="O28" s="24">
        <v>197.60000000000002</v>
      </c>
      <c r="P28" s="39">
        <v>-54779.08</v>
      </c>
      <c r="Q28" s="39">
        <v>36969.07</v>
      </c>
      <c r="R28" s="39" t="str">
        <f>IF(K28=B28,"OK","ERROR")</f>
        <v>OK</v>
      </c>
      <c r="S28" s="39">
        <v>54779.08</v>
      </c>
      <c r="T28" s="39">
        <f t="shared" si="0"/>
        <v>0</v>
      </c>
      <c r="U28" s="39">
        <f t="shared" si="1"/>
        <v>91748.15</v>
      </c>
      <c r="V28" s="39">
        <f t="shared" si="2"/>
        <v>0</v>
      </c>
      <c r="W28" s="39">
        <f t="shared" si="3"/>
        <v>0</v>
      </c>
    </row>
    <row r="29" spans="1:23" x14ac:dyDescent="0.2">
      <c r="A29" s="24">
        <v>2142</v>
      </c>
      <c r="B29" s="24" t="s">
        <v>45</v>
      </c>
      <c r="C29" s="24">
        <v>155</v>
      </c>
      <c r="D29" s="24">
        <v>61</v>
      </c>
      <c r="E29" s="25">
        <v>23192</v>
      </c>
      <c r="F29" s="25">
        <v>0</v>
      </c>
      <c r="G29" s="26">
        <v>13528.67</v>
      </c>
      <c r="H29" s="26">
        <v>13528.67</v>
      </c>
      <c r="K29" s="24" t="s">
        <v>45</v>
      </c>
      <c r="L29" s="39">
        <v>13528.67</v>
      </c>
      <c r="M29" s="39">
        <v>0</v>
      </c>
      <c r="N29" s="24">
        <v>54.9</v>
      </c>
      <c r="O29" s="24">
        <v>48.800000000000004</v>
      </c>
      <c r="P29" s="39">
        <v>-13528.67</v>
      </c>
      <c r="Q29" s="39">
        <v>9129.7800000000007</v>
      </c>
      <c r="R29" s="39" t="str">
        <f>IF(K29=B29,"OK","ERROR")</f>
        <v>OK</v>
      </c>
      <c r="S29" s="39">
        <v>13528.67</v>
      </c>
      <c r="T29" s="39">
        <f t="shared" si="0"/>
        <v>0</v>
      </c>
      <c r="U29" s="39">
        <f t="shared" si="1"/>
        <v>22658.449999999997</v>
      </c>
      <c r="V29" s="39">
        <f t="shared" si="2"/>
        <v>0</v>
      </c>
      <c r="W29" s="39">
        <f t="shared" si="3"/>
        <v>0</v>
      </c>
    </row>
    <row r="30" spans="1:23" x14ac:dyDescent="0.2">
      <c r="A30" s="24">
        <v>2147</v>
      </c>
      <c r="B30" s="24" t="s">
        <v>46</v>
      </c>
      <c r="C30" s="24">
        <v>143</v>
      </c>
      <c r="D30" s="24">
        <v>65</v>
      </c>
      <c r="E30" s="25">
        <v>24713</v>
      </c>
      <c r="F30" s="25">
        <v>6500</v>
      </c>
      <c r="G30" s="26">
        <v>20915.919999999998</v>
      </c>
      <c r="H30" s="26">
        <v>14415.919999999998</v>
      </c>
      <c r="K30" s="24" t="s">
        <v>46</v>
      </c>
      <c r="L30" s="39">
        <v>14415.92</v>
      </c>
      <c r="M30" s="39">
        <v>6500</v>
      </c>
      <c r="N30" s="24">
        <v>58.5</v>
      </c>
      <c r="O30" s="24">
        <v>52</v>
      </c>
      <c r="P30" s="39">
        <v>-14415.92</v>
      </c>
      <c r="Q30" s="39">
        <v>9728.33</v>
      </c>
      <c r="R30" s="39" t="str">
        <f>IF(K30=B30,"OK","ERROR")</f>
        <v>OK</v>
      </c>
      <c r="S30" s="39">
        <v>20915.919999999998</v>
      </c>
      <c r="T30" s="39">
        <f t="shared" si="0"/>
        <v>0</v>
      </c>
      <c r="U30" s="39">
        <f t="shared" si="1"/>
        <v>24144.249999999996</v>
      </c>
      <c r="V30" s="39">
        <f t="shared" si="2"/>
        <v>0</v>
      </c>
      <c r="W30" s="39">
        <f t="shared" si="3"/>
        <v>0</v>
      </c>
    </row>
    <row r="31" spans="1:23" x14ac:dyDescent="0.2">
      <c r="A31" s="24">
        <v>2148</v>
      </c>
      <c r="B31" s="24" t="s">
        <v>47</v>
      </c>
      <c r="C31" s="24">
        <v>99</v>
      </c>
      <c r="D31" s="24">
        <v>47</v>
      </c>
      <c r="E31" s="25">
        <v>17869</v>
      </c>
      <c r="F31" s="25">
        <v>6345</v>
      </c>
      <c r="G31" s="26">
        <v>16768.580000000002</v>
      </c>
      <c r="H31" s="26">
        <v>10423.580000000002</v>
      </c>
      <c r="K31" s="24" t="s">
        <v>47</v>
      </c>
      <c r="L31" s="39">
        <v>10423.58</v>
      </c>
      <c r="M31" s="39">
        <v>6345</v>
      </c>
      <c r="N31" s="24">
        <v>42.300000000000004</v>
      </c>
      <c r="O31" s="24">
        <v>37.6</v>
      </c>
      <c r="P31" s="39">
        <v>-10423.58</v>
      </c>
      <c r="Q31" s="39">
        <v>7034.57</v>
      </c>
      <c r="R31" s="39" t="str">
        <f>IF(K31=B31,"OK","ERROR")</f>
        <v>OK</v>
      </c>
      <c r="S31" s="39">
        <v>16768.580000000002</v>
      </c>
      <c r="T31" s="39">
        <f t="shared" si="0"/>
        <v>0</v>
      </c>
      <c r="U31" s="39">
        <f t="shared" si="1"/>
        <v>17458.149999999998</v>
      </c>
      <c r="V31" s="39">
        <f t="shared" si="2"/>
        <v>0</v>
      </c>
      <c r="W31" s="39">
        <f t="shared" si="3"/>
        <v>0</v>
      </c>
    </row>
    <row r="32" spans="1:23" x14ac:dyDescent="0.2">
      <c r="A32" s="24">
        <v>2155</v>
      </c>
      <c r="B32" s="24" t="s">
        <v>48</v>
      </c>
      <c r="C32" s="24">
        <v>315</v>
      </c>
      <c r="D32" s="24">
        <v>121</v>
      </c>
      <c r="E32" s="25">
        <v>46003</v>
      </c>
      <c r="F32" s="25">
        <v>0</v>
      </c>
      <c r="G32" s="26">
        <v>26835.08</v>
      </c>
      <c r="H32" s="26">
        <v>26835.08</v>
      </c>
      <c r="K32" s="24" t="s">
        <v>48</v>
      </c>
      <c r="L32" s="39">
        <v>26835.08</v>
      </c>
      <c r="M32" s="39">
        <v>0</v>
      </c>
      <c r="N32" s="24">
        <v>108.9</v>
      </c>
      <c r="O32" s="24">
        <v>96.800000000000011</v>
      </c>
      <c r="P32" s="39">
        <v>-26835.08</v>
      </c>
      <c r="Q32" s="39">
        <v>18110.37</v>
      </c>
      <c r="R32" s="39" t="str">
        <f>IF(K32=B32,"OK","ERROR")</f>
        <v>OK</v>
      </c>
      <c r="S32" s="39">
        <v>26835.08</v>
      </c>
      <c r="T32" s="39">
        <f t="shared" si="0"/>
        <v>0</v>
      </c>
      <c r="U32" s="39">
        <f t="shared" si="1"/>
        <v>44945.45</v>
      </c>
      <c r="V32" s="39">
        <f t="shared" si="2"/>
        <v>0</v>
      </c>
      <c r="W32" s="39">
        <f t="shared" si="3"/>
        <v>0</v>
      </c>
    </row>
    <row r="33" spans="1:23" x14ac:dyDescent="0.2">
      <c r="A33" s="24">
        <v>2156</v>
      </c>
      <c r="B33" s="24" t="s">
        <v>49</v>
      </c>
      <c r="C33" s="24">
        <v>409</v>
      </c>
      <c r="D33" s="24">
        <v>160</v>
      </c>
      <c r="E33" s="25">
        <v>60831</v>
      </c>
      <c r="F33" s="25">
        <v>0</v>
      </c>
      <c r="G33" s="26">
        <v>35484.75</v>
      </c>
      <c r="H33" s="26">
        <v>35484.75</v>
      </c>
      <c r="K33" s="24" t="s">
        <v>49</v>
      </c>
      <c r="L33" s="39">
        <v>35484.75</v>
      </c>
      <c r="M33" s="39">
        <v>0</v>
      </c>
      <c r="N33" s="24">
        <v>144</v>
      </c>
      <c r="O33" s="24">
        <v>128</v>
      </c>
      <c r="P33" s="39">
        <v>-35484.75</v>
      </c>
      <c r="Q33" s="39">
        <v>23947.25</v>
      </c>
      <c r="R33" s="39" t="str">
        <f>IF(K33=B33,"OK","ERROR")</f>
        <v>OK</v>
      </c>
      <c r="S33" s="39">
        <v>35484.75</v>
      </c>
      <c r="T33" s="39">
        <f t="shared" si="0"/>
        <v>0</v>
      </c>
      <c r="U33" s="39">
        <f t="shared" si="1"/>
        <v>59431.999999999993</v>
      </c>
      <c r="V33" s="39">
        <f t="shared" si="2"/>
        <v>0</v>
      </c>
      <c r="W33" s="39">
        <f t="shared" si="3"/>
        <v>0</v>
      </c>
    </row>
    <row r="34" spans="1:23" x14ac:dyDescent="0.2">
      <c r="A34" s="24">
        <v>2161</v>
      </c>
      <c r="B34" s="24" t="s">
        <v>50</v>
      </c>
      <c r="C34" s="24">
        <v>212</v>
      </c>
      <c r="D34" s="24">
        <v>87</v>
      </c>
      <c r="E34" s="25">
        <v>33077</v>
      </c>
      <c r="F34" s="25">
        <v>0</v>
      </c>
      <c r="G34" s="26">
        <v>19294.919999999998</v>
      </c>
      <c r="H34" s="26">
        <v>19294.919999999998</v>
      </c>
      <c r="K34" s="24" t="s">
        <v>50</v>
      </c>
      <c r="L34" s="39">
        <v>19294.919999999998</v>
      </c>
      <c r="M34" s="39">
        <v>0</v>
      </c>
      <c r="N34" s="24">
        <v>78.3</v>
      </c>
      <c r="O34" s="24">
        <v>69.600000000000009</v>
      </c>
      <c r="P34" s="39">
        <v>-19294.919999999998</v>
      </c>
      <c r="Q34" s="39">
        <v>13021.23</v>
      </c>
      <c r="R34" s="39" t="str">
        <f>IF(K34=B34,"OK","ERROR")</f>
        <v>OK</v>
      </c>
      <c r="S34" s="39">
        <v>19294.919999999998</v>
      </c>
      <c r="T34" s="39">
        <f t="shared" si="0"/>
        <v>0</v>
      </c>
      <c r="U34" s="39">
        <f t="shared" si="1"/>
        <v>32316.149999999998</v>
      </c>
      <c r="V34" s="39">
        <f t="shared" si="2"/>
        <v>0</v>
      </c>
      <c r="W34" s="39">
        <f t="shared" si="3"/>
        <v>0</v>
      </c>
    </row>
    <row r="35" spans="1:23" x14ac:dyDescent="0.2">
      <c r="A35" s="24">
        <v>2163</v>
      </c>
      <c r="B35" s="24" t="s">
        <v>51</v>
      </c>
      <c r="C35" s="24">
        <v>206</v>
      </c>
      <c r="D35" s="24">
        <v>87</v>
      </c>
      <c r="E35" s="25">
        <v>33077</v>
      </c>
      <c r="F35" s="25">
        <v>0</v>
      </c>
      <c r="G35" s="26">
        <v>19294.919999999998</v>
      </c>
      <c r="H35" s="26">
        <v>19294.919999999998</v>
      </c>
      <c r="K35" s="24" t="s">
        <v>51</v>
      </c>
      <c r="L35" s="39">
        <v>19294.919999999998</v>
      </c>
      <c r="M35" s="39">
        <v>0</v>
      </c>
      <c r="N35" s="24">
        <v>78.3</v>
      </c>
      <c r="O35" s="24">
        <v>69.600000000000009</v>
      </c>
      <c r="P35" s="39">
        <v>-19294.919999999998</v>
      </c>
      <c r="Q35" s="39">
        <v>13021.23</v>
      </c>
      <c r="R35" s="39" t="str">
        <f>IF(K35=B35,"OK","ERROR")</f>
        <v>OK</v>
      </c>
      <c r="S35" s="39">
        <v>19294.919999999998</v>
      </c>
      <c r="T35" s="39">
        <f t="shared" si="0"/>
        <v>0</v>
      </c>
      <c r="U35" s="39">
        <f t="shared" si="1"/>
        <v>32316.149999999998</v>
      </c>
      <c r="V35" s="39">
        <f t="shared" si="2"/>
        <v>0</v>
      </c>
      <c r="W35" s="39">
        <f t="shared" si="3"/>
        <v>0</v>
      </c>
    </row>
    <row r="36" spans="1:23" x14ac:dyDescent="0.2">
      <c r="A36" s="24">
        <v>2164</v>
      </c>
      <c r="B36" s="24" t="s">
        <v>52</v>
      </c>
      <c r="C36" s="24">
        <v>183</v>
      </c>
      <c r="D36" s="24">
        <v>66</v>
      </c>
      <c r="E36" s="25">
        <v>25093</v>
      </c>
      <c r="F36" s="25">
        <v>0</v>
      </c>
      <c r="G36" s="26">
        <v>14637.58</v>
      </c>
      <c r="H36" s="26">
        <v>14637.58</v>
      </c>
      <c r="K36" s="24" t="s">
        <v>52</v>
      </c>
      <c r="L36" s="39">
        <v>14637.58</v>
      </c>
      <c r="M36" s="39">
        <v>0</v>
      </c>
      <c r="N36" s="24">
        <v>59.4</v>
      </c>
      <c r="O36" s="24">
        <v>52.800000000000004</v>
      </c>
      <c r="P36" s="39">
        <v>-14637.58</v>
      </c>
      <c r="Q36" s="39">
        <v>9878.1200000000008</v>
      </c>
      <c r="R36" s="39" t="str">
        <f>IF(K36=B36,"OK","ERROR")</f>
        <v>OK</v>
      </c>
      <c r="S36" s="39">
        <v>14637.58</v>
      </c>
      <c r="T36" s="39">
        <f t="shared" si="0"/>
        <v>0</v>
      </c>
      <c r="U36" s="39">
        <f t="shared" si="1"/>
        <v>24515.699999999997</v>
      </c>
      <c r="V36" s="39">
        <f t="shared" si="2"/>
        <v>0</v>
      </c>
      <c r="W36" s="39">
        <f t="shared" si="3"/>
        <v>0</v>
      </c>
    </row>
    <row r="37" spans="1:23" x14ac:dyDescent="0.2">
      <c r="A37" s="24">
        <v>2165</v>
      </c>
      <c r="B37" s="24" t="s">
        <v>53</v>
      </c>
      <c r="C37" s="24">
        <v>202</v>
      </c>
      <c r="D37" s="24">
        <v>82</v>
      </c>
      <c r="E37" s="25">
        <v>31176</v>
      </c>
      <c r="F37" s="25">
        <v>0</v>
      </c>
      <c r="G37" s="26">
        <v>18186</v>
      </c>
      <c r="H37" s="26">
        <v>18186</v>
      </c>
      <c r="K37" s="24" t="s">
        <v>53</v>
      </c>
      <c r="L37" s="39">
        <v>18186</v>
      </c>
      <c r="M37" s="39">
        <v>0</v>
      </c>
      <c r="N37" s="24">
        <v>73.8</v>
      </c>
      <c r="O37" s="24">
        <v>65.600000000000009</v>
      </c>
      <c r="P37" s="39">
        <v>-18186</v>
      </c>
      <c r="Q37" s="39">
        <v>12272.9</v>
      </c>
      <c r="R37" s="39" t="str">
        <f>IF(K37=B37,"OK","ERROR")</f>
        <v>OK</v>
      </c>
      <c r="S37" s="39">
        <v>18186</v>
      </c>
      <c r="T37" s="39">
        <f t="shared" si="0"/>
        <v>0</v>
      </c>
      <c r="U37" s="39">
        <f t="shared" si="1"/>
        <v>30458.899999999998</v>
      </c>
      <c r="V37" s="39">
        <f t="shared" si="2"/>
        <v>0</v>
      </c>
      <c r="W37" s="39">
        <f t="shared" si="3"/>
        <v>0</v>
      </c>
    </row>
    <row r="38" spans="1:23" x14ac:dyDescent="0.2">
      <c r="A38" s="24">
        <v>2166</v>
      </c>
      <c r="B38" s="24" t="s">
        <v>54</v>
      </c>
      <c r="C38" s="24">
        <v>107</v>
      </c>
      <c r="D38" s="24">
        <v>45</v>
      </c>
      <c r="E38" s="25">
        <v>17109</v>
      </c>
      <c r="F38" s="25">
        <v>6075</v>
      </c>
      <c r="G38" s="26">
        <v>16055.25</v>
      </c>
      <c r="H38" s="26">
        <v>9980.25</v>
      </c>
      <c r="K38" s="24" t="s">
        <v>54</v>
      </c>
      <c r="L38" s="39">
        <v>9980.25</v>
      </c>
      <c r="M38" s="39">
        <v>6075</v>
      </c>
      <c r="N38" s="24">
        <v>40.5</v>
      </c>
      <c r="O38" s="24">
        <v>36</v>
      </c>
      <c r="P38" s="39">
        <v>-9980.25</v>
      </c>
      <c r="Q38" s="39">
        <v>6735</v>
      </c>
      <c r="R38" s="39" t="str">
        <f>IF(K38=B38,"OK","ERROR")</f>
        <v>OK</v>
      </c>
      <c r="S38" s="39">
        <v>16055.25</v>
      </c>
      <c r="T38" s="39">
        <f t="shared" si="0"/>
        <v>0</v>
      </c>
      <c r="U38" s="39">
        <f t="shared" si="1"/>
        <v>16715.249999999996</v>
      </c>
      <c r="V38" s="39">
        <f t="shared" si="2"/>
        <v>0</v>
      </c>
      <c r="W38" s="39">
        <f t="shared" si="3"/>
        <v>0</v>
      </c>
    </row>
    <row r="39" spans="1:23" x14ac:dyDescent="0.2">
      <c r="A39" s="24">
        <v>2167</v>
      </c>
      <c r="B39" s="24" t="s">
        <v>55</v>
      </c>
      <c r="C39" s="24">
        <v>202</v>
      </c>
      <c r="D39" s="24">
        <v>90</v>
      </c>
      <c r="E39" s="25">
        <v>34218</v>
      </c>
      <c r="F39" s="25">
        <v>0</v>
      </c>
      <c r="G39" s="26">
        <v>19960.5</v>
      </c>
      <c r="H39" s="26">
        <v>19960.5</v>
      </c>
      <c r="K39" s="24" t="s">
        <v>55</v>
      </c>
      <c r="L39" s="39">
        <v>19960.5</v>
      </c>
      <c r="M39" s="39">
        <v>0</v>
      </c>
      <c r="N39" s="24">
        <v>81</v>
      </c>
      <c r="O39" s="24">
        <v>72</v>
      </c>
      <c r="P39" s="39">
        <v>-19960.5</v>
      </c>
      <c r="Q39" s="39">
        <v>13470</v>
      </c>
      <c r="R39" s="39" t="str">
        <f>IF(K39=B39,"OK","ERROR")</f>
        <v>OK</v>
      </c>
      <c r="S39" s="39">
        <v>19960.5</v>
      </c>
      <c r="T39" s="39">
        <f t="shared" si="0"/>
        <v>0</v>
      </c>
      <c r="U39" s="39">
        <f t="shared" si="1"/>
        <v>33430.499999999993</v>
      </c>
      <c r="V39" s="39">
        <f t="shared" si="2"/>
        <v>0</v>
      </c>
      <c r="W39" s="39">
        <f t="shared" si="3"/>
        <v>0</v>
      </c>
    </row>
    <row r="40" spans="1:23" x14ac:dyDescent="0.2">
      <c r="A40" s="24">
        <v>2168</v>
      </c>
      <c r="B40" s="24" t="s">
        <v>56</v>
      </c>
      <c r="C40" s="24">
        <v>206</v>
      </c>
      <c r="D40" s="24">
        <v>80</v>
      </c>
      <c r="E40" s="25">
        <v>30416</v>
      </c>
      <c r="F40" s="25">
        <v>0</v>
      </c>
      <c r="G40" s="26">
        <v>17742.669999999998</v>
      </c>
      <c r="H40" s="26">
        <v>17742.669999999998</v>
      </c>
      <c r="K40" s="24" t="s">
        <v>56</v>
      </c>
      <c r="L40" s="39">
        <v>17742.669999999998</v>
      </c>
      <c r="M40" s="39">
        <v>0</v>
      </c>
      <c r="N40" s="24">
        <v>72</v>
      </c>
      <c r="O40" s="24">
        <v>64</v>
      </c>
      <c r="P40" s="39">
        <v>-17742.669999999998</v>
      </c>
      <c r="Q40" s="39">
        <v>11973.33</v>
      </c>
      <c r="R40" s="39" t="str">
        <f>IF(K40=B40,"OK","ERROR")</f>
        <v>OK</v>
      </c>
      <c r="S40" s="39">
        <v>17742.669999999998</v>
      </c>
      <c r="T40" s="39">
        <f t="shared" si="0"/>
        <v>0</v>
      </c>
      <c r="U40" s="39">
        <f t="shared" si="1"/>
        <v>29715.999999999996</v>
      </c>
      <c r="V40" s="39">
        <f t="shared" si="2"/>
        <v>0</v>
      </c>
      <c r="W40" s="39">
        <f t="shared" si="3"/>
        <v>0</v>
      </c>
    </row>
    <row r="41" spans="1:23" x14ac:dyDescent="0.2">
      <c r="A41" s="24">
        <v>2169</v>
      </c>
      <c r="B41" s="24" t="s">
        <v>57</v>
      </c>
      <c r="C41" s="24">
        <v>64</v>
      </c>
      <c r="D41" s="24">
        <v>28</v>
      </c>
      <c r="E41" s="25">
        <v>10646</v>
      </c>
      <c r="F41" s="25">
        <v>4480</v>
      </c>
      <c r="G41" s="26">
        <v>10690.17</v>
      </c>
      <c r="H41" s="26">
        <v>6210.17</v>
      </c>
      <c r="K41" s="24" t="s">
        <v>57</v>
      </c>
      <c r="L41" s="39">
        <v>6210.17</v>
      </c>
      <c r="M41" s="39">
        <v>4480</v>
      </c>
      <c r="N41" s="24">
        <v>25.2</v>
      </c>
      <c r="O41" s="24">
        <v>22.400000000000002</v>
      </c>
      <c r="P41" s="39">
        <v>-6210.17</v>
      </c>
      <c r="Q41" s="39">
        <v>4190.43</v>
      </c>
      <c r="R41" s="39" t="str">
        <f>IF(K41=B41,"OK","ERROR")</f>
        <v>OK</v>
      </c>
      <c r="S41" s="39">
        <v>10690.17</v>
      </c>
      <c r="T41" s="39">
        <f t="shared" si="0"/>
        <v>0</v>
      </c>
      <c r="U41" s="39">
        <f t="shared" si="1"/>
        <v>10400.599999999999</v>
      </c>
      <c r="V41" s="39">
        <f t="shared" si="2"/>
        <v>0</v>
      </c>
      <c r="W41" s="39">
        <f t="shared" si="3"/>
        <v>0</v>
      </c>
    </row>
    <row r="42" spans="1:23" x14ac:dyDescent="0.2">
      <c r="A42" s="24">
        <v>2171</v>
      </c>
      <c r="B42" s="24" t="s">
        <v>58</v>
      </c>
      <c r="C42" s="24">
        <v>420</v>
      </c>
      <c r="D42" s="24">
        <v>165</v>
      </c>
      <c r="E42" s="25">
        <v>62732</v>
      </c>
      <c r="F42" s="25">
        <v>0</v>
      </c>
      <c r="G42" s="26">
        <v>36593.67</v>
      </c>
      <c r="H42" s="26">
        <v>36593.67</v>
      </c>
      <c r="K42" s="24" t="s">
        <v>58</v>
      </c>
      <c r="L42" s="39">
        <v>36593.67</v>
      </c>
      <c r="M42" s="39">
        <v>0</v>
      </c>
      <c r="N42" s="24">
        <v>148.5</v>
      </c>
      <c r="O42" s="24">
        <v>132</v>
      </c>
      <c r="P42" s="39">
        <v>-36593.67</v>
      </c>
      <c r="Q42" s="39">
        <v>24695.58</v>
      </c>
      <c r="R42" s="39" t="str">
        <f>IF(K42=B42,"OK","ERROR")</f>
        <v>OK</v>
      </c>
      <c r="S42" s="39">
        <v>36593.67</v>
      </c>
      <c r="T42" s="39">
        <f t="shared" si="0"/>
        <v>0</v>
      </c>
      <c r="U42" s="39">
        <f t="shared" si="1"/>
        <v>61289.249999999993</v>
      </c>
      <c r="V42" s="39">
        <f t="shared" si="2"/>
        <v>0</v>
      </c>
      <c r="W42" s="39">
        <f t="shared" si="3"/>
        <v>0</v>
      </c>
    </row>
    <row r="43" spans="1:23" x14ac:dyDescent="0.2">
      <c r="A43" s="24">
        <v>2172</v>
      </c>
      <c r="B43" s="24" t="s">
        <v>59</v>
      </c>
      <c r="C43" s="24">
        <v>423</v>
      </c>
      <c r="D43" s="24">
        <v>167</v>
      </c>
      <c r="E43" s="25">
        <v>63492</v>
      </c>
      <c r="F43" s="25">
        <v>0</v>
      </c>
      <c r="G43" s="26">
        <v>37037</v>
      </c>
      <c r="H43" s="26">
        <v>37037</v>
      </c>
      <c r="K43" s="24" t="s">
        <v>59</v>
      </c>
      <c r="L43" s="39">
        <v>37037</v>
      </c>
      <c r="M43" s="39">
        <v>0</v>
      </c>
      <c r="N43" s="24">
        <v>150.30000000000001</v>
      </c>
      <c r="O43" s="24">
        <v>133.6</v>
      </c>
      <c r="P43" s="39">
        <v>-37037</v>
      </c>
      <c r="Q43" s="39">
        <v>24995.15</v>
      </c>
      <c r="R43" s="39" t="str">
        <f>IF(K43=B43,"OK","ERROR")</f>
        <v>OK</v>
      </c>
      <c r="S43" s="39">
        <v>37037</v>
      </c>
      <c r="T43" s="39">
        <f t="shared" si="0"/>
        <v>0</v>
      </c>
      <c r="U43" s="39">
        <f t="shared" si="1"/>
        <v>62032.149999999987</v>
      </c>
      <c r="V43" s="39">
        <f t="shared" si="2"/>
        <v>0</v>
      </c>
      <c r="W43" s="39">
        <f t="shared" si="3"/>
        <v>0</v>
      </c>
    </row>
    <row r="44" spans="1:23" x14ac:dyDescent="0.2">
      <c r="A44" s="24">
        <v>2176</v>
      </c>
      <c r="B44" s="24" t="s">
        <v>60</v>
      </c>
      <c r="C44" s="24">
        <v>296</v>
      </c>
      <c r="D44" s="24">
        <v>94</v>
      </c>
      <c r="E44" s="25">
        <v>35738</v>
      </c>
      <c r="F44" s="25">
        <v>0</v>
      </c>
      <c r="G44" s="26">
        <v>20847.169999999998</v>
      </c>
      <c r="H44" s="26">
        <v>20847.169999999998</v>
      </c>
      <c r="K44" s="24" t="s">
        <v>60</v>
      </c>
      <c r="L44" s="39">
        <v>20847.169999999998</v>
      </c>
      <c r="M44" s="39">
        <v>0</v>
      </c>
      <c r="N44" s="24">
        <v>84.600000000000009</v>
      </c>
      <c r="O44" s="24">
        <v>75.2</v>
      </c>
      <c r="P44" s="39">
        <v>-20847.169999999998</v>
      </c>
      <c r="Q44" s="39">
        <v>14069.13</v>
      </c>
      <c r="R44" s="39" t="str">
        <f>IF(K44=B44,"OK","ERROR")</f>
        <v>OK</v>
      </c>
      <c r="S44" s="39">
        <v>20847.169999999998</v>
      </c>
      <c r="T44" s="39">
        <f t="shared" si="0"/>
        <v>0</v>
      </c>
      <c r="U44" s="39">
        <f t="shared" si="1"/>
        <v>34916.299999999996</v>
      </c>
      <c r="V44" s="39">
        <f t="shared" si="2"/>
        <v>0</v>
      </c>
      <c r="W44" s="39">
        <f t="shared" si="3"/>
        <v>0</v>
      </c>
    </row>
    <row r="45" spans="1:23" x14ac:dyDescent="0.2">
      <c r="A45" s="24">
        <v>2180</v>
      </c>
      <c r="B45" s="24" t="s">
        <v>61</v>
      </c>
      <c r="C45" s="24">
        <v>239</v>
      </c>
      <c r="D45" s="24">
        <v>65</v>
      </c>
      <c r="E45" s="25">
        <v>24713</v>
      </c>
      <c r="F45" s="25">
        <v>0</v>
      </c>
      <c r="G45" s="26">
        <v>14415.92</v>
      </c>
      <c r="H45" s="26">
        <v>14415.92</v>
      </c>
      <c r="K45" s="24" t="s">
        <v>61</v>
      </c>
      <c r="L45" s="39">
        <v>14415.92</v>
      </c>
      <c r="M45" s="39">
        <v>0</v>
      </c>
      <c r="N45" s="24">
        <v>58.5</v>
      </c>
      <c r="O45" s="24">
        <v>52</v>
      </c>
      <c r="P45" s="39">
        <v>-14415.92</v>
      </c>
      <c r="Q45" s="39">
        <v>9728.33</v>
      </c>
      <c r="R45" s="39" t="str">
        <f>IF(K45=B45,"OK","ERROR")</f>
        <v>OK</v>
      </c>
      <c r="S45" s="39">
        <v>14415.92</v>
      </c>
      <c r="T45" s="39">
        <f t="shared" si="0"/>
        <v>0</v>
      </c>
      <c r="U45" s="39">
        <f t="shared" si="1"/>
        <v>24144.249999999996</v>
      </c>
      <c r="V45" s="39">
        <f t="shared" si="2"/>
        <v>0</v>
      </c>
      <c r="W45" s="39">
        <f t="shared" si="3"/>
        <v>0</v>
      </c>
    </row>
    <row r="46" spans="1:23" x14ac:dyDescent="0.2">
      <c r="A46" s="24">
        <v>2183</v>
      </c>
      <c r="B46" s="24" t="s">
        <v>62</v>
      </c>
      <c r="C46" s="24">
        <v>244</v>
      </c>
      <c r="D46" s="24">
        <v>87</v>
      </c>
      <c r="E46" s="25">
        <v>33077</v>
      </c>
      <c r="F46" s="25">
        <v>0</v>
      </c>
      <c r="G46" s="26">
        <v>19294.919999999998</v>
      </c>
      <c r="H46" s="26">
        <v>19294.919999999998</v>
      </c>
      <c r="K46" s="24" t="s">
        <v>62</v>
      </c>
      <c r="L46" s="39">
        <v>19294.919999999998</v>
      </c>
      <c r="M46" s="39">
        <v>0</v>
      </c>
      <c r="N46" s="24">
        <v>78.3</v>
      </c>
      <c r="O46" s="24">
        <v>69.600000000000009</v>
      </c>
      <c r="P46" s="39">
        <v>-19294.919999999998</v>
      </c>
      <c r="Q46" s="39">
        <v>13021.23</v>
      </c>
      <c r="R46" s="39" t="str">
        <f>IF(K46=B46,"OK","ERROR")</f>
        <v>OK</v>
      </c>
      <c r="S46" s="39">
        <v>19294.919999999998</v>
      </c>
      <c r="T46" s="39">
        <f t="shared" si="0"/>
        <v>0</v>
      </c>
      <c r="U46" s="39">
        <f t="shared" si="1"/>
        <v>32316.149999999998</v>
      </c>
      <c r="V46" s="39">
        <f t="shared" si="2"/>
        <v>0</v>
      </c>
      <c r="W46" s="39">
        <f t="shared" si="3"/>
        <v>0</v>
      </c>
    </row>
    <row r="47" spans="1:23" x14ac:dyDescent="0.2">
      <c r="A47" s="24">
        <v>2185</v>
      </c>
      <c r="B47" s="24" t="s">
        <v>63</v>
      </c>
      <c r="C47" s="24">
        <v>213</v>
      </c>
      <c r="D47" s="24">
        <v>82</v>
      </c>
      <c r="E47" s="25">
        <v>31176</v>
      </c>
      <c r="F47" s="25">
        <v>0</v>
      </c>
      <c r="G47" s="26">
        <v>18186</v>
      </c>
      <c r="H47" s="26">
        <v>18186</v>
      </c>
      <c r="K47" s="24" t="s">
        <v>63</v>
      </c>
      <c r="L47" s="39">
        <v>18186</v>
      </c>
      <c r="M47" s="39">
        <v>0</v>
      </c>
      <c r="N47" s="24">
        <v>73.8</v>
      </c>
      <c r="O47" s="24">
        <v>65.600000000000009</v>
      </c>
      <c r="P47" s="39">
        <v>-18186</v>
      </c>
      <c r="Q47" s="39">
        <v>12272.9</v>
      </c>
      <c r="R47" s="39" t="str">
        <f>IF(K47=B47,"OK","ERROR")</f>
        <v>OK</v>
      </c>
      <c r="S47" s="39">
        <v>18186</v>
      </c>
      <c r="T47" s="39">
        <f t="shared" si="0"/>
        <v>0</v>
      </c>
      <c r="U47" s="39">
        <f t="shared" si="1"/>
        <v>30458.899999999998</v>
      </c>
      <c r="V47" s="39">
        <f t="shared" si="2"/>
        <v>0</v>
      </c>
      <c r="W47" s="39">
        <f t="shared" si="3"/>
        <v>0</v>
      </c>
    </row>
    <row r="48" spans="1:23" x14ac:dyDescent="0.2">
      <c r="A48" s="24">
        <v>2187</v>
      </c>
      <c r="B48" s="24" t="s">
        <v>64</v>
      </c>
      <c r="C48" s="24">
        <v>206</v>
      </c>
      <c r="D48" s="24">
        <v>87</v>
      </c>
      <c r="E48" s="25">
        <v>33077</v>
      </c>
      <c r="F48" s="25">
        <v>0</v>
      </c>
      <c r="G48" s="26">
        <v>19294.919999999998</v>
      </c>
      <c r="H48" s="26">
        <v>19294.919999999998</v>
      </c>
      <c r="K48" s="24" t="s">
        <v>64</v>
      </c>
      <c r="L48" s="39">
        <v>19294.919999999998</v>
      </c>
      <c r="M48" s="39">
        <v>0</v>
      </c>
      <c r="N48" s="24">
        <v>78.3</v>
      </c>
      <c r="O48" s="24">
        <v>69.600000000000009</v>
      </c>
      <c r="P48" s="39">
        <v>-19294.919999999998</v>
      </c>
      <c r="Q48" s="39">
        <v>13021.23</v>
      </c>
      <c r="R48" s="39" t="str">
        <f>IF(K48=B48,"OK","ERROR")</f>
        <v>OK</v>
      </c>
      <c r="S48" s="39">
        <v>19294.919999999998</v>
      </c>
      <c r="T48" s="39">
        <f t="shared" si="0"/>
        <v>0</v>
      </c>
      <c r="U48" s="39">
        <f t="shared" si="1"/>
        <v>32316.149999999998</v>
      </c>
      <c r="V48" s="39">
        <f t="shared" si="2"/>
        <v>0</v>
      </c>
      <c r="W48" s="39">
        <f t="shared" si="3"/>
        <v>0</v>
      </c>
    </row>
    <row r="49" spans="1:23" x14ac:dyDescent="0.2">
      <c r="A49" s="24">
        <v>2188</v>
      </c>
      <c r="B49" s="24" t="s">
        <v>65</v>
      </c>
      <c r="C49" s="24">
        <v>92</v>
      </c>
      <c r="D49" s="24">
        <v>40</v>
      </c>
      <c r="E49" s="25">
        <v>15208</v>
      </c>
      <c r="F49" s="25">
        <v>5400</v>
      </c>
      <c r="G49" s="26">
        <v>14271.33</v>
      </c>
      <c r="H49" s="26">
        <v>8871.33</v>
      </c>
      <c r="K49" s="24" t="s">
        <v>65</v>
      </c>
      <c r="L49" s="39">
        <v>8871.33</v>
      </c>
      <c r="M49" s="39">
        <v>5400</v>
      </c>
      <c r="N49" s="24">
        <v>36</v>
      </c>
      <c r="O49" s="24">
        <v>32</v>
      </c>
      <c r="P49" s="39">
        <v>-8871.33</v>
      </c>
      <c r="Q49" s="39">
        <v>5986.67</v>
      </c>
      <c r="R49" s="39" t="str">
        <f>IF(K49=B49,"OK","ERROR")</f>
        <v>OK</v>
      </c>
      <c r="S49" s="39">
        <v>14271.33</v>
      </c>
      <c r="T49" s="39">
        <f t="shared" si="0"/>
        <v>0</v>
      </c>
      <c r="U49" s="39">
        <f t="shared" si="1"/>
        <v>14857.999999999998</v>
      </c>
      <c r="V49" s="39">
        <f t="shared" si="2"/>
        <v>0</v>
      </c>
      <c r="W49" s="39">
        <f t="shared" si="3"/>
        <v>0</v>
      </c>
    </row>
    <row r="50" spans="1:23" x14ac:dyDescent="0.2">
      <c r="A50" s="24">
        <v>2189</v>
      </c>
      <c r="B50" s="24" t="s">
        <v>66</v>
      </c>
      <c r="C50" s="24">
        <v>191</v>
      </c>
      <c r="D50" s="24">
        <v>86</v>
      </c>
      <c r="E50" s="25">
        <v>32697</v>
      </c>
      <c r="F50" s="25">
        <v>0</v>
      </c>
      <c r="G50" s="26">
        <v>19073.25</v>
      </c>
      <c r="H50" s="26">
        <v>19073.25</v>
      </c>
      <c r="K50" s="24" t="s">
        <v>66</v>
      </c>
      <c r="L50" s="39">
        <v>19073.25</v>
      </c>
      <c r="M50" s="39">
        <v>0</v>
      </c>
      <c r="N50" s="24">
        <v>77.400000000000006</v>
      </c>
      <c r="O50" s="24">
        <v>68.8</v>
      </c>
      <c r="P50" s="39">
        <v>-19073.25</v>
      </c>
      <c r="Q50" s="39">
        <v>12871.45</v>
      </c>
      <c r="R50" s="39" t="str">
        <f>IF(K50=B50,"OK","ERROR")</f>
        <v>OK</v>
      </c>
      <c r="S50" s="39">
        <v>19073.25</v>
      </c>
      <c r="T50" s="39">
        <f t="shared" si="0"/>
        <v>0</v>
      </c>
      <c r="U50" s="39">
        <f t="shared" si="1"/>
        <v>31944.699999999993</v>
      </c>
      <c r="V50" s="39">
        <f t="shared" si="2"/>
        <v>0</v>
      </c>
      <c r="W50" s="39">
        <f t="shared" si="3"/>
        <v>0</v>
      </c>
    </row>
    <row r="51" spans="1:23" x14ac:dyDescent="0.2">
      <c r="A51" s="24">
        <v>2190</v>
      </c>
      <c r="B51" s="24" t="s">
        <v>67</v>
      </c>
      <c r="C51" s="24">
        <v>56</v>
      </c>
      <c r="D51" s="24">
        <v>24</v>
      </c>
      <c r="E51" s="25">
        <v>9125</v>
      </c>
      <c r="F51" s="25">
        <v>4560</v>
      </c>
      <c r="G51" s="26">
        <v>9882.92</v>
      </c>
      <c r="H51" s="26">
        <v>5322.92</v>
      </c>
      <c r="K51" s="24" t="s">
        <v>67</v>
      </c>
      <c r="L51" s="39">
        <v>5322.92</v>
      </c>
      <c r="M51" s="39">
        <v>4560</v>
      </c>
      <c r="N51" s="24">
        <v>21.6</v>
      </c>
      <c r="O51" s="24">
        <v>19.200000000000003</v>
      </c>
      <c r="P51" s="39">
        <v>-5322.92</v>
      </c>
      <c r="Q51" s="39">
        <v>3591.88</v>
      </c>
      <c r="R51" s="39" t="str">
        <f>IF(K51=B51,"OK","ERROR")</f>
        <v>OK</v>
      </c>
      <c r="S51" s="39">
        <v>9882.92</v>
      </c>
      <c r="T51" s="39">
        <f t="shared" si="0"/>
        <v>0</v>
      </c>
      <c r="U51" s="39">
        <f t="shared" si="1"/>
        <v>8914.7999999999993</v>
      </c>
      <c r="V51" s="39">
        <f t="shared" si="2"/>
        <v>0</v>
      </c>
      <c r="W51" s="39">
        <f t="shared" si="3"/>
        <v>0</v>
      </c>
    </row>
    <row r="52" spans="1:23" x14ac:dyDescent="0.2">
      <c r="A52" s="24">
        <v>2191</v>
      </c>
      <c r="B52" s="24" t="s">
        <v>68</v>
      </c>
      <c r="C52" s="24">
        <v>620</v>
      </c>
      <c r="D52" s="24">
        <v>223</v>
      </c>
      <c r="E52" s="25">
        <v>84783</v>
      </c>
      <c r="F52" s="25">
        <v>0</v>
      </c>
      <c r="G52" s="26">
        <v>49456.75</v>
      </c>
      <c r="H52" s="26">
        <v>49456.75</v>
      </c>
      <c r="K52" s="24" t="s">
        <v>68</v>
      </c>
      <c r="L52" s="39">
        <v>49456.75</v>
      </c>
      <c r="M52" s="39">
        <v>0</v>
      </c>
      <c r="N52" s="24">
        <v>200.70000000000002</v>
      </c>
      <c r="O52" s="24">
        <v>178.4</v>
      </c>
      <c r="P52" s="39">
        <v>-49456.75</v>
      </c>
      <c r="Q52" s="39">
        <v>33376.6</v>
      </c>
      <c r="R52" s="39" t="str">
        <f>IF(K52=B52,"OK","ERROR")</f>
        <v>OK</v>
      </c>
      <c r="S52" s="39">
        <v>49456.75</v>
      </c>
      <c r="T52" s="39">
        <f t="shared" si="0"/>
        <v>0</v>
      </c>
      <c r="U52" s="39">
        <f t="shared" si="1"/>
        <v>82833.349999999991</v>
      </c>
      <c r="V52" s="39">
        <f t="shared" si="2"/>
        <v>0</v>
      </c>
      <c r="W52" s="39">
        <f t="shared" si="3"/>
        <v>0</v>
      </c>
    </row>
    <row r="53" spans="1:23" x14ac:dyDescent="0.2">
      <c r="A53" s="24">
        <v>2192</v>
      </c>
      <c r="B53" s="24" t="s">
        <v>69</v>
      </c>
      <c r="C53" s="24">
        <v>433</v>
      </c>
      <c r="D53" s="24">
        <v>160</v>
      </c>
      <c r="E53" s="25">
        <v>60831</v>
      </c>
      <c r="F53" s="25">
        <v>0</v>
      </c>
      <c r="G53" s="26">
        <v>35484.75</v>
      </c>
      <c r="H53" s="26">
        <v>35484.75</v>
      </c>
      <c r="K53" s="24" t="s">
        <v>69</v>
      </c>
      <c r="L53" s="39">
        <v>35484.75</v>
      </c>
      <c r="M53" s="39">
        <v>0</v>
      </c>
      <c r="N53" s="24">
        <v>144</v>
      </c>
      <c r="O53" s="24">
        <v>128</v>
      </c>
      <c r="P53" s="39">
        <v>-35484.75</v>
      </c>
      <c r="Q53" s="39">
        <v>23947.25</v>
      </c>
      <c r="R53" s="39" t="str">
        <f>IF(K53=B53,"OK","ERROR")</f>
        <v>OK</v>
      </c>
      <c r="S53" s="39">
        <v>35484.75</v>
      </c>
      <c r="T53" s="39">
        <f t="shared" si="0"/>
        <v>0</v>
      </c>
      <c r="U53" s="39">
        <f t="shared" si="1"/>
        <v>59431.999999999993</v>
      </c>
      <c r="V53" s="39">
        <f t="shared" si="2"/>
        <v>0</v>
      </c>
      <c r="W53" s="39">
        <f t="shared" si="3"/>
        <v>0</v>
      </c>
    </row>
    <row r="54" spans="1:23" x14ac:dyDescent="0.2">
      <c r="A54" s="24">
        <v>2193</v>
      </c>
      <c r="B54" s="24" t="s">
        <v>70</v>
      </c>
      <c r="C54" s="24">
        <v>208</v>
      </c>
      <c r="D54" s="24">
        <v>76</v>
      </c>
      <c r="E54" s="25">
        <v>28895</v>
      </c>
      <c r="F54" s="25">
        <v>0</v>
      </c>
      <c r="G54" s="26">
        <v>16855.419999999998</v>
      </c>
      <c r="H54" s="26">
        <v>16855.419999999998</v>
      </c>
      <c r="K54" s="24" t="s">
        <v>70</v>
      </c>
      <c r="L54" s="39">
        <v>16855.419999999998</v>
      </c>
      <c r="M54" s="39">
        <v>0</v>
      </c>
      <c r="N54" s="24">
        <v>68.400000000000006</v>
      </c>
      <c r="O54" s="24">
        <v>60.800000000000004</v>
      </c>
      <c r="P54" s="39">
        <v>-16855.419999999998</v>
      </c>
      <c r="Q54" s="39">
        <v>11374.78</v>
      </c>
      <c r="R54" s="39" t="str">
        <f>IF(K54=B54,"OK","ERROR")</f>
        <v>OK</v>
      </c>
      <c r="S54" s="39">
        <v>16855.419999999998</v>
      </c>
      <c r="T54" s="39">
        <f t="shared" si="0"/>
        <v>0</v>
      </c>
      <c r="U54" s="39">
        <f t="shared" si="1"/>
        <v>28230.2</v>
      </c>
      <c r="V54" s="39">
        <f t="shared" si="2"/>
        <v>0</v>
      </c>
      <c r="W54" s="39">
        <f t="shared" si="3"/>
        <v>0</v>
      </c>
    </row>
    <row r="55" spans="1:23" x14ac:dyDescent="0.2">
      <c r="A55" s="24">
        <v>2226</v>
      </c>
      <c r="B55" s="24" t="s">
        <v>71</v>
      </c>
      <c r="C55" s="24">
        <v>99</v>
      </c>
      <c r="D55" s="24">
        <v>40</v>
      </c>
      <c r="E55" s="25">
        <v>15208</v>
      </c>
      <c r="F55" s="25">
        <v>5400</v>
      </c>
      <c r="G55" s="26">
        <v>14271.33</v>
      </c>
      <c r="H55" s="26">
        <v>8871.33</v>
      </c>
      <c r="K55" s="24" t="s">
        <v>71</v>
      </c>
      <c r="L55" s="39">
        <v>8871.33</v>
      </c>
      <c r="M55" s="39">
        <v>5400</v>
      </c>
      <c r="N55" s="24">
        <v>36</v>
      </c>
      <c r="O55" s="24">
        <v>32</v>
      </c>
      <c r="P55" s="39">
        <v>-8871.33</v>
      </c>
      <c r="Q55" s="39">
        <v>5986.67</v>
      </c>
      <c r="R55" s="39" t="str">
        <f>IF(K55=B55,"OK","ERROR")</f>
        <v>OK</v>
      </c>
      <c r="S55" s="39">
        <v>14271.33</v>
      </c>
      <c r="T55" s="39">
        <f t="shared" si="0"/>
        <v>0</v>
      </c>
      <c r="U55" s="39">
        <f t="shared" si="1"/>
        <v>14857.999999999998</v>
      </c>
      <c r="V55" s="39">
        <f t="shared" si="2"/>
        <v>0</v>
      </c>
      <c r="W55" s="39">
        <f t="shared" si="3"/>
        <v>0</v>
      </c>
    </row>
    <row r="56" spans="1:23" x14ac:dyDescent="0.2">
      <c r="A56" s="24">
        <v>2227</v>
      </c>
      <c r="B56" s="24" t="s">
        <v>72</v>
      </c>
      <c r="C56" s="24">
        <v>165</v>
      </c>
      <c r="D56" s="24">
        <v>85</v>
      </c>
      <c r="E56" s="25">
        <v>32317</v>
      </c>
      <c r="F56" s="25">
        <v>0</v>
      </c>
      <c r="G56" s="26">
        <v>18851.580000000002</v>
      </c>
      <c r="H56" s="26">
        <v>18851.580000000002</v>
      </c>
      <c r="K56" s="24" t="s">
        <v>72</v>
      </c>
      <c r="L56" s="39">
        <v>18851.580000000002</v>
      </c>
      <c r="M56" s="39">
        <v>0</v>
      </c>
      <c r="N56" s="24">
        <v>76.5</v>
      </c>
      <c r="O56" s="24">
        <v>68</v>
      </c>
      <c r="P56" s="39">
        <v>-18851.580000000002</v>
      </c>
      <c r="Q56" s="39">
        <v>12721.67</v>
      </c>
      <c r="R56" s="39" t="str">
        <f>IF(K56=B56,"OK","ERROR")</f>
        <v>OK</v>
      </c>
      <c r="S56" s="39">
        <v>18851.580000000002</v>
      </c>
      <c r="T56" s="39">
        <f t="shared" si="0"/>
        <v>0</v>
      </c>
      <c r="U56" s="39">
        <f t="shared" si="1"/>
        <v>31573.249999999996</v>
      </c>
      <c r="V56" s="39">
        <f t="shared" si="2"/>
        <v>0</v>
      </c>
      <c r="W56" s="39">
        <f t="shared" si="3"/>
        <v>0</v>
      </c>
    </row>
    <row r="57" spans="1:23" x14ac:dyDescent="0.2">
      <c r="A57" s="24">
        <v>2228</v>
      </c>
      <c r="B57" s="24" t="s">
        <v>73</v>
      </c>
      <c r="C57" s="24">
        <v>406</v>
      </c>
      <c r="D57" s="24">
        <v>147</v>
      </c>
      <c r="E57" s="25">
        <v>55888</v>
      </c>
      <c r="F57" s="25">
        <v>0</v>
      </c>
      <c r="G57" s="26">
        <v>32601.33</v>
      </c>
      <c r="H57" s="26">
        <v>32601.33</v>
      </c>
      <c r="K57" s="24" t="s">
        <v>73</v>
      </c>
      <c r="L57" s="39">
        <v>32601.33</v>
      </c>
      <c r="M57" s="39">
        <v>0</v>
      </c>
      <c r="N57" s="24">
        <v>132.30000000000001</v>
      </c>
      <c r="O57" s="24">
        <v>117.60000000000001</v>
      </c>
      <c r="P57" s="39">
        <v>-32601.33</v>
      </c>
      <c r="Q57" s="39">
        <v>22001.82</v>
      </c>
      <c r="R57" s="39" t="str">
        <f>IF(K57=B57,"OK","ERROR")</f>
        <v>OK</v>
      </c>
      <c r="S57" s="39">
        <v>32601.33</v>
      </c>
      <c r="T57" s="39">
        <f t="shared" si="0"/>
        <v>0</v>
      </c>
      <c r="U57" s="39">
        <f t="shared" si="1"/>
        <v>54603.15</v>
      </c>
      <c r="V57" s="39">
        <f t="shared" si="2"/>
        <v>0</v>
      </c>
      <c r="W57" s="39">
        <f t="shared" si="3"/>
        <v>0</v>
      </c>
    </row>
    <row r="58" spans="1:23" x14ac:dyDescent="0.2">
      <c r="A58" s="24">
        <v>2231</v>
      </c>
      <c r="B58" s="24" t="s">
        <v>74</v>
      </c>
      <c r="C58" s="24">
        <v>135</v>
      </c>
      <c r="D58" s="24">
        <v>48</v>
      </c>
      <c r="E58" s="25">
        <v>18250</v>
      </c>
      <c r="F58" s="25">
        <v>4800</v>
      </c>
      <c r="G58" s="26">
        <v>15445.83</v>
      </c>
      <c r="H58" s="26">
        <v>10645.83</v>
      </c>
      <c r="K58" s="24" t="s">
        <v>74</v>
      </c>
      <c r="L58" s="39">
        <v>10645.83</v>
      </c>
      <c r="M58" s="39">
        <v>4800</v>
      </c>
      <c r="N58" s="24">
        <v>43.2</v>
      </c>
      <c r="O58" s="24">
        <v>38.400000000000006</v>
      </c>
      <c r="P58" s="39">
        <v>-10645.83</v>
      </c>
      <c r="Q58" s="39">
        <v>7183.77</v>
      </c>
      <c r="R58" s="39" t="str">
        <f>IF(K58=B58,"OK","ERROR")</f>
        <v>OK</v>
      </c>
      <c r="S58" s="39">
        <v>15445.83</v>
      </c>
      <c r="T58" s="39">
        <f t="shared" si="0"/>
        <v>0</v>
      </c>
      <c r="U58" s="39">
        <f t="shared" si="1"/>
        <v>17829.599999999999</v>
      </c>
      <c r="V58" s="39">
        <f t="shared" si="2"/>
        <v>0</v>
      </c>
      <c r="W58" s="39">
        <f t="shared" si="3"/>
        <v>0</v>
      </c>
    </row>
    <row r="59" spans="1:23" x14ac:dyDescent="0.2">
      <c r="A59" s="24">
        <v>2235</v>
      </c>
      <c r="B59" s="24" t="s">
        <v>75</v>
      </c>
      <c r="C59" s="24">
        <v>517</v>
      </c>
      <c r="D59" s="24">
        <v>202</v>
      </c>
      <c r="E59" s="25">
        <v>76799</v>
      </c>
      <c r="F59" s="25">
        <v>0</v>
      </c>
      <c r="G59" s="26">
        <v>44799.42</v>
      </c>
      <c r="H59" s="26">
        <v>44799.42</v>
      </c>
      <c r="K59" s="24" t="s">
        <v>75</v>
      </c>
      <c r="L59" s="39">
        <v>44799.42</v>
      </c>
      <c r="M59" s="39">
        <v>0</v>
      </c>
      <c r="N59" s="24">
        <v>181.8</v>
      </c>
      <c r="O59" s="24">
        <v>161.60000000000002</v>
      </c>
      <c r="P59" s="39">
        <v>-44799.42</v>
      </c>
      <c r="Q59" s="39">
        <v>30233.48</v>
      </c>
      <c r="R59" s="39" t="str">
        <f>IF(K59=B59,"OK","ERROR")</f>
        <v>OK</v>
      </c>
      <c r="S59" s="39">
        <v>44799.42</v>
      </c>
      <c r="T59" s="39">
        <f t="shared" si="0"/>
        <v>0</v>
      </c>
      <c r="U59" s="39">
        <f t="shared" si="1"/>
        <v>75032.899999999994</v>
      </c>
      <c r="V59" s="39">
        <f t="shared" si="2"/>
        <v>0</v>
      </c>
      <c r="W59" s="39">
        <f t="shared" si="3"/>
        <v>0</v>
      </c>
    </row>
    <row r="60" spans="1:23" x14ac:dyDescent="0.2">
      <c r="A60" s="24">
        <v>2237</v>
      </c>
      <c r="B60" s="24" t="s">
        <v>76</v>
      </c>
      <c r="C60" s="24">
        <v>451</v>
      </c>
      <c r="D60" s="24">
        <v>107</v>
      </c>
      <c r="E60" s="25">
        <v>40681</v>
      </c>
      <c r="F60" s="25">
        <v>0</v>
      </c>
      <c r="G60" s="26">
        <v>23730.58</v>
      </c>
      <c r="H60" s="26">
        <v>23730.58</v>
      </c>
      <c r="K60" s="24" t="s">
        <v>76</v>
      </c>
      <c r="L60" s="39">
        <v>23730.58</v>
      </c>
      <c r="M60" s="39">
        <v>0</v>
      </c>
      <c r="N60" s="24">
        <v>96.3</v>
      </c>
      <c r="O60" s="24">
        <v>85.600000000000009</v>
      </c>
      <c r="P60" s="39">
        <v>-23730.58</v>
      </c>
      <c r="Q60" s="39">
        <v>16014.57</v>
      </c>
      <c r="R60" s="39" t="str">
        <f>IF(K60=B60,"OK","ERROR")</f>
        <v>OK</v>
      </c>
      <c r="S60" s="39">
        <v>23730.58</v>
      </c>
      <c r="T60" s="39">
        <f t="shared" si="0"/>
        <v>0</v>
      </c>
      <c r="U60" s="39">
        <f t="shared" si="1"/>
        <v>39745.149999999994</v>
      </c>
      <c r="V60" s="39">
        <f t="shared" si="2"/>
        <v>0</v>
      </c>
      <c r="W60" s="39">
        <f t="shared" si="3"/>
        <v>0</v>
      </c>
    </row>
    <row r="61" spans="1:23" x14ac:dyDescent="0.2">
      <c r="A61" s="24">
        <v>2239</v>
      </c>
      <c r="B61" s="24" t="s">
        <v>77</v>
      </c>
      <c r="C61" s="24">
        <v>99</v>
      </c>
      <c r="D61" s="24">
        <v>40</v>
      </c>
      <c r="E61" s="25">
        <v>15208</v>
      </c>
      <c r="F61" s="25">
        <v>5400</v>
      </c>
      <c r="G61" s="26">
        <v>14271.33</v>
      </c>
      <c r="H61" s="26">
        <v>8871.33</v>
      </c>
      <c r="K61" s="24" t="s">
        <v>77</v>
      </c>
      <c r="L61" s="39">
        <v>8871.33</v>
      </c>
      <c r="M61" s="39">
        <v>5400</v>
      </c>
      <c r="N61" s="24">
        <v>36</v>
      </c>
      <c r="O61" s="24">
        <v>32</v>
      </c>
      <c r="P61" s="39">
        <v>-8871.33</v>
      </c>
      <c r="Q61" s="39">
        <v>5986.67</v>
      </c>
      <c r="R61" s="39" t="str">
        <f>IF(K61=B61,"OK","ERROR")</f>
        <v>OK</v>
      </c>
      <c r="S61" s="39">
        <v>14271.33</v>
      </c>
      <c r="T61" s="39">
        <f t="shared" si="0"/>
        <v>0</v>
      </c>
      <c r="U61" s="39">
        <f t="shared" si="1"/>
        <v>14857.999999999998</v>
      </c>
      <c r="V61" s="39">
        <f t="shared" si="2"/>
        <v>0</v>
      </c>
      <c r="W61" s="39">
        <f t="shared" si="3"/>
        <v>0</v>
      </c>
    </row>
    <row r="62" spans="1:23" x14ac:dyDescent="0.2">
      <c r="A62" s="24">
        <v>2245</v>
      </c>
      <c r="B62" s="24" t="s">
        <v>78</v>
      </c>
      <c r="C62" s="24">
        <v>259</v>
      </c>
      <c r="D62" s="24">
        <v>54</v>
      </c>
      <c r="E62" s="25">
        <v>20531</v>
      </c>
      <c r="F62" s="25">
        <v>0</v>
      </c>
      <c r="G62" s="26">
        <v>11976.42</v>
      </c>
      <c r="H62" s="26">
        <v>11976.42</v>
      </c>
      <c r="K62" s="24" t="s">
        <v>78</v>
      </c>
      <c r="L62" s="39">
        <v>11976.42</v>
      </c>
      <c r="M62" s="39">
        <v>0</v>
      </c>
      <c r="N62" s="24">
        <v>48.6</v>
      </c>
      <c r="O62" s="24">
        <v>43.2</v>
      </c>
      <c r="P62" s="39">
        <v>-11976.42</v>
      </c>
      <c r="Q62" s="39">
        <v>8081.88</v>
      </c>
      <c r="R62" s="39" t="str">
        <f>IF(K62=B62,"OK","ERROR")</f>
        <v>OK</v>
      </c>
      <c r="S62" s="39">
        <v>11976.42</v>
      </c>
      <c r="T62" s="39">
        <f t="shared" si="0"/>
        <v>0</v>
      </c>
      <c r="U62" s="39">
        <f t="shared" si="1"/>
        <v>20058.3</v>
      </c>
      <c r="V62" s="39">
        <f t="shared" si="2"/>
        <v>0</v>
      </c>
      <c r="W62" s="39">
        <f t="shared" si="3"/>
        <v>0</v>
      </c>
    </row>
    <row r="63" spans="1:23" x14ac:dyDescent="0.2">
      <c r="A63" s="24">
        <v>2254</v>
      </c>
      <c r="B63" s="24" t="s">
        <v>79</v>
      </c>
      <c r="C63" s="24">
        <v>204</v>
      </c>
      <c r="D63" s="24">
        <v>79</v>
      </c>
      <c r="E63" s="25">
        <v>30036</v>
      </c>
      <c r="F63" s="25">
        <v>0</v>
      </c>
      <c r="G63" s="26">
        <v>17521</v>
      </c>
      <c r="H63" s="26">
        <v>17521</v>
      </c>
      <c r="K63" s="24" t="s">
        <v>79</v>
      </c>
      <c r="L63" s="39">
        <v>17521</v>
      </c>
      <c r="M63" s="39">
        <v>0</v>
      </c>
      <c r="N63" s="24">
        <v>71.100000000000009</v>
      </c>
      <c r="O63" s="24">
        <v>63.2</v>
      </c>
      <c r="P63" s="39">
        <v>-17521</v>
      </c>
      <c r="Q63" s="39">
        <v>11823.55</v>
      </c>
      <c r="R63" s="39" t="str">
        <f>IF(K63=B63,"OK","ERROR")</f>
        <v>OK</v>
      </c>
      <c r="S63" s="39">
        <v>17521</v>
      </c>
      <c r="T63" s="39">
        <f t="shared" si="0"/>
        <v>0</v>
      </c>
      <c r="U63" s="39">
        <f t="shared" si="1"/>
        <v>29344.55</v>
      </c>
      <c r="V63" s="39">
        <f t="shared" si="2"/>
        <v>0</v>
      </c>
      <c r="W63" s="39">
        <f t="shared" si="3"/>
        <v>0</v>
      </c>
    </row>
    <row r="64" spans="1:23" x14ac:dyDescent="0.2">
      <c r="A64" s="24">
        <v>2258</v>
      </c>
      <c r="B64" s="24" t="s">
        <v>80</v>
      </c>
      <c r="C64" s="24">
        <v>442</v>
      </c>
      <c r="D64" s="24">
        <v>173</v>
      </c>
      <c r="E64" s="25">
        <v>65773</v>
      </c>
      <c r="F64" s="25">
        <v>0</v>
      </c>
      <c r="G64" s="26">
        <v>38367.58</v>
      </c>
      <c r="H64" s="26">
        <v>38367.58</v>
      </c>
      <c r="K64" s="24" t="s">
        <v>80</v>
      </c>
      <c r="L64" s="39">
        <v>38367.58</v>
      </c>
      <c r="M64" s="39">
        <v>0</v>
      </c>
      <c r="N64" s="24">
        <v>155.70000000000002</v>
      </c>
      <c r="O64" s="24">
        <v>138.4</v>
      </c>
      <c r="P64" s="39">
        <v>-38367.58</v>
      </c>
      <c r="Q64" s="39">
        <v>25893.27</v>
      </c>
      <c r="R64" s="39" t="str">
        <f>IF(K64=B64,"OK","ERROR")</f>
        <v>OK</v>
      </c>
      <c r="S64" s="39">
        <v>38367.58</v>
      </c>
      <c r="T64" s="39">
        <f t="shared" si="0"/>
        <v>0</v>
      </c>
      <c r="U64" s="39">
        <f t="shared" si="1"/>
        <v>64260.85</v>
      </c>
      <c r="V64" s="39">
        <f t="shared" si="2"/>
        <v>0</v>
      </c>
      <c r="W64" s="39">
        <f t="shared" si="3"/>
        <v>0</v>
      </c>
    </row>
    <row r="65" spans="1:23" x14ac:dyDescent="0.2">
      <c r="A65" s="24">
        <v>2259</v>
      </c>
      <c r="B65" s="24" t="s">
        <v>81</v>
      </c>
      <c r="C65" s="24">
        <v>311</v>
      </c>
      <c r="D65" s="24">
        <v>119</v>
      </c>
      <c r="E65" s="25">
        <v>45243</v>
      </c>
      <c r="F65" s="25">
        <v>0</v>
      </c>
      <c r="G65" s="26">
        <v>26391.75</v>
      </c>
      <c r="H65" s="26">
        <v>26391.75</v>
      </c>
      <c r="K65" s="24" t="s">
        <v>81</v>
      </c>
      <c r="L65" s="39">
        <v>26391.75</v>
      </c>
      <c r="M65" s="39">
        <v>0</v>
      </c>
      <c r="N65" s="24">
        <v>107.10000000000001</v>
      </c>
      <c r="O65" s="24">
        <v>95.2</v>
      </c>
      <c r="P65" s="39">
        <v>-26391.75</v>
      </c>
      <c r="Q65" s="39">
        <v>17810.8</v>
      </c>
      <c r="R65" s="39" t="str">
        <f>IF(K65=B65,"OK","ERROR")</f>
        <v>OK</v>
      </c>
      <c r="S65" s="39">
        <v>26391.75</v>
      </c>
      <c r="T65" s="39">
        <f t="shared" si="0"/>
        <v>0</v>
      </c>
      <c r="U65" s="39">
        <f t="shared" si="1"/>
        <v>44202.549999999996</v>
      </c>
      <c r="V65" s="39">
        <f t="shared" si="2"/>
        <v>0</v>
      </c>
      <c r="W65" s="39">
        <f t="shared" si="3"/>
        <v>0</v>
      </c>
    </row>
    <row r="66" spans="1:23" x14ac:dyDescent="0.2">
      <c r="A66" s="24">
        <v>2263</v>
      </c>
      <c r="B66" s="24" t="s">
        <v>82</v>
      </c>
      <c r="C66" s="24">
        <v>411</v>
      </c>
      <c r="D66" s="24">
        <v>282</v>
      </c>
      <c r="E66" s="25">
        <v>107214</v>
      </c>
      <c r="F66" s="25">
        <v>0</v>
      </c>
      <c r="G66" s="26">
        <v>62541.5</v>
      </c>
      <c r="H66" s="26">
        <v>62541.5</v>
      </c>
      <c r="K66" s="24" t="s">
        <v>82</v>
      </c>
      <c r="L66" s="39">
        <v>62541.5</v>
      </c>
      <c r="M66" s="39">
        <v>0</v>
      </c>
      <c r="N66" s="24">
        <v>253.8</v>
      </c>
      <c r="O66" s="24">
        <v>225.60000000000002</v>
      </c>
      <c r="P66" s="39">
        <v>-62541.5</v>
      </c>
      <c r="Q66" s="39">
        <v>42207.4</v>
      </c>
      <c r="R66" s="39" t="str">
        <f>IF(K66=B66,"OK","ERROR")</f>
        <v>OK</v>
      </c>
      <c r="S66" s="39">
        <v>62541.5</v>
      </c>
      <c r="T66" s="39">
        <f t="shared" si="0"/>
        <v>0</v>
      </c>
      <c r="U66" s="39">
        <f t="shared" si="1"/>
        <v>104748.9</v>
      </c>
      <c r="V66" s="39">
        <f t="shared" si="2"/>
        <v>0</v>
      </c>
      <c r="W66" s="39">
        <f t="shared" si="3"/>
        <v>0</v>
      </c>
    </row>
    <row r="67" spans="1:23" x14ac:dyDescent="0.2">
      <c r="A67" s="24">
        <v>2265</v>
      </c>
      <c r="B67" s="24" t="s">
        <v>83</v>
      </c>
      <c r="C67" s="24">
        <v>70</v>
      </c>
      <c r="D67" s="24">
        <v>27</v>
      </c>
      <c r="E67" s="25">
        <v>10266</v>
      </c>
      <c r="F67" s="25">
        <v>4320</v>
      </c>
      <c r="G67" s="26">
        <v>10308.5</v>
      </c>
      <c r="H67" s="26">
        <v>5988.5</v>
      </c>
      <c r="K67" s="24" t="s">
        <v>83</v>
      </c>
      <c r="L67" s="39">
        <v>5988.5</v>
      </c>
      <c r="M67" s="39">
        <v>4320</v>
      </c>
      <c r="N67" s="24">
        <v>24.3</v>
      </c>
      <c r="O67" s="24">
        <v>21.6</v>
      </c>
      <c r="P67" s="39">
        <v>-5988.5</v>
      </c>
      <c r="Q67" s="39">
        <v>4040.65</v>
      </c>
      <c r="R67" s="39" t="str">
        <f>IF(K67=B67,"OK","ERROR")</f>
        <v>OK</v>
      </c>
      <c r="S67" s="39">
        <v>10308.5</v>
      </c>
      <c r="T67" s="39">
        <f t="shared" ref="T67:T130" si="4">S67-L67-M67</f>
        <v>0</v>
      </c>
      <c r="U67" s="39">
        <f t="shared" ref="U67:U130" si="5">((N67+O67)/2)*(190*2.3)</f>
        <v>10029.15</v>
      </c>
      <c r="V67" s="39">
        <f t="shared" ref="V67:V130" si="6">U67-L67-Q67</f>
        <v>0</v>
      </c>
      <c r="W67" s="39">
        <f t="shared" ref="W67:W130" si="7">L67+P67</f>
        <v>0</v>
      </c>
    </row>
    <row r="68" spans="1:23" x14ac:dyDescent="0.2">
      <c r="A68" s="24">
        <v>2268</v>
      </c>
      <c r="B68" s="24" t="s">
        <v>84</v>
      </c>
      <c r="C68" s="24">
        <v>177</v>
      </c>
      <c r="D68" s="24">
        <v>165</v>
      </c>
      <c r="E68" s="25">
        <v>62732</v>
      </c>
      <c r="F68" s="25">
        <v>0</v>
      </c>
      <c r="G68" s="26">
        <v>36593.67</v>
      </c>
      <c r="H68" s="26">
        <v>36593.67</v>
      </c>
      <c r="K68" s="24" t="s">
        <v>84</v>
      </c>
      <c r="L68" s="39">
        <v>36593.67</v>
      </c>
      <c r="M68" s="39">
        <v>0</v>
      </c>
      <c r="N68" s="24">
        <v>148.5</v>
      </c>
      <c r="O68" s="24">
        <v>132</v>
      </c>
      <c r="P68" s="39">
        <v>-36593.67</v>
      </c>
      <c r="Q68" s="39">
        <v>24695.58</v>
      </c>
      <c r="R68" s="39" t="str">
        <f>IF(K68=B68,"OK","ERROR")</f>
        <v>OK</v>
      </c>
      <c r="S68" s="39">
        <v>36593.67</v>
      </c>
      <c r="T68" s="39">
        <f t="shared" si="4"/>
        <v>0</v>
      </c>
      <c r="U68" s="39">
        <f t="shared" si="5"/>
        <v>61289.249999999993</v>
      </c>
      <c r="V68" s="39">
        <f t="shared" si="6"/>
        <v>0</v>
      </c>
      <c r="W68" s="39">
        <f t="shared" si="7"/>
        <v>0</v>
      </c>
    </row>
    <row r="69" spans="1:23" x14ac:dyDescent="0.2">
      <c r="A69" s="24">
        <v>2270</v>
      </c>
      <c r="B69" s="24" t="s">
        <v>85</v>
      </c>
      <c r="C69" s="24">
        <v>168</v>
      </c>
      <c r="D69" s="24">
        <v>76</v>
      </c>
      <c r="E69" s="25">
        <v>28895</v>
      </c>
      <c r="F69" s="25">
        <v>0</v>
      </c>
      <c r="G69" s="26">
        <v>16855.419999999998</v>
      </c>
      <c r="H69" s="26">
        <v>16855.419999999998</v>
      </c>
      <c r="K69" s="24" t="s">
        <v>85</v>
      </c>
      <c r="L69" s="39">
        <v>16855.419999999998</v>
      </c>
      <c r="M69" s="39">
        <v>0</v>
      </c>
      <c r="N69" s="24">
        <v>68.400000000000006</v>
      </c>
      <c r="O69" s="24">
        <v>60.800000000000004</v>
      </c>
      <c r="P69" s="39">
        <v>-16855.419999999998</v>
      </c>
      <c r="Q69" s="39">
        <v>11374.78</v>
      </c>
      <c r="R69" s="39" t="str">
        <f>IF(K69=B69,"OK","ERROR")</f>
        <v>OK</v>
      </c>
      <c r="S69" s="39">
        <v>16855.419999999998</v>
      </c>
      <c r="T69" s="39">
        <f t="shared" si="4"/>
        <v>0</v>
      </c>
      <c r="U69" s="39">
        <f t="shared" si="5"/>
        <v>28230.2</v>
      </c>
      <c r="V69" s="39">
        <f t="shared" si="6"/>
        <v>0</v>
      </c>
      <c r="W69" s="39">
        <f t="shared" si="7"/>
        <v>0</v>
      </c>
    </row>
    <row r="70" spans="1:23" x14ac:dyDescent="0.2">
      <c r="A70" s="24">
        <v>2272</v>
      </c>
      <c r="B70" s="24" t="s">
        <v>86</v>
      </c>
      <c r="C70" s="24">
        <v>444</v>
      </c>
      <c r="D70" s="24">
        <v>130</v>
      </c>
      <c r="E70" s="25">
        <v>49425</v>
      </c>
      <c r="F70" s="25">
        <v>0</v>
      </c>
      <c r="G70" s="26">
        <v>28831.25</v>
      </c>
      <c r="H70" s="26">
        <v>28831.25</v>
      </c>
      <c r="K70" s="24" t="s">
        <v>86</v>
      </c>
      <c r="L70" s="39">
        <v>28831.25</v>
      </c>
      <c r="M70" s="39">
        <v>0</v>
      </c>
      <c r="N70" s="24">
        <v>117</v>
      </c>
      <c r="O70" s="24">
        <v>104</v>
      </c>
      <c r="P70" s="39">
        <v>-28831.25</v>
      </c>
      <c r="Q70" s="39">
        <v>19457.25</v>
      </c>
      <c r="R70" s="39" t="str">
        <f>IF(K70=B70,"OK","ERROR")</f>
        <v>OK</v>
      </c>
      <c r="S70" s="39">
        <v>28831.25</v>
      </c>
      <c r="T70" s="39">
        <f t="shared" si="4"/>
        <v>0</v>
      </c>
      <c r="U70" s="39">
        <f t="shared" si="5"/>
        <v>48288.499999999993</v>
      </c>
      <c r="V70" s="39">
        <f t="shared" si="6"/>
        <v>0</v>
      </c>
      <c r="W70" s="39">
        <f t="shared" si="7"/>
        <v>0</v>
      </c>
    </row>
    <row r="71" spans="1:23" x14ac:dyDescent="0.2">
      <c r="A71" s="24">
        <v>2275</v>
      </c>
      <c r="B71" s="24" t="s">
        <v>87</v>
      </c>
      <c r="C71" s="24">
        <v>207</v>
      </c>
      <c r="D71" s="24">
        <v>76</v>
      </c>
      <c r="E71" s="25">
        <v>28895</v>
      </c>
      <c r="F71" s="25">
        <v>0</v>
      </c>
      <c r="G71" s="26">
        <v>16855.419999999998</v>
      </c>
      <c r="H71" s="26">
        <v>16855.419999999998</v>
      </c>
      <c r="K71" s="24" t="s">
        <v>87</v>
      </c>
      <c r="L71" s="39">
        <v>16855.419999999998</v>
      </c>
      <c r="M71" s="39">
        <v>0</v>
      </c>
      <c r="N71" s="24">
        <v>68.400000000000006</v>
      </c>
      <c r="O71" s="24">
        <v>60.800000000000004</v>
      </c>
      <c r="P71" s="39">
        <v>-16855.419999999998</v>
      </c>
      <c r="Q71" s="39">
        <v>11374.78</v>
      </c>
      <c r="R71" s="39" t="str">
        <f>IF(K71=B71,"OK","ERROR")</f>
        <v>OK</v>
      </c>
      <c r="S71" s="39">
        <v>16855.419999999998</v>
      </c>
      <c r="T71" s="39">
        <f t="shared" si="4"/>
        <v>0</v>
      </c>
      <c r="U71" s="39">
        <f t="shared" si="5"/>
        <v>28230.2</v>
      </c>
      <c r="V71" s="39">
        <f t="shared" si="6"/>
        <v>0</v>
      </c>
      <c r="W71" s="39">
        <f t="shared" si="7"/>
        <v>0</v>
      </c>
    </row>
    <row r="72" spans="1:23" x14ac:dyDescent="0.2">
      <c r="A72" s="24">
        <v>2276</v>
      </c>
      <c r="B72" s="24" t="s">
        <v>88</v>
      </c>
      <c r="C72" s="24">
        <v>355</v>
      </c>
      <c r="D72" s="24">
        <v>295</v>
      </c>
      <c r="E72" s="25">
        <v>112157</v>
      </c>
      <c r="F72" s="25">
        <v>0</v>
      </c>
      <c r="G72" s="26">
        <v>65424.92</v>
      </c>
      <c r="H72" s="26">
        <v>65424.92</v>
      </c>
      <c r="K72" s="24" t="s">
        <v>88</v>
      </c>
      <c r="L72" s="39">
        <v>65424.92</v>
      </c>
      <c r="M72" s="39">
        <v>0</v>
      </c>
      <c r="N72" s="24">
        <v>265.5</v>
      </c>
      <c r="O72" s="24">
        <v>236</v>
      </c>
      <c r="P72" s="39">
        <v>-65424.92</v>
      </c>
      <c r="Q72" s="39">
        <v>44152.83</v>
      </c>
      <c r="R72" s="39" t="str">
        <f>IF(K72=B72,"OK","ERROR")</f>
        <v>OK</v>
      </c>
      <c r="S72" s="39">
        <v>65424.92</v>
      </c>
      <c r="T72" s="39">
        <f t="shared" si="4"/>
        <v>0</v>
      </c>
      <c r="U72" s="39">
        <f t="shared" si="5"/>
        <v>109577.74999999999</v>
      </c>
      <c r="V72" s="39">
        <f t="shared" si="6"/>
        <v>0</v>
      </c>
      <c r="W72" s="39">
        <f t="shared" si="7"/>
        <v>0</v>
      </c>
    </row>
    <row r="73" spans="1:23" x14ac:dyDescent="0.2">
      <c r="A73" s="24">
        <v>2278</v>
      </c>
      <c r="B73" s="24" t="s">
        <v>89</v>
      </c>
      <c r="C73" s="24">
        <v>110</v>
      </c>
      <c r="D73" s="24">
        <v>42</v>
      </c>
      <c r="E73" s="25">
        <v>15968</v>
      </c>
      <c r="F73" s="25">
        <v>5670</v>
      </c>
      <c r="G73" s="26">
        <v>14984.67</v>
      </c>
      <c r="H73" s="26">
        <v>9314.67</v>
      </c>
      <c r="K73" s="24" t="s">
        <v>89</v>
      </c>
      <c r="L73" s="39">
        <v>9314.67</v>
      </c>
      <c r="M73" s="39">
        <v>5670</v>
      </c>
      <c r="N73" s="24">
        <v>37.800000000000004</v>
      </c>
      <c r="O73" s="24">
        <v>33.6</v>
      </c>
      <c r="P73" s="39">
        <v>-9314.67</v>
      </c>
      <c r="Q73" s="39">
        <v>6286.23</v>
      </c>
      <c r="R73" s="39" t="str">
        <f>IF(K73=B73,"OK","ERROR")</f>
        <v>OK</v>
      </c>
      <c r="S73" s="39">
        <v>14984.67</v>
      </c>
      <c r="T73" s="39">
        <f t="shared" si="4"/>
        <v>0</v>
      </c>
      <c r="U73" s="39">
        <f t="shared" si="5"/>
        <v>15600.9</v>
      </c>
      <c r="V73" s="39">
        <f t="shared" si="6"/>
        <v>0</v>
      </c>
      <c r="W73" s="39">
        <f t="shared" si="7"/>
        <v>0</v>
      </c>
    </row>
    <row r="74" spans="1:23" x14ac:dyDescent="0.2">
      <c r="A74" s="24">
        <v>2279</v>
      </c>
      <c r="B74" s="24" t="s">
        <v>90</v>
      </c>
      <c r="C74" s="24">
        <v>82</v>
      </c>
      <c r="D74" s="24">
        <v>34</v>
      </c>
      <c r="E74" s="25">
        <v>12927</v>
      </c>
      <c r="F74" s="25">
        <v>5440</v>
      </c>
      <c r="G74" s="26">
        <v>12980.75</v>
      </c>
      <c r="H74" s="26">
        <v>7540.75</v>
      </c>
      <c r="K74" s="24" t="s">
        <v>90</v>
      </c>
      <c r="L74" s="39">
        <v>7540.75</v>
      </c>
      <c r="M74" s="39">
        <v>5440</v>
      </c>
      <c r="N74" s="24">
        <v>30.6</v>
      </c>
      <c r="O74" s="24">
        <v>27.200000000000003</v>
      </c>
      <c r="P74" s="39">
        <v>-7540.75</v>
      </c>
      <c r="Q74" s="39">
        <v>5088.55</v>
      </c>
      <c r="R74" s="39" t="str">
        <f>IF(K74=B74,"OK","ERROR")</f>
        <v>OK</v>
      </c>
      <c r="S74" s="39">
        <v>12980.75</v>
      </c>
      <c r="T74" s="39">
        <f t="shared" si="4"/>
        <v>0</v>
      </c>
      <c r="U74" s="39">
        <f t="shared" si="5"/>
        <v>12629.3</v>
      </c>
      <c r="V74" s="39">
        <f t="shared" si="6"/>
        <v>0</v>
      </c>
      <c r="W74" s="39">
        <f t="shared" si="7"/>
        <v>0</v>
      </c>
    </row>
    <row r="75" spans="1:23" x14ac:dyDescent="0.2">
      <c r="A75" s="24">
        <v>2280</v>
      </c>
      <c r="B75" s="24" t="s">
        <v>91</v>
      </c>
      <c r="C75" s="24">
        <v>193</v>
      </c>
      <c r="D75" s="24">
        <v>89</v>
      </c>
      <c r="E75" s="25">
        <v>33837</v>
      </c>
      <c r="F75" s="25">
        <v>0</v>
      </c>
      <c r="G75" s="26">
        <v>19738.25</v>
      </c>
      <c r="H75" s="26">
        <v>19738.25</v>
      </c>
      <c r="K75" s="24" t="s">
        <v>91</v>
      </c>
      <c r="L75" s="39">
        <v>19738.25</v>
      </c>
      <c r="M75" s="39">
        <v>0</v>
      </c>
      <c r="N75" s="24">
        <v>80.100000000000009</v>
      </c>
      <c r="O75" s="24">
        <v>71.2</v>
      </c>
      <c r="P75" s="39">
        <v>-19738.25</v>
      </c>
      <c r="Q75" s="39">
        <v>13320.8</v>
      </c>
      <c r="R75" s="39" t="str">
        <f>IF(K75=B75,"OK","ERROR")</f>
        <v>OK</v>
      </c>
      <c r="S75" s="39">
        <v>19738.25</v>
      </c>
      <c r="T75" s="39">
        <f t="shared" si="4"/>
        <v>0</v>
      </c>
      <c r="U75" s="39">
        <f t="shared" si="5"/>
        <v>33059.049999999996</v>
      </c>
      <c r="V75" s="39">
        <f t="shared" si="6"/>
        <v>0</v>
      </c>
      <c r="W75" s="39">
        <f t="shared" si="7"/>
        <v>0</v>
      </c>
    </row>
    <row r="76" spans="1:23" x14ac:dyDescent="0.2">
      <c r="A76" s="24">
        <v>2282</v>
      </c>
      <c r="B76" s="24" t="s">
        <v>92</v>
      </c>
      <c r="C76" s="24">
        <v>483</v>
      </c>
      <c r="D76" s="24">
        <v>214</v>
      </c>
      <c r="E76" s="25">
        <v>81361</v>
      </c>
      <c r="F76" s="25">
        <v>0</v>
      </c>
      <c r="G76" s="26">
        <v>47460.58</v>
      </c>
      <c r="H76" s="26">
        <v>47460.58</v>
      </c>
      <c r="K76" s="24" t="s">
        <v>92</v>
      </c>
      <c r="L76" s="39">
        <v>47460.58</v>
      </c>
      <c r="M76" s="39">
        <v>0</v>
      </c>
      <c r="N76" s="24">
        <v>192.6</v>
      </c>
      <c r="O76" s="24">
        <v>171.20000000000002</v>
      </c>
      <c r="P76" s="39">
        <v>-47460.58</v>
      </c>
      <c r="Q76" s="39">
        <v>32029.72</v>
      </c>
      <c r="R76" s="39" t="str">
        <f>IF(K76=B76,"OK","ERROR")</f>
        <v>OK</v>
      </c>
      <c r="S76" s="39">
        <v>47460.58</v>
      </c>
      <c r="T76" s="39">
        <f t="shared" si="4"/>
        <v>0</v>
      </c>
      <c r="U76" s="39">
        <f t="shared" si="5"/>
        <v>79490.299999999988</v>
      </c>
      <c r="V76" s="39">
        <f t="shared" si="6"/>
        <v>0</v>
      </c>
      <c r="W76" s="39">
        <f t="shared" si="7"/>
        <v>0</v>
      </c>
    </row>
    <row r="77" spans="1:23" x14ac:dyDescent="0.2">
      <c r="A77" s="24">
        <v>2285</v>
      </c>
      <c r="B77" s="24" t="s">
        <v>93</v>
      </c>
      <c r="C77" s="24">
        <v>212</v>
      </c>
      <c r="D77" s="24">
        <v>88</v>
      </c>
      <c r="E77" s="25">
        <v>33457</v>
      </c>
      <c r="F77" s="25">
        <v>0</v>
      </c>
      <c r="G77" s="26">
        <v>19516.580000000002</v>
      </c>
      <c r="H77" s="26">
        <v>19516.580000000002</v>
      </c>
      <c r="K77" s="24" t="s">
        <v>93</v>
      </c>
      <c r="L77" s="39">
        <v>19516.580000000002</v>
      </c>
      <c r="M77" s="39">
        <v>0</v>
      </c>
      <c r="N77" s="24">
        <v>79.2</v>
      </c>
      <c r="O77" s="24">
        <v>70.400000000000006</v>
      </c>
      <c r="P77" s="39">
        <v>-19516.580000000002</v>
      </c>
      <c r="Q77" s="39">
        <v>13171.02</v>
      </c>
      <c r="R77" s="39" t="str">
        <f>IF(K77=B77,"OK","ERROR")</f>
        <v>OK</v>
      </c>
      <c r="S77" s="39">
        <v>19516.580000000002</v>
      </c>
      <c r="T77" s="39">
        <f t="shared" si="4"/>
        <v>0</v>
      </c>
      <c r="U77" s="39">
        <f t="shared" si="5"/>
        <v>32687.600000000002</v>
      </c>
      <c r="V77" s="39">
        <f t="shared" si="6"/>
        <v>0</v>
      </c>
      <c r="W77" s="39">
        <f t="shared" si="7"/>
        <v>0</v>
      </c>
    </row>
    <row r="78" spans="1:23" x14ac:dyDescent="0.2">
      <c r="A78" s="24">
        <v>2287</v>
      </c>
      <c r="B78" s="24" t="s">
        <v>94</v>
      </c>
      <c r="C78" s="24">
        <v>73</v>
      </c>
      <c r="D78" s="24">
        <v>23</v>
      </c>
      <c r="E78" s="25">
        <v>8745</v>
      </c>
      <c r="F78" s="25">
        <v>3680</v>
      </c>
      <c r="G78" s="26">
        <v>8781.25</v>
      </c>
      <c r="H78" s="26">
        <v>5101.25</v>
      </c>
      <c r="K78" s="24" t="s">
        <v>94</v>
      </c>
      <c r="L78" s="39">
        <v>5101.25</v>
      </c>
      <c r="M78" s="39">
        <v>3680</v>
      </c>
      <c r="N78" s="24">
        <v>20.7</v>
      </c>
      <c r="O78" s="24">
        <v>18.400000000000002</v>
      </c>
      <c r="P78" s="39">
        <v>-5101.25</v>
      </c>
      <c r="Q78" s="39">
        <v>3442.1</v>
      </c>
      <c r="R78" s="39" t="str">
        <f>IF(K78=B78,"OK","ERROR")</f>
        <v>OK</v>
      </c>
      <c r="S78" s="39">
        <v>8781.25</v>
      </c>
      <c r="T78" s="39">
        <f t="shared" si="4"/>
        <v>0</v>
      </c>
      <c r="U78" s="39">
        <f t="shared" si="5"/>
        <v>8543.3499999999985</v>
      </c>
      <c r="V78" s="39">
        <f t="shared" si="6"/>
        <v>0</v>
      </c>
      <c r="W78" s="39">
        <f t="shared" si="7"/>
        <v>0</v>
      </c>
    </row>
    <row r="79" spans="1:23" x14ac:dyDescent="0.2">
      <c r="A79" s="24">
        <v>2289</v>
      </c>
      <c r="B79" s="24" t="s">
        <v>95</v>
      </c>
      <c r="C79" s="24">
        <v>139</v>
      </c>
      <c r="D79" s="24">
        <v>58</v>
      </c>
      <c r="E79" s="25">
        <v>22052</v>
      </c>
      <c r="F79" s="25">
        <v>5800</v>
      </c>
      <c r="G79" s="26">
        <v>18663.669999999998</v>
      </c>
      <c r="H79" s="26">
        <v>12863.669999999998</v>
      </c>
      <c r="K79" s="24" t="s">
        <v>95</v>
      </c>
      <c r="L79" s="39">
        <v>12863.67</v>
      </c>
      <c r="M79" s="39">
        <v>5800</v>
      </c>
      <c r="N79" s="24">
        <v>52.2</v>
      </c>
      <c r="O79" s="24">
        <v>46.400000000000006</v>
      </c>
      <c r="P79" s="39">
        <v>-12863.67</v>
      </c>
      <c r="Q79" s="39">
        <v>8680.43</v>
      </c>
      <c r="R79" s="39" t="str">
        <f>IF(K79=B79,"OK","ERROR")</f>
        <v>OK</v>
      </c>
      <c r="S79" s="39">
        <v>18663.669999999998</v>
      </c>
      <c r="T79" s="39">
        <f t="shared" si="4"/>
        <v>0</v>
      </c>
      <c r="U79" s="39">
        <f t="shared" si="5"/>
        <v>21544.1</v>
      </c>
      <c r="V79" s="39">
        <f t="shared" si="6"/>
        <v>0</v>
      </c>
      <c r="W79" s="39">
        <f t="shared" si="7"/>
        <v>0</v>
      </c>
    </row>
    <row r="80" spans="1:23" x14ac:dyDescent="0.2">
      <c r="A80" s="24">
        <v>2290</v>
      </c>
      <c r="B80" s="24" t="s">
        <v>96</v>
      </c>
      <c r="C80" s="24">
        <v>158</v>
      </c>
      <c r="D80" s="24">
        <v>140</v>
      </c>
      <c r="E80" s="25">
        <v>53227</v>
      </c>
      <c r="F80" s="25">
        <v>0</v>
      </c>
      <c r="G80" s="26">
        <v>31049.08</v>
      </c>
      <c r="H80" s="26">
        <v>31049.08</v>
      </c>
      <c r="K80" s="24" t="s">
        <v>96</v>
      </c>
      <c r="L80" s="39">
        <v>31049.08</v>
      </c>
      <c r="M80" s="39">
        <v>0</v>
      </c>
      <c r="N80" s="24">
        <v>126</v>
      </c>
      <c r="O80" s="24">
        <v>112</v>
      </c>
      <c r="P80" s="39">
        <v>-31049.08</v>
      </c>
      <c r="Q80" s="39">
        <v>20953.919999999998</v>
      </c>
      <c r="R80" s="39" t="str">
        <f>IF(K80=B80,"OK","ERROR")</f>
        <v>OK</v>
      </c>
      <c r="S80" s="39">
        <v>31049.08</v>
      </c>
      <c r="T80" s="39">
        <f t="shared" si="4"/>
        <v>0</v>
      </c>
      <c r="U80" s="39">
        <f t="shared" si="5"/>
        <v>52002.999999999993</v>
      </c>
      <c r="V80" s="39">
        <f t="shared" si="6"/>
        <v>0</v>
      </c>
      <c r="W80" s="39">
        <f t="shared" si="7"/>
        <v>0</v>
      </c>
    </row>
    <row r="81" spans="1:23" x14ac:dyDescent="0.2">
      <c r="A81" s="24">
        <v>2296</v>
      </c>
      <c r="B81" s="24" t="s">
        <v>97</v>
      </c>
      <c r="C81" s="24">
        <v>188</v>
      </c>
      <c r="D81" s="24">
        <v>52</v>
      </c>
      <c r="E81" s="25">
        <v>19770</v>
      </c>
      <c r="F81" s="25">
        <v>0</v>
      </c>
      <c r="G81" s="26">
        <v>11532.5</v>
      </c>
      <c r="H81" s="26">
        <v>11532.5</v>
      </c>
      <c r="K81" s="24" t="s">
        <v>97</v>
      </c>
      <c r="L81" s="39">
        <v>11532.5</v>
      </c>
      <c r="M81" s="39">
        <v>0</v>
      </c>
      <c r="N81" s="24">
        <v>46.800000000000004</v>
      </c>
      <c r="O81" s="24">
        <v>41.6</v>
      </c>
      <c r="P81" s="39">
        <v>-11532.5</v>
      </c>
      <c r="Q81" s="39">
        <v>7782.9</v>
      </c>
      <c r="R81" s="39" t="str">
        <f>IF(K81=B81,"OK","ERROR")</f>
        <v>OK</v>
      </c>
      <c r="S81" s="39">
        <v>11532.5</v>
      </c>
      <c r="T81" s="39">
        <f t="shared" si="4"/>
        <v>0</v>
      </c>
      <c r="U81" s="39">
        <f t="shared" si="5"/>
        <v>19315.399999999998</v>
      </c>
      <c r="V81" s="39">
        <f t="shared" si="6"/>
        <v>0</v>
      </c>
      <c r="W81" s="39">
        <f t="shared" si="7"/>
        <v>0</v>
      </c>
    </row>
    <row r="82" spans="1:23" x14ac:dyDescent="0.2">
      <c r="A82" s="24">
        <v>2298</v>
      </c>
      <c r="B82" s="24" t="s">
        <v>98</v>
      </c>
      <c r="C82" s="24">
        <v>314</v>
      </c>
      <c r="D82" s="24">
        <v>132</v>
      </c>
      <c r="E82" s="25">
        <v>50186</v>
      </c>
      <c r="F82" s="25">
        <v>0</v>
      </c>
      <c r="G82" s="26">
        <v>29275.17</v>
      </c>
      <c r="H82" s="26">
        <v>29275.17</v>
      </c>
      <c r="K82" s="24" t="s">
        <v>98</v>
      </c>
      <c r="L82" s="39">
        <v>29275.17</v>
      </c>
      <c r="M82" s="39">
        <v>0</v>
      </c>
      <c r="N82" s="24">
        <v>118.8</v>
      </c>
      <c r="O82" s="24">
        <v>105.60000000000001</v>
      </c>
      <c r="P82" s="39">
        <v>-29275.17</v>
      </c>
      <c r="Q82" s="39">
        <v>19756.23</v>
      </c>
      <c r="R82" s="39" t="str">
        <f>IF(K82=B82,"OK","ERROR")</f>
        <v>OK</v>
      </c>
      <c r="S82" s="39">
        <v>29275.17</v>
      </c>
      <c r="T82" s="39">
        <f t="shared" si="4"/>
        <v>0</v>
      </c>
      <c r="U82" s="39">
        <f t="shared" si="5"/>
        <v>49031.399999999994</v>
      </c>
      <c r="V82" s="39">
        <f t="shared" si="6"/>
        <v>0</v>
      </c>
      <c r="W82" s="39">
        <f t="shared" si="7"/>
        <v>0</v>
      </c>
    </row>
    <row r="83" spans="1:23" x14ac:dyDescent="0.2">
      <c r="A83" s="24">
        <v>2300</v>
      </c>
      <c r="B83" s="24" t="s">
        <v>99</v>
      </c>
      <c r="C83" s="24">
        <v>111</v>
      </c>
      <c r="D83" s="24">
        <v>44</v>
      </c>
      <c r="E83" s="25">
        <v>16729</v>
      </c>
      <c r="F83" s="25">
        <v>5940</v>
      </c>
      <c r="G83" s="26">
        <v>15698.58</v>
      </c>
      <c r="H83" s="26">
        <v>9758.58</v>
      </c>
      <c r="K83" s="24" t="s">
        <v>99</v>
      </c>
      <c r="L83" s="39">
        <v>9758.58</v>
      </c>
      <c r="M83" s="39">
        <v>5940</v>
      </c>
      <c r="N83" s="24">
        <v>39.6</v>
      </c>
      <c r="O83" s="24">
        <v>35.200000000000003</v>
      </c>
      <c r="P83" s="39">
        <v>-9758.58</v>
      </c>
      <c r="Q83" s="39">
        <v>6585.22</v>
      </c>
      <c r="R83" s="39" t="str">
        <f>IF(K83=B83,"OK","ERROR")</f>
        <v>OK</v>
      </c>
      <c r="S83" s="39">
        <v>15698.58</v>
      </c>
      <c r="T83" s="39">
        <f t="shared" si="4"/>
        <v>0</v>
      </c>
      <c r="U83" s="39">
        <f t="shared" si="5"/>
        <v>16343.800000000001</v>
      </c>
      <c r="V83" s="39">
        <f t="shared" si="6"/>
        <v>0</v>
      </c>
      <c r="W83" s="39">
        <f t="shared" si="7"/>
        <v>0</v>
      </c>
    </row>
    <row r="84" spans="1:23" x14ac:dyDescent="0.2">
      <c r="A84" s="24">
        <v>2309</v>
      </c>
      <c r="B84" s="24" t="s">
        <v>100</v>
      </c>
      <c r="C84" s="24">
        <v>376</v>
      </c>
      <c r="D84" s="24">
        <v>92</v>
      </c>
      <c r="E84" s="25">
        <v>34978</v>
      </c>
      <c r="F84" s="25">
        <v>0</v>
      </c>
      <c r="G84" s="26">
        <v>20403.830000000002</v>
      </c>
      <c r="H84" s="26">
        <v>20403.830000000002</v>
      </c>
      <c r="K84" s="24" t="s">
        <v>100</v>
      </c>
      <c r="L84" s="39">
        <v>20403.830000000002</v>
      </c>
      <c r="M84" s="39">
        <v>0</v>
      </c>
      <c r="N84" s="24">
        <v>82.8</v>
      </c>
      <c r="O84" s="24">
        <v>73.600000000000009</v>
      </c>
      <c r="P84" s="39">
        <v>-20403.830000000002</v>
      </c>
      <c r="Q84" s="39">
        <v>13769.57</v>
      </c>
      <c r="R84" s="39" t="str">
        <f>IF(K84=B84,"OK","ERROR")</f>
        <v>OK</v>
      </c>
      <c r="S84" s="39">
        <v>20403.830000000002</v>
      </c>
      <c r="T84" s="39">
        <f t="shared" si="4"/>
        <v>0</v>
      </c>
      <c r="U84" s="39">
        <f t="shared" si="5"/>
        <v>34173.399999999994</v>
      </c>
      <c r="V84" s="39">
        <f t="shared" si="6"/>
        <v>0</v>
      </c>
      <c r="W84" s="39">
        <f t="shared" si="7"/>
        <v>0</v>
      </c>
    </row>
    <row r="85" spans="1:23" x14ac:dyDescent="0.2">
      <c r="A85" s="24">
        <v>2312</v>
      </c>
      <c r="B85" s="24" t="s">
        <v>101</v>
      </c>
      <c r="C85" s="24">
        <v>414</v>
      </c>
      <c r="D85" s="24">
        <v>160</v>
      </c>
      <c r="E85" s="25">
        <v>60831</v>
      </c>
      <c r="F85" s="25">
        <v>0</v>
      </c>
      <c r="G85" s="26">
        <v>35484.75</v>
      </c>
      <c r="H85" s="26">
        <v>35484.75</v>
      </c>
      <c r="K85" s="24" t="s">
        <v>101</v>
      </c>
      <c r="L85" s="39">
        <v>35484.75</v>
      </c>
      <c r="M85" s="39">
        <v>0</v>
      </c>
      <c r="N85" s="24">
        <v>144</v>
      </c>
      <c r="O85" s="24">
        <v>128</v>
      </c>
      <c r="P85" s="39">
        <v>-35484.75</v>
      </c>
      <c r="Q85" s="39">
        <v>23947.25</v>
      </c>
      <c r="R85" s="39" t="str">
        <f>IF(K85=B85,"OK","ERROR")</f>
        <v>OK</v>
      </c>
      <c r="S85" s="39">
        <v>35484.75</v>
      </c>
      <c r="T85" s="39">
        <f t="shared" si="4"/>
        <v>0</v>
      </c>
      <c r="U85" s="39">
        <f t="shared" si="5"/>
        <v>59431.999999999993</v>
      </c>
      <c r="V85" s="39">
        <f t="shared" si="6"/>
        <v>0</v>
      </c>
      <c r="W85" s="39">
        <f t="shared" si="7"/>
        <v>0</v>
      </c>
    </row>
    <row r="86" spans="1:23" x14ac:dyDescent="0.2">
      <c r="A86" s="24">
        <v>2313</v>
      </c>
      <c r="B86" s="24" t="s">
        <v>102</v>
      </c>
      <c r="C86" s="24">
        <v>209</v>
      </c>
      <c r="D86" s="24">
        <v>82</v>
      </c>
      <c r="E86" s="25">
        <v>31176</v>
      </c>
      <c r="F86" s="25">
        <v>0</v>
      </c>
      <c r="G86" s="26">
        <v>18186</v>
      </c>
      <c r="H86" s="26">
        <v>18186</v>
      </c>
      <c r="K86" s="24" t="s">
        <v>102</v>
      </c>
      <c r="L86" s="39">
        <v>18186</v>
      </c>
      <c r="M86" s="39">
        <v>0</v>
      </c>
      <c r="N86" s="24">
        <v>73.8</v>
      </c>
      <c r="O86" s="24">
        <v>65.600000000000009</v>
      </c>
      <c r="P86" s="39">
        <v>-18186</v>
      </c>
      <c r="Q86" s="39">
        <v>12272.9</v>
      </c>
      <c r="R86" s="39" t="str">
        <f>IF(K86=B86,"OK","ERROR")</f>
        <v>OK</v>
      </c>
      <c r="S86" s="39">
        <v>18186</v>
      </c>
      <c r="T86" s="39">
        <f t="shared" si="4"/>
        <v>0</v>
      </c>
      <c r="U86" s="39">
        <f t="shared" si="5"/>
        <v>30458.899999999998</v>
      </c>
      <c r="V86" s="39">
        <f t="shared" si="6"/>
        <v>0</v>
      </c>
      <c r="W86" s="39">
        <f t="shared" si="7"/>
        <v>0</v>
      </c>
    </row>
    <row r="87" spans="1:23" x14ac:dyDescent="0.2">
      <c r="A87" s="24">
        <v>2318</v>
      </c>
      <c r="B87" s="24" t="s">
        <v>103</v>
      </c>
      <c r="C87" s="24">
        <v>79</v>
      </c>
      <c r="D87" s="24">
        <v>35</v>
      </c>
      <c r="E87" s="25">
        <v>13307</v>
      </c>
      <c r="F87" s="25">
        <v>5600</v>
      </c>
      <c r="G87" s="26">
        <v>13362.42</v>
      </c>
      <c r="H87" s="26">
        <v>7762.42</v>
      </c>
      <c r="K87" s="24" t="s">
        <v>103</v>
      </c>
      <c r="L87" s="39">
        <v>7762.42</v>
      </c>
      <c r="M87" s="39">
        <v>5600</v>
      </c>
      <c r="N87" s="24">
        <v>31.5</v>
      </c>
      <c r="O87" s="24">
        <v>28</v>
      </c>
      <c r="P87" s="39">
        <v>-7762.42</v>
      </c>
      <c r="Q87" s="39">
        <v>5238.33</v>
      </c>
      <c r="R87" s="39" t="str">
        <f>IF(K87=B87,"OK","ERROR")</f>
        <v>OK</v>
      </c>
      <c r="S87" s="39">
        <v>13362.42</v>
      </c>
      <c r="T87" s="39">
        <f t="shared" si="4"/>
        <v>0</v>
      </c>
      <c r="U87" s="39">
        <f t="shared" si="5"/>
        <v>13000.749999999998</v>
      </c>
      <c r="V87" s="39">
        <f t="shared" si="6"/>
        <v>0</v>
      </c>
      <c r="W87" s="39">
        <f t="shared" si="7"/>
        <v>0</v>
      </c>
    </row>
    <row r="88" spans="1:23" x14ac:dyDescent="0.2">
      <c r="A88" s="24">
        <v>2320</v>
      </c>
      <c r="B88" s="24" t="s">
        <v>104</v>
      </c>
      <c r="C88" s="24">
        <v>78</v>
      </c>
      <c r="D88" s="24">
        <v>19</v>
      </c>
      <c r="E88" s="25">
        <v>7224</v>
      </c>
      <c r="F88" s="25">
        <v>3040</v>
      </c>
      <c r="G88" s="26">
        <v>7254</v>
      </c>
      <c r="H88" s="26">
        <v>4214</v>
      </c>
      <c r="K88" s="24" t="s">
        <v>104</v>
      </c>
      <c r="L88" s="39">
        <v>4214</v>
      </c>
      <c r="M88" s="39">
        <v>3040</v>
      </c>
      <c r="N88" s="24">
        <v>17.100000000000001</v>
      </c>
      <c r="O88" s="24">
        <v>15.200000000000001</v>
      </c>
      <c r="P88" s="39">
        <v>-4214</v>
      </c>
      <c r="Q88" s="39">
        <v>2843.55</v>
      </c>
      <c r="R88" s="39" t="str">
        <f>IF(K88=B88,"OK","ERROR")</f>
        <v>OK</v>
      </c>
      <c r="S88" s="39">
        <v>7254</v>
      </c>
      <c r="T88" s="39">
        <f t="shared" si="4"/>
        <v>0</v>
      </c>
      <c r="U88" s="39">
        <f t="shared" si="5"/>
        <v>7057.55</v>
      </c>
      <c r="V88" s="39">
        <f t="shared" si="6"/>
        <v>0</v>
      </c>
      <c r="W88" s="39">
        <f t="shared" si="7"/>
        <v>0</v>
      </c>
    </row>
    <row r="89" spans="1:23" x14ac:dyDescent="0.2">
      <c r="A89" s="24">
        <v>2321</v>
      </c>
      <c r="B89" s="24" t="s">
        <v>105</v>
      </c>
      <c r="C89" s="24">
        <v>78</v>
      </c>
      <c r="D89" s="24">
        <v>36</v>
      </c>
      <c r="E89" s="25">
        <v>13687</v>
      </c>
      <c r="F89" s="25">
        <v>5760</v>
      </c>
      <c r="G89" s="26">
        <v>13744.08</v>
      </c>
      <c r="H89" s="26">
        <v>7984.08</v>
      </c>
      <c r="K89" s="24" t="s">
        <v>105</v>
      </c>
      <c r="L89" s="39">
        <v>7984.08</v>
      </c>
      <c r="M89" s="39">
        <v>5760</v>
      </c>
      <c r="N89" s="24">
        <v>32.4</v>
      </c>
      <c r="O89" s="24">
        <v>28.8</v>
      </c>
      <c r="P89" s="39">
        <v>-7984.08</v>
      </c>
      <c r="Q89" s="39">
        <v>5388.12</v>
      </c>
      <c r="R89" s="39" t="str">
        <f>IF(K89=B89,"OK","ERROR")</f>
        <v>OK</v>
      </c>
      <c r="S89" s="39">
        <v>13744.08</v>
      </c>
      <c r="T89" s="39">
        <f t="shared" si="4"/>
        <v>0</v>
      </c>
      <c r="U89" s="39">
        <f t="shared" si="5"/>
        <v>13372.199999999999</v>
      </c>
      <c r="V89" s="39">
        <f t="shared" si="6"/>
        <v>0</v>
      </c>
      <c r="W89" s="39">
        <f t="shared" si="7"/>
        <v>0</v>
      </c>
    </row>
    <row r="90" spans="1:23" x14ac:dyDescent="0.2">
      <c r="A90" s="24">
        <v>2322</v>
      </c>
      <c r="B90" s="24" t="s">
        <v>106</v>
      </c>
      <c r="C90" s="24">
        <v>123</v>
      </c>
      <c r="D90" s="24">
        <v>45</v>
      </c>
      <c r="E90" s="25">
        <v>17109</v>
      </c>
      <c r="F90" s="25">
        <v>4500</v>
      </c>
      <c r="G90" s="26">
        <v>14480.25</v>
      </c>
      <c r="H90" s="26">
        <v>9980.25</v>
      </c>
      <c r="K90" s="24" t="s">
        <v>106</v>
      </c>
      <c r="L90" s="39">
        <v>9980.25</v>
      </c>
      <c r="M90" s="39">
        <v>4500</v>
      </c>
      <c r="N90" s="24">
        <v>40.5</v>
      </c>
      <c r="O90" s="24">
        <v>36</v>
      </c>
      <c r="P90" s="39">
        <v>-9980.25</v>
      </c>
      <c r="Q90" s="39">
        <v>6735</v>
      </c>
      <c r="R90" s="39" t="str">
        <f>IF(K90=B90,"OK","ERROR")</f>
        <v>OK</v>
      </c>
      <c r="S90" s="39">
        <v>14480.25</v>
      </c>
      <c r="T90" s="39">
        <f t="shared" si="4"/>
        <v>0</v>
      </c>
      <c r="U90" s="39">
        <f t="shared" si="5"/>
        <v>16715.249999999996</v>
      </c>
      <c r="V90" s="39">
        <f t="shared" si="6"/>
        <v>0</v>
      </c>
      <c r="W90" s="39">
        <f t="shared" si="7"/>
        <v>0</v>
      </c>
    </row>
    <row r="91" spans="1:23" x14ac:dyDescent="0.2">
      <c r="A91" s="24">
        <v>2326</v>
      </c>
      <c r="B91" s="24" t="s">
        <v>107</v>
      </c>
      <c r="C91" s="24">
        <v>215</v>
      </c>
      <c r="D91" s="24">
        <v>84</v>
      </c>
      <c r="E91" s="25">
        <v>31936</v>
      </c>
      <c r="F91" s="25">
        <v>0</v>
      </c>
      <c r="G91" s="26">
        <v>18629.330000000002</v>
      </c>
      <c r="H91" s="26">
        <v>18629.330000000002</v>
      </c>
      <c r="K91" s="24" t="s">
        <v>107</v>
      </c>
      <c r="L91" s="39">
        <v>18629.330000000002</v>
      </c>
      <c r="M91" s="39">
        <v>0</v>
      </c>
      <c r="N91" s="24">
        <v>75.600000000000009</v>
      </c>
      <c r="O91" s="24">
        <v>67.2</v>
      </c>
      <c r="P91" s="39">
        <v>-18629.330000000002</v>
      </c>
      <c r="Q91" s="39">
        <v>12572.47</v>
      </c>
      <c r="R91" s="39" t="str">
        <f>IF(K91=B91,"OK","ERROR")</f>
        <v>OK</v>
      </c>
      <c r="S91" s="39">
        <v>18629.330000000002</v>
      </c>
      <c r="T91" s="39">
        <f t="shared" si="4"/>
        <v>0</v>
      </c>
      <c r="U91" s="39">
        <f t="shared" si="5"/>
        <v>31201.8</v>
      </c>
      <c r="V91" s="39">
        <f t="shared" si="6"/>
        <v>0</v>
      </c>
      <c r="W91" s="39">
        <f t="shared" si="7"/>
        <v>0</v>
      </c>
    </row>
    <row r="92" spans="1:23" x14ac:dyDescent="0.2">
      <c r="A92" s="24">
        <v>2327</v>
      </c>
      <c r="B92" s="24" t="s">
        <v>108</v>
      </c>
      <c r="C92" s="24">
        <v>58</v>
      </c>
      <c r="D92" s="24">
        <v>24</v>
      </c>
      <c r="E92" s="25">
        <v>9125</v>
      </c>
      <c r="F92" s="25">
        <v>4560</v>
      </c>
      <c r="G92" s="26">
        <v>9882.92</v>
      </c>
      <c r="H92" s="26">
        <v>5322.92</v>
      </c>
      <c r="K92" s="24" t="s">
        <v>108</v>
      </c>
      <c r="L92" s="39">
        <v>5322.92</v>
      </c>
      <c r="M92" s="39">
        <v>4560</v>
      </c>
      <c r="N92" s="24">
        <v>21.6</v>
      </c>
      <c r="O92" s="24">
        <v>19.200000000000003</v>
      </c>
      <c r="P92" s="39">
        <v>-5322.92</v>
      </c>
      <c r="Q92" s="39">
        <v>3591.88</v>
      </c>
      <c r="R92" s="39" t="str">
        <f>IF(K92=B92,"OK","ERROR")</f>
        <v>OK</v>
      </c>
      <c r="S92" s="39">
        <v>9882.92</v>
      </c>
      <c r="T92" s="39">
        <f t="shared" si="4"/>
        <v>0</v>
      </c>
      <c r="U92" s="39">
        <f t="shared" si="5"/>
        <v>8914.7999999999993</v>
      </c>
      <c r="V92" s="39">
        <f t="shared" si="6"/>
        <v>0</v>
      </c>
      <c r="W92" s="39">
        <f t="shared" si="7"/>
        <v>0</v>
      </c>
    </row>
    <row r="93" spans="1:23" x14ac:dyDescent="0.2">
      <c r="A93" s="24">
        <v>2328</v>
      </c>
      <c r="B93" s="24" t="s">
        <v>109</v>
      </c>
      <c r="C93" s="24">
        <v>270</v>
      </c>
      <c r="D93" s="24">
        <v>245</v>
      </c>
      <c r="E93" s="25">
        <v>93147</v>
      </c>
      <c r="F93" s="25">
        <v>0</v>
      </c>
      <c r="G93" s="26">
        <v>54335.75</v>
      </c>
      <c r="H93" s="26">
        <v>54335.75</v>
      </c>
      <c r="K93" s="24" t="s">
        <v>109</v>
      </c>
      <c r="L93" s="39">
        <v>54335.75</v>
      </c>
      <c r="M93" s="39">
        <v>0</v>
      </c>
      <c r="N93" s="24">
        <v>220.5</v>
      </c>
      <c r="O93" s="24">
        <v>196</v>
      </c>
      <c r="P93" s="39">
        <v>-54335.75</v>
      </c>
      <c r="Q93" s="39">
        <v>36669.5</v>
      </c>
      <c r="R93" s="39" t="str">
        <f>IF(K93=B93,"OK","ERROR")</f>
        <v>OK</v>
      </c>
      <c r="S93" s="39">
        <v>54335.75</v>
      </c>
      <c r="T93" s="39">
        <f t="shared" si="4"/>
        <v>0</v>
      </c>
      <c r="U93" s="39">
        <f t="shared" si="5"/>
        <v>91005.249999999985</v>
      </c>
      <c r="V93" s="39">
        <f t="shared" si="6"/>
        <v>0</v>
      </c>
      <c r="W93" s="39">
        <f t="shared" si="7"/>
        <v>0</v>
      </c>
    </row>
    <row r="94" spans="1:23" x14ac:dyDescent="0.2">
      <c r="A94" s="24">
        <v>2329</v>
      </c>
      <c r="B94" s="24" t="s">
        <v>110</v>
      </c>
      <c r="C94" s="24">
        <v>340</v>
      </c>
      <c r="D94" s="24">
        <v>260</v>
      </c>
      <c r="E94" s="25">
        <v>98850</v>
      </c>
      <c r="F94" s="25">
        <v>0</v>
      </c>
      <c r="G94" s="26">
        <v>57662.5</v>
      </c>
      <c r="H94" s="26">
        <v>57662.5</v>
      </c>
      <c r="K94" s="24" t="s">
        <v>110</v>
      </c>
      <c r="L94" s="39">
        <v>57662.5</v>
      </c>
      <c r="M94" s="39">
        <v>0</v>
      </c>
      <c r="N94" s="24">
        <v>234</v>
      </c>
      <c r="O94" s="24">
        <v>208</v>
      </c>
      <c r="P94" s="39">
        <v>-57662.5</v>
      </c>
      <c r="Q94" s="39">
        <v>38914.5</v>
      </c>
      <c r="R94" s="39" t="str">
        <f>IF(K94=B94,"OK","ERROR")</f>
        <v>OK</v>
      </c>
      <c r="S94" s="39">
        <v>57662.5</v>
      </c>
      <c r="T94" s="39">
        <f t="shared" si="4"/>
        <v>0</v>
      </c>
      <c r="U94" s="39">
        <f t="shared" si="5"/>
        <v>96576.999999999985</v>
      </c>
      <c r="V94" s="39">
        <f t="shared" si="6"/>
        <v>0</v>
      </c>
      <c r="W94" s="39">
        <f t="shared" si="7"/>
        <v>0</v>
      </c>
    </row>
    <row r="95" spans="1:23" x14ac:dyDescent="0.2">
      <c r="A95" s="24">
        <v>2337</v>
      </c>
      <c r="B95" s="24" t="s">
        <v>111</v>
      </c>
      <c r="C95" s="24">
        <v>271</v>
      </c>
      <c r="D95" s="24">
        <v>242</v>
      </c>
      <c r="E95" s="25">
        <v>92006</v>
      </c>
      <c r="F95" s="25">
        <v>0</v>
      </c>
      <c r="G95" s="26">
        <v>53670.17</v>
      </c>
      <c r="H95" s="26">
        <v>53670.17</v>
      </c>
      <c r="K95" s="24" t="s">
        <v>111</v>
      </c>
      <c r="L95" s="39">
        <v>53670.17</v>
      </c>
      <c r="M95" s="39">
        <v>0</v>
      </c>
      <c r="N95" s="24">
        <v>217.8</v>
      </c>
      <c r="O95" s="24">
        <v>193.60000000000002</v>
      </c>
      <c r="P95" s="39">
        <v>-53670.17</v>
      </c>
      <c r="Q95" s="39">
        <v>36220.730000000003</v>
      </c>
      <c r="R95" s="39" t="str">
        <f>IF(K95=B95,"OK","ERROR")</f>
        <v>OK</v>
      </c>
      <c r="S95" s="39">
        <v>53670.17</v>
      </c>
      <c r="T95" s="39">
        <f t="shared" si="4"/>
        <v>0</v>
      </c>
      <c r="U95" s="39">
        <f t="shared" si="5"/>
        <v>89890.9</v>
      </c>
      <c r="V95" s="39">
        <f t="shared" si="6"/>
        <v>0</v>
      </c>
      <c r="W95" s="39">
        <f t="shared" si="7"/>
        <v>0</v>
      </c>
    </row>
    <row r="96" spans="1:23" x14ac:dyDescent="0.2">
      <c r="A96" s="24">
        <v>2340</v>
      </c>
      <c r="B96" s="24" t="s">
        <v>112</v>
      </c>
      <c r="C96" s="24">
        <v>273</v>
      </c>
      <c r="D96" s="24">
        <v>219</v>
      </c>
      <c r="E96" s="25">
        <v>83262</v>
      </c>
      <c r="F96" s="25">
        <v>0</v>
      </c>
      <c r="G96" s="26">
        <v>48569.5</v>
      </c>
      <c r="H96" s="26">
        <v>48569.5</v>
      </c>
      <c r="K96" s="24" t="s">
        <v>112</v>
      </c>
      <c r="L96" s="39">
        <v>48569.5</v>
      </c>
      <c r="M96" s="39">
        <v>0</v>
      </c>
      <c r="N96" s="24">
        <v>197.1</v>
      </c>
      <c r="O96" s="24">
        <v>175.20000000000002</v>
      </c>
      <c r="P96" s="39">
        <v>-48569.5</v>
      </c>
      <c r="Q96" s="39">
        <v>32778.050000000003</v>
      </c>
      <c r="R96" s="39" t="str">
        <f>IF(K96=B96,"OK","ERROR")</f>
        <v>OK</v>
      </c>
      <c r="S96" s="39">
        <v>48569.5</v>
      </c>
      <c r="T96" s="39">
        <f t="shared" si="4"/>
        <v>0</v>
      </c>
      <c r="U96" s="39">
        <f t="shared" si="5"/>
        <v>81347.549999999988</v>
      </c>
      <c r="V96" s="39">
        <f t="shared" si="6"/>
        <v>0</v>
      </c>
      <c r="W96" s="39">
        <f t="shared" si="7"/>
        <v>0</v>
      </c>
    </row>
    <row r="97" spans="1:23" x14ac:dyDescent="0.2">
      <c r="A97" s="24">
        <v>2345</v>
      </c>
      <c r="B97" s="24" t="s">
        <v>113</v>
      </c>
      <c r="C97" s="24">
        <v>181</v>
      </c>
      <c r="D97" s="24">
        <v>141</v>
      </c>
      <c r="E97" s="25">
        <v>53607</v>
      </c>
      <c r="F97" s="25">
        <v>0</v>
      </c>
      <c r="G97" s="26">
        <v>31270.75</v>
      </c>
      <c r="H97" s="26">
        <v>31270.75</v>
      </c>
      <c r="K97" s="24" t="s">
        <v>113</v>
      </c>
      <c r="L97" s="39">
        <v>31270.75</v>
      </c>
      <c r="M97" s="39">
        <v>0</v>
      </c>
      <c r="N97" s="24">
        <v>126.9</v>
      </c>
      <c r="O97" s="24">
        <v>112.80000000000001</v>
      </c>
      <c r="P97" s="39">
        <v>-31270.75</v>
      </c>
      <c r="Q97" s="39">
        <v>21103.7</v>
      </c>
      <c r="R97" s="39" t="str">
        <f>IF(K97=B97,"OK","ERROR")</f>
        <v>OK</v>
      </c>
      <c r="S97" s="39">
        <v>31270.75</v>
      </c>
      <c r="T97" s="39">
        <f t="shared" si="4"/>
        <v>0</v>
      </c>
      <c r="U97" s="39">
        <f t="shared" si="5"/>
        <v>52374.45</v>
      </c>
      <c r="V97" s="39">
        <f t="shared" si="6"/>
        <v>0</v>
      </c>
      <c r="W97" s="39">
        <f t="shared" si="7"/>
        <v>0</v>
      </c>
    </row>
    <row r="98" spans="1:23" x14ac:dyDescent="0.2">
      <c r="A98" s="24">
        <v>2434</v>
      </c>
      <c r="B98" s="24" t="s">
        <v>114</v>
      </c>
      <c r="C98" s="24">
        <v>464</v>
      </c>
      <c r="D98" s="24">
        <v>101</v>
      </c>
      <c r="E98" s="25">
        <v>38400</v>
      </c>
      <c r="F98" s="25">
        <v>0</v>
      </c>
      <c r="G98" s="26">
        <v>22400</v>
      </c>
      <c r="H98" s="26">
        <v>22400</v>
      </c>
      <c r="K98" s="24" t="s">
        <v>114</v>
      </c>
      <c r="L98" s="39">
        <v>22400</v>
      </c>
      <c r="M98" s="39">
        <v>0</v>
      </c>
      <c r="N98" s="24">
        <v>90.9</v>
      </c>
      <c r="O98" s="24">
        <v>80.800000000000011</v>
      </c>
      <c r="P98" s="39">
        <v>-22400</v>
      </c>
      <c r="Q98" s="39">
        <v>15116.45</v>
      </c>
      <c r="R98" s="39" t="str">
        <f>IF(K98=B98,"OK","ERROR")</f>
        <v>OK</v>
      </c>
      <c r="S98" s="39">
        <v>22400</v>
      </c>
      <c r="T98" s="39">
        <f t="shared" si="4"/>
        <v>0</v>
      </c>
      <c r="U98" s="39">
        <f t="shared" si="5"/>
        <v>37516.449999999997</v>
      </c>
      <c r="V98" s="39">
        <f t="shared" si="6"/>
        <v>0</v>
      </c>
      <c r="W98" s="39">
        <f t="shared" si="7"/>
        <v>0</v>
      </c>
    </row>
    <row r="99" spans="1:23" x14ac:dyDescent="0.2">
      <c r="A99" s="24">
        <v>2454</v>
      </c>
      <c r="B99" s="24" t="s">
        <v>115</v>
      </c>
      <c r="C99" s="24">
        <v>123</v>
      </c>
      <c r="D99" s="24">
        <v>49</v>
      </c>
      <c r="E99" s="25">
        <v>18630</v>
      </c>
      <c r="F99" s="25">
        <v>4900</v>
      </c>
      <c r="G99" s="26">
        <v>15767.5</v>
      </c>
      <c r="H99" s="26">
        <v>10867.5</v>
      </c>
      <c r="K99" s="24" t="s">
        <v>115</v>
      </c>
      <c r="L99" s="39">
        <v>10867.5</v>
      </c>
      <c r="M99" s="39">
        <v>4900</v>
      </c>
      <c r="N99" s="24">
        <v>44.1</v>
      </c>
      <c r="O99" s="24">
        <v>39.200000000000003</v>
      </c>
      <c r="P99" s="39">
        <v>-10867.5</v>
      </c>
      <c r="Q99" s="39">
        <v>7333.55</v>
      </c>
      <c r="R99" s="39" t="str">
        <f>IF(K99=B99,"OK","ERROR")</f>
        <v>OK</v>
      </c>
      <c r="S99" s="39">
        <v>15767.5</v>
      </c>
      <c r="T99" s="39">
        <f t="shared" si="4"/>
        <v>0</v>
      </c>
      <c r="U99" s="39">
        <f t="shared" si="5"/>
        <v>18201.05</v>
      </c>
      <c r="V99" s="39">
        <f t="shared" si="6"/>
        <v>0</v>
      </c>
      <c r="W99" s="39">
        <f t="shared" si="7"/>
        <v>0</v>
      </c>
    </row>
    <row r="100" spans="1:23" x14ac:dyDescent="0.2">
      <c r="A100" s="24">
        <v>2458</v>
      </c>
      <c r="B100" s="24" t="s">
        <v>116</v>
      </c>
      <c r="C100" s="24">
        <v>259</v>
      </c>
      <c r="D100" s="24">
        <v>114</v>
      </c>
      <c r="E100" s="25">
        <v>43342</v>
      </c>
      <c r="F100" s="25">
        <v>0</v>
      </c>
      <c r="G100" s="26">
        <v>25282.83</v>
      </c>
      <c r="H100" s="26">
        <v>25282.83</v>
      </c>
      <c r="K100" s="24" t="s">
        <v>116</v>
      </c>
      <c r="L100" s="39">
        <v>25282.83</v>
      </c>
      <c r="M100" s="39">
        <v>0</v>
      </c>
      <c r="N100" s="24">
        <v>102.60000000000001</v>
      </c>
      <c r="O100" s="24">
        <v>91.2</v>
      </c>
      <c r="P100" s="39">
        <v>-25282.83</v>
      </c>
      <c r="Q100" s="39">
        <v>17062.47</v>
      </c>
      <c r="R100" s="39" t="str">
        <f>IF(K100=B100,"OK","ERROR")</f>
        <v>OK</v>
      </c>
      <c r="S100" s="39">
        <v>25282.83</v>
      </c>
      <c r="T100" s="39">
        <f t="shared" si="4"/>
        <v>0</v>
      </c>
      <c r="U100" s="39">
        <f t="shared" si="5"/>
        <v>42345.299999999996</v>
      </c>
      <c r="V100" s="39">
        <f t="shared" si="6"/>
        <v>0</v>
      </c>
      <c r="W100" s="39">
        <f t="shared" si="7"/>
        <v>0</v>
      </c>
    </row>
    <row r="101" spans="1:23" x14ac:dyDescent="0.2">
      <c r="A101" s="24">
        <v>2459</v>
      </c>
      <c r="B101" s="24" t="s">
        <v>117</v>
      </c>
      <c r="C101" s="24">
        <v>270</v>
      </c>
      <c r="D101" s="24">
        <v>265</v>
      </c>
      <c r="E101" s="25">
        <v>100751</v>
      </c>
      <c r="F101" s="25">
        <v>0</v>
      </c>
      <c r="G101" s="26">
        <v>58771.42</v>
      </c>
      <c r="H101" s="26">
        <v>58771.42</v>
      </c>
      <c r="K101" s="24" t="s">
        <v>117</v>
      </c>
      <c r="L101" s="39">
        <v>58771.42</v>
      </c>
      <c r="M101" s="39">
        <v>0</v>
      </c>
      <c r="N101" s="24">
        <v>238.5</v>
      </c>
      <c r="O101" s="24">
        <v>212</v>
      </c>
      <c r="P101" s="39">
        <v>-58771.42</v>
      </c>
      <c r="Q101" s="39">
        <v>39662.83</v>
      </c>
      <c r="R101" s="39" t="str">
        <f>IF(K101=B101,"OK","ERROR")</f>
        <v>OK</v>
      </c>
      <c r="S101" s="39">
        <v>58771.42</v>
      </c>
      <c r="T101" s="39">
        <f t="shared" si="4"/>
        <v>0</v>
      </c>
      <c r="U101" s="39">
        <f t="shared" si="5"/>
        <v>98434.249999999985</v>
      </c>
      <c r="V101" s="39">
        <f t="shared" si="6"/>
        <v>0</v>
      </c>
      <c r="W101" s="39">
        <f t="shared" si="7"/>
        <v>0</v>
      </c>
    </row>
    <row r="102" spans="1:23" x14ac:dyDescent="0.2">
      <c r="A102" s="24">
        <v>2462</v>
      </c>
      <c r="B102" s="24" t="s">
        <v>118</v>
      </c>
      <c r="C102" s="24">
        <v>361</v>
      </c>
      <c r="D102" s="24">
        <v>327</v>
      </c>
      <c r="E102" s="25">
        <v>124323</v>
      </c>
      <c r="F102" s="25">
        <v>0</v>
      </c>
      <c r="G102" s="26">
        <v>72521.75</v>
      </c>
      <c r="H102" s="26">
        <v>72521.75</v>
      </c>
      <c r="K102" s="24" t="s">
        <v>118</v>
      </c>
      <c r="L102" s="39">
        <v>72521.75</v>
      </c>
      <c r="M102" s="39">
        <v>0</v>
      </c>
      <c r="N102" s="24">
        <v>294.3</v>
      </c>
      <c r="O102" s="24">
        <v>261.60000000000002</v>
      </c>
      <c r="P102" s="39">
        <v>-72521.75</v>
      </c>
      <c r="Q102" s="39">
        <v>48942.400000000001</v>
      </c>
      <c r="R102" s="39" t="str">
        <f>IF(K102=B102,"OK","ERROR")</f>
        <v>OK</v>
      </c>
      <c r="S102" s="39">
        <v>72521.75</v>
      </c>
      <c r="T102" s="39">
        <f t="shared" si="4"/>
        <v>0</v>
      </c>
      <c r="U102" s="39">
        <f t="shared" si="5"/>
        <v>121464.15000000001</v>
      </c>
      <c r="V102" s="39">
        <f t="shared" si="6"/>
        <v>0</v>
      </c>
      <c r="W102" s="39">
        <f t="shared" si="7"/>
        <v>0</v>
      </c>
    </row>
    <row r="103" spans="1:23" x14ac:dyDescent="0.2">
      <c r="A103" s="24">
        <v>2465</v>
      </c>
      <c r="B103" s="24" t="s">
        <v>119</v>
      </c>
      <c r="C103" s="24">
        <v>496</v>
      </c>
      <c r="D103" s="24">
        <v>238</v>
      </c>
      <c r="E103" s="25">
        <v>90486</v>
      </c>
      <c r="F103" s="25">
        <v>0</v>
      </c>
      <c r="G103" s="26">
        <v>52783.5</v>
      </c>
      <c r="H103" s="26">
        <v>52783.5</v>
      </c>
      <c r="K103" s="24" t="s">
        <v>119</v>
      </c>
      <c r="L103" s="39">
        <v>52783.5</v>
      </c>
      <c r="M103" s="39">
        <v>0</v>
      </c>
      <c r="N103" s="24">
        <v>214.20000000000002</v>
      </c>
      <c r="O103" s="24">
        <v>190.4</v>
      </c>
      <c r="P103" s="39">
        <v>-52783.5</v>
      </c>
      <c r="Q103" s="39">
        <v>35621.599999999999</v>
      </c>
      <c r="R103" s="39" t="str">
        <f>IF(K103=B103,"OK","ERROR")</f>
        <v>OK</v>
      </c>
      <c r="S103" s="39">
        <v>52783.5</v>
      </c>
      <c r="T103" s="39">
        <f t="shared" si="4"/>
        <v>0</v>
      </c>
      <c r="U103" s="39">
        <f t="shared" si="5"/>
        <v>88405.099999999991</v>
      </c>
      <c r="V103" s="39">
        <f t="shared" si="6"/>
        <v>0</v>
      </c>
      <c r="W103" s="39">
        <f t="shared" si="7"/>
        <v>0</v>
      </c>
    </row>
    <row r="104" spans="1:23" x14ac:dyDescent="0.2">
      <c r="A104" s="24">
        <v>2471</v>
      </c>
      <c r="B104" s="24" t="s">
        <v>120</v>
      </c>
      <c r="C104" s="24">
        <v>440</v>
      </c>
      <c r="D104" s="24">
        <v>156</v>
      </c>
      <c r="E104" s="25">
        <v>59310</v>
      </c>
      <c r="F104" s="25">
        <v>0</v>
      </c>
      <c r="G104" s="26">
        <v>34597.5</v>
      </c>
      <c r="H104" s="26">
        <v>34597.5</v>
      </c>
      <c r="K104" s="24" t="s">
        <v>120</v>
      </c>
      <c r="L104" s="39">
        <v>34597.5</v>
      </c>
      <c r="M104" s="39">
        <v>0</v>
      </c>
      <c r="N104" s="24">
        <v>140.4</v>
      </c>
      <c r="O104" s="24">
        <v>124.80000000000001</v>
      </c>
      <c r="P104" s="39">
        <v>-34597.5</v>
      </c>
      <c r="Q104" s="39">
        <v>23348.7</v>
      </c>
      <c r="R104" s="39" t="str">
        <f>IF(K104=B104,"OK","ERROR")</f>
        <v>OK</v>
      </c>
      <c r="S104" s="39">
        <v>34597.5</v>
      </c>
      <c r="T104" s="39">
        <f t="shared" si="4"/>
        <v>0</v>
      </c>
      <c r="U104" s="39">
        <f t="shared" si="5"/>
        <v>57946.200000000004</v>
      </c>
      <c r="V104" s="39">
        <f t="shared" si="6"/>
        <v>0</v>
      </c>
      <c r="W104" s="39">
        <f t="shared" si="7"/>
        <v>0</v>
      </c>
    </row>
    <row r="105" spans="1:23" x14ac:dyDescent="0.2">
      <c r="A105" s="24">
        <v>2474</v>
      </c>
      <c r="B105" s="24" t="s">
        <v>121</v>
      </c>
      <c r="C105" s="24">
        <v>238</v>
      </c>
      <c r="D105" s="24">
        <v>205</v>
      </c>
      <c r="E105" s="25">
        <v>77939</v>
      </c>
      <c r="F105" s="25">
        <v>0</v>
      </c>
      <c r="G105" s="26">
        <v>45464.42</v>
      </c>
      <c r="H105" s="26">
        <v>45464.42</v>
      </c>
      <c r="K105" s="24" t="s">
        <v>121</v>
      </c>
      <c r="L105" s="39">
        <v>45464.42</v>
      </c>
      <c r="M105" s="39">
        <v>0</v>
      </c>
      <c r="N105" s="24">
        <v>184.5</v>
      </c>
      <c r="O105" s="24">
        <v>164</v>
      </c>
      <c r="P105" s="39">
        <v>-45464.42</v>
      </c>
      <c r="Q105" s="39">
        <v>30682.83</v>
      </c>
      <c r="R105" s="39" t="str">
        <f>IF(K105=B105,"OK","ERROR")</f>
        <v>OK</v>
      </c>
      <c r="S105" s="39">
        <v>45464.42</v>
      </c>
      <c r="T105" s="39">
        <f t="shared" si="4"/>
        <v>0</v>
      </c>
      <c r="U105" s="39">
        <f t="shared" si="5"/>
        <v>76147.249999999985</v>
      </c>
      <c r="V105" s="39">
        <f t="shared" si="6"/>
        <v>0</v>
      </c>
      <c r="W105" s="39">
        <f t="shared" si="7"/>
        <v>0</v>
      </c>
    </row>
    <row r="106" spans="1:23" x14ac:dyDescent="0.2">
      <c r="A106" s="24">
        <v>2482</v>
      </c>
      <c r="B106" s="24" t="s">
        <v>122</v>
      </c>
      <c r="C106" s="24">
        <v>280</v>
      </c>
      <c r="D106" s="24">
        <v>147</v>
      </c>
      <c r="E106" s="25">
        <v>55888</v>
      </c>
      <c r="F106" s="25">
        <v>0</v>
      </c>
      <c r="G106" s="26">
        <v>32601.33</v>
      </c>
      <c r="H106" s="26">
        <v>32601.33</v>
      </c>
      <c r="K106" s="24" t="s">
        <v>122</v>
      </c>
      <c r="L106" s="39">
        <v>32601.33</v>
      </c>
      <c r="M106" s="39">
        <v>0</v>
      </c>
      <c r="N106" s="24">
        <v>132.30000000000001</v>
      </c>
      <c r="O106" s="24">
        <v>117.60000000000001</v>
      </c>
      <c r="P106" s="39">
        <v>-32601.33</v>
      </c>
      <c r="Q106" s="39">
        <v>22001.82</v>
      </c>
      <c r="R106" s="39" t="str">
        <f>IF(K106=B106,"OK","ERROR")</f>
        <v>OK</v>
      </c>
      <c r="S106" s="39">
        <v>32601.33</v>
      </c>
      <c r="T106" s="39">
        <f t="shared" si="4"/>
        <v>0</v>
      </c>
      <c r="U106" s="39">
        <f t="shared" si="5"/>
        <v>54603.15</v>
      </c>
      <c r="V106" s="39">
        <f t="shared" si="6"/>
        <v>0</v>
      </c>
      <c r="W106" s="39">
        <f t="shared" si="7"/>
        <v>0</v>
      </c>
    </row>
    <row r="107" spans="1:23" x14ac:dyDescent="0.2">
      <c r="A107" s="24">
        <v>2484</v>
      </c>
      <c r="B107" s="24" t="s">
        <v>123</v>
      </c>
      <c r="C107" s="24">
        <v>270</v>
      </c>
      <c r="D107" s="24">
        <v>251</v>
      </c>
      <c r="E107" s="25">
        <v>95428</v>
      </c>
      <c r="F107" s="25">
        <v>0</v>
      </c>
      <c r="G107" s="26">
        <v>55666.33</v>
      </c>
      <c r="H107" s="26">
        <v>55666.33</v>
      </c>
      <c r="K107" s="24" t="s">
        <v>123</v>
      </c>
      <c r="L107" s="39">
        <v>55666.33</v>
      </c>
      <c r="M107" s="39">
        <v>0</v>
      </c>
      <c r="N107" s="24">
        <v>225.9</v>
      </c>
      <c r="O107" s="24">
        <v>200.8</v>
      </c>
      <c r="P107" s="39">
        <v>-55666.33</v>
      </c>
      <c r="Q107" s="39">
        <v>37567.620000000003</v>
      </c>
      <c r="R107" s="39" t="str">
        <f>IF(K107=B107,"OK","ERROR")</f>
        <v>OK</v>
      </c>
      <c r="S107" s="39">
        <v>55666.33</v>
      </c>
      <c r="T107" s="39">
        <f t="shared" si="4"/>
        <v>0</v>
      </c>
      <c r="U107" s="39">
        <f t="shared" si="5"/>
        <v>93233.95</v>
      </c>
      <c r="V107" s="39">
        <f t="shared" si="6"/>
        <v>0</v>
      </c>
      <c r="W107" s="39">
        <f t="shared" si="7"/>
        <v>0</v>
      </c>
    </row>
    <row r="108" spans="1:23" x14ac:dyDescent="0.2">
      <c r="A108" s="24">
        <v>2490</v>
      </c>
      <c r="B108" s="24" t="s">
        <v>124</v>
      </c>
      <c r="C108" s="24">
        <v>368</v>
      </c>
      <c r="D108" s="24">
        <v>171</v>
      </c>
      <c r="E108" s="25">
        <v>65013</v>
      </c>
      <c r="F108" s="25">
        <v>0</v>
      </c>
      <c r="G108" s="26">
        <v>37924.25</v>
      </c>
      <c r="H108" s="26">
        <v>37924.25</v>
      </c>
      <c r="K108" s="24" t="s">
        <v>124</v>
      </c>
      <c r="L108" s="39">
        <v>37924.25</v>
      </c>
      <c r="M108" s="39">
        <v>0</v>
      </c>
      <c r="N108" s="24">
        <v>153.9</v>
      </c>
      <c r="O108" s="24">
        <v>136.80000000000001</v>
      </c>
      <c r="P108" s="39">
        <v>-37924.25</v>
      </c>
      <c r="Q108" s="39">
        <v>25593.7</v>
      </c>
      <c r="R108" s="39" t="str">
        <f>IF(K108=B108,"OK","ERROR")</f>
        <v>OK</v>
      </c>
      <c r="S108" s="39">
        <v>37924.25</v>
      </c>
      <c r="T108" s="39">
        <f t="shared" si="4"/>
        <v>0</v>
      </c>
      <c r="U108" s="39">
        <f t="shared" si="5"/>
        <v>63517.950000000004</v>
      </c>
      <c r="V108" s="39">
        <f t="shared" si="6"/>
        <v>0</v>
      </c>
      <c r="W108" s="39">
        <f t="shared" si="7"/>
        <v>0</v>
      </c>
    </row>
    <row r="109" spans="1:23" x14ac:dyDescent="0.2">
      <c r="A109" s="24">
        <v>2509</v>
      </c>
      <c r="B109" s="24" t="s">
        <v>125</v>
      </c>
      <c r="C109" s="24">
        <v>209</v>
      </c>
      <c r="D109" s="24">
        <v>84</v>
      </c>
      <c r="E109" s="25">
        <v>31936</v>
      </c>
      <c r="F109" s="25">
        <v>0</v>
      </c>
      <c r="G109" s="26">
        <v>18629.330000000002</v>
      </c>
      <c r="H109" s="26">
        <v>18629.330000000002</v>
      </c>
      <c r="K109" s="24" t="s">
        <v>125</v>
      </c>
      <c r="L109" s="39">
        <v>18629.330000000002</v>
      </c>
      <c r="M109" s="39">
        <v>0</v>
      </c>
      <c r="N109" s="24">
        <v>75.600000000000009</v>
      </c>
      <c r="O109" s="24">
        <v>67.2</v>
      </c>
      <c r="P109" s="39">
        <v>-18629.330000000002</v>
      </c>
      <c r="Q109" s="39">
        <v>12572.47</v>
      </c>
      <c r="R109" s="39" t="str">
        <f>IF(K109=B109,"OK","ERROR")</f>
        <v>OK</v>
      </c>
      <c r="S109" s="39">
        <v>18629.330000000002</v>
      </c>
      <c r="T109" s="39">
        <f t="shared" si="4"/>
        <v>0</v>
      </c>
      <c r="U109" s="39">
        <f t="shared" si="5"/>
        <v>31201.8</v>
      </c>
      <c r="V109" s="39">
        <f t="shared" si="6"/>
        <v>0</v>
      </c>
      <c r="W109" s="39">
        <f t="shared" si="7"/>
        <v>0</v>
      </c>
    </row>
    <row r="110" spans="1:23" x14ac:dyDescent="0.2">
      <c r="A110" s="24">
        <v>2510</v>
      </c>
      <c r="B110" s="24" t="s">
        <v>126</v>
      </c>
      <c r="C110" s="24">
        <v>390</v>
      </c>
      <c r="D110" s="24">
        <v>143</v>
      </c>
      <c r="E110" s="25">
        <v>54368</v>
      </c>
      <c r="F110" s="25">
        <v>0</v>
      </c>
      <c r="G110" s="26">
        <v>31714.67</v>
      </c>
      <c r="H110" s="26">
        <v>31714.67</v>
      </c>
      <c r="K110" s="24" t="s">
        <v>126</v>
      </c>
      <c r="L110" s="39">
        <v>31714.67</v>
      </c>
      <c r="M110" s="39">
        <v>0</v>
      </c>
      <c r="N110" s="24">
        <v>128.70000000000002</v>
      </c>
      <c r="O110" s="24">
        <v>114.4</v>
      </c>
      <c r="P110" s="39">
        <v>-31714.67</v>
      </c>
      <c r="Q110" s="39">
        <v>21402.68</v>
      </c>
      <c r="R110" s="39" t="str">
        <f>IF(K110=B110,"OK","ERROR")</f>
        <v>OK</v>
      </c>
      <c r="S110" s="39">
        <v>31714.67</v>
      </c>
      <c r="T110" s="39">
        <f t="shared" si="4"/>
        <v>0</v>
      </c>
      <c r="U110" s="39">
        <f t="shared" si="5"/>
        <v>53117.35</v>
      </c>
      <c r="V110" s="39">
        <f t="shared" si="6"/>
        <v>0</v>
      </c>
      <c r="W110" s="39">
        <f t="shared" si="7"/>
        <v>0</v>
      </c>
    </row>
    <row r="111" spans="1:23" x14ac:dyDescent="0.2">
      <c r="A111" s="24">
        <v>2513</v>
      </c>
      <c r="B111" s="24" t="s">
        <v>127</v>
      </c>
      <c r="C111" s="24">
        <v>331</v>
      </c>
      <c r="D111" s="24">
        <v>264</v>
      </c>
      <c r="E111" s="25">
        <v>100371</v>
      </c>
      <c r="F111" s="25">
        <v>0</v>
      </c>
      <c r="G111" s="26">
        <v>58549.75</v>
      </c>
      <c r="H111" s="26">
        <v>58549.75</v>
      </c>
      <c r="K111" s="24" t="s">
        <v>127</v>
      </c>
      <c r="L111" s="39">
        <v>58549.75</v>
      </c>
      <c r="M111" s="39">
        <v>0</v>
      </c>
      <c r="N111" s="24">
        <v>237.6</v>
      </c>
      <c r="O111" s="24">
        <v>211.20000000000002</v>
      </c>
      <c r="P111" s="39">
        <v>-58549.75</v>
      </c>
      <c r="Q111" s="39">
        <v>39513.050000000003</v>
      </c>
      <c r="R111" s="39" t="str">
        <f>IF(K111=B111,"OK","ERROR")</f>
        <v>OK</v>
      </c>
      <c r="S111" s="39">
        <v>58549.75</v>
      </c>
      <c r="T111" s="39">
        <f t="shared" si="4"/>
        <v>0</v>
      </c>
      <c r="U111" s="39">
        <f t="shared" si="5"/>
        <v>98062.799999999988</v>
      </c>
      <c r="V111" s="39">
        <f t="shared" si="6"/>
        <v>0</v>
      </c>
      <c r="W111" s="39">
        <f t="shared" si="7"/>
        <v>0</v>
      </c>
    </row>
    <row r="112" spans="1:23" x14ac:dyDescent="0.2">
      <c r="A112" s="24">
        <v>2514</v>
      </c>
      <c r="B112" s="24" t="s">
        <v>128</v>
      </c>
      <c r="C112" s="24">
        <v>171</v>
      </c>
      <c r="D112" s="24">
        <v>132</v>
      </c>
      <c r="E112" s="25">
        <v>50186</v>
      </c>
      <c r="F112" s="25">
        <v>0</v>
      </c>
      <c r="G112" s="26">
        <v>29275.17</v>
      </c>
      <c r="H112" s="26">
        <v>29275.17</v>
      </c>
      <c r="K112" s="24" t="s">
        <v>128</v>
      </c>
      <c r="L112" s="39">
        <v>29275.17</v>
      </c>
      <c r="M112" s="39">
        <v>0</v>
      </c>
      <c r="N112" s="24">
        <v>118.8</v>
      </c>
      <c r="O112" s="24">
        <v>105.60000000000001</v>
      </c>
      <c r="P112" s="39">
        <v>-29275.17</v>
      </c>
      <c r="Q112" s="39">
        <v>19756.23</v>
      </c>
      <c r="R112" s="39" t="str">
        <f>IF(K112=B112,"OK","ERROR")</f>
        <v>OK</v>
      </c>
      <c r="S112" s="39">
        <v>29275.17</v>
      </c>
      <c r="T112" s="39">
        <f t="shared" si="4"/>
        <v>0</v>
      </c>
      <c r="U112" s="39">
        <f t="shared" si="5"/>
        <v>49031.399999999994</v>
      </c>
      <c r="V112" s="39">
        <f t="shared" si="6"/>
        <v>0</v>
      </c>
      <c r="W112" s="39">
        <f t="shared" si="7"/>
        <v>0</v>
      </c>
    </row>
    <row r="113" spans="1:23" x14ac:dyDescent="0.2">
      <c r="A113" s="24">
        <v>2516</v>
      </c>
      <c r="B113" s="24" t="s">
        <v>129</v>
      </c>
      <c r="C113" s="24">
        <v>228</v>
      </c>
      <c r="D113" s="24">
        <v>86</v>
      </c>
      <c r="E113" s="25">
        <v>32697</v>
      </c>
      <c r="F113" s="25">
        <v>0</v>
      </c>
      <c r="G113" s="26">
        <v>19073.25</v>
      </c>
      <c r="H113" s="26">
        <v>19073.25</v>
      </c>
      <c r="K113" s="24" t="s">
        <v>129</v>
      </c>
      <c r="L113" s="39">
        <v>19073.25</v>
      </c>
      <c r="M113" s="39">
        <v>0</v>
      </c>
      <c r="N113" s="24">
        <v>77.400000000000006</v>
      </c>
      <c r="O113" s="24">
        <v>68.8</v>
      </c>
      <c r="P113" s="39">
        <v>-19073.25</v>
      </c>
      <c r="Q113" s="39">
        <v>12871.45</v>
      </c>
      <c r="R113" s="39" t="str">
        <f>IF(K113=B113,"OK","ERROR")</f>
        <v>OK</v>
      </c>
      <c r="S113" s="39">
        <v>19073.25</v>
      </c>
      <c r="T113" s="39">
        <f t="shared" si="4"/>
        <v>0</v>
      </c>
      <c r="U113" s="39">
        <f t="shared" si="5"/>
        <v>31944.699999999993</v>
      </c>
      <c r="V113" s="39">
        <f t="shared" si="6"/>
        <v>0</v>
      </c>
      <c r="W113" s="39">
        <f t="shared" si="7"/>
        <v>0</v>
      </c>
    </row>
    <row r="114" spans="1:23" x14ac:dyDescent="0.2">
      <c r="A114" s="24">
        <v>2519</v>
      </c>
      <c r="B114" s="24" t="s">
        <v>130</v>
      </c>
      <c r="C114" s="24">
        <v>182</v>
      </c>
      <c r="D114" s="24">
        <v>73</v>
      </c>
      <c r="E114" s="25">
        <v>27754</v>
      </c>
      <c r="F114" s="25">
        <v>0</v>
      </c>
      <c r="G114" s="26">
        <v>16189.83</v>
      </c>
      <c r="H114" s="26">
        <v>16189.83</v>
      </c>
      <c r="K114" s="24" t="s">
        <v>130</v>
      </c>
      <c r="L114" s="39">
        <v>16189.83</v>
      </c>
      <c r="M114" s="39">
        <v>0</v>
      </c>
      <c r="N114" s="24">
        <v>65.7</v>
      </c>
      <c r="O114" s="24">
        <v>58.400000000000006</v>
      </c>
      <c r="P114" s="39">
        <v>-16189.83</v>
      </c>
      <c r="Q114" s="39">
        <v>10926.02</v>
      </c>
      <c r="R114" s="39" t="str">
        <f>IF(K114=B114,"OK","ERROR")</f>
        <v>OK</v>
      </c>
      <c r="S114" s="39">
        <v>16189.83</v>
      </c>
      <c r="T114" s="39">
        <f t="shared" si="4"/>
        <v>0</v>
      </c>
      <c r="U114" s="39">
        <f t="shared" si="5"/>
        <v>27115.85</v>
      </c>
      <c r="V114" s="39">
        <f t="shared" si="6"/>
        <v>0</v>
      </c>
      <c r="W114" s="39">
        <f t="shared" si="7"/>
        <v>0</v>
      </c>
    </row>
    <row r="115" spans="1:23" x14ac:dyDescent="0.2">
      <c r="A115" s="24">
        <v>2520</v>
      </c>
      <c r="B115" s="24" t="s">
        <v>131</v>
      </c>
      <c r="C115" s="24">
        <v>270</v>
      </c>
      <c r="D115" s="24">
        <v>261</v>
      </c>
      <c r="E115" s="25">
        <v>99230</v>
      </c>
      <c r="F115" s="25">
        <v>0</v>
      </c>
      <c r="G115" s="26">
        <v>57884.17</v>
      </c>
      <c r="H115" s="26">
        <v>57884.17</v>
      </c>
      <c r="K115" s="24" t="s">
        <v>131</v>
      </c>
      <c r="L115" s="39">
        <v>57884.17</v>
      </c>
      <c r="M115" s="39">
        <v>0</v>
      </c>
      <c r="N115" s="24">
        <v>234.9</v>
      </c>
      <c r="O115" s="24">
        <v>208.8</v>
      </c>
      <c r="P115" s="39">
        <v>-57884.17</v>
      </c>
      <c r="Q115" s="39">
        <v>39064.28</v>
      </c>
      <c r="R115" s="39" t="str">
        <f>IF(K115=B115,"OK","ERROR")</f>
        <v>OK</v>
      </c>
      <c r="S115" s="39">
        <v>57884.17</v>
      </c>
      <c r="T115" s="39">
        <f t="shared" si="4"/>
        <v>0</v>
      </c>
      <c r="U115" s="39">
        <f t="shared" si="5"/>
        <v>96948.45</v>
      </c>
      <c r="V115" s="39">
        <f t="shared" si="6"/>
        <v>0</v>
      </c>
      <c r="W115" s="39">
        <f t="shared" si="7"/>
        <v>0</v>
      </c>
    </row>
    <row r="116" spans="1:23" x14ac:dyDescent="0.2">
      <c r="A116" s="24">
        <v>2524</v>
      </c>
      <c r="B116" s="24" t="s">
        <v>132</v>
      </c>
      <c r="C116" s="24">
        <v>104</v>
      </c>
      <c r="D116" s="24">
        <v>33</v>
      </c>
      <c r="E116" s="25">
        <v>12547</v>
      </c>
      <c r="F116" s="25">
        <v>4455</v>
      </c>
      <c r="G116" s="26">
        <v>11774.08</v>
      </c>
      <c r="H116" s="26">
        <v>7319.08</v>
      </c>
      <c r="K116" s="24" t="s">
        <v>132</v>
      </c>
      <c r="L116" s="39">
        <v>7319.08</v>
      </c>
      <c r="M116" s="39">
        <v>4455</v>
      </c>
      <c r="N116" s="24">
        <v>29.7</v>
      </c>
      <c r="O116" s="24">
        <v>26.400000000000002</v>
      </c>
      <c r="P116" s="39">
        <v>-7319.08</v>
      </c>
      <c r="Q116" s="39">
        <v>4938.7700000000004</v>
      </c>
      <c r="R116" s="39" t="str">
        <f>IF(K116=B116,"OK","ERROR")</f>
        <v>OK</v>
      </c>
      <c r="S116" s="39">
        <v>11774.08</v>
      </c>
      <c r="T116" s="39">
        <f t="shared" si="4"/>
        <v>0</v>
      </c>
      <c r="U116" s="39">
        <f t="shared" si="5"/>
        <v>12257.849999999999</v>
      </c>
      <c r="V116" s="39">
        <f t="shared" si="6"/>
        <v>0</v>
      </c>
      <c r="W116" s="39">
        <f t="shared" si="7"/>
        <v>0</v>
      </c>
    </row>
    <row r="117" spans="1:23" x14ac:dyDescent="0.2">
      <c r="A117" s="24">
        <v>2525</v>
      </c>
      <c r="B117" s="24" t="s">
        <v>133</v>
      </c>
      <c r="C117" s="24">
        <v>401</v>
      </c>
      <c r="D117" s="24">
        <v>132</v>
      </c>
      <c r="E117" s="25">
        <v>50186</v>
      </c>
      <c r="F117" s="25">
        <v>0</v>
      </c>
      <c r="G117" s="26">
        <v>29275.17</v>
      </c>
      <c r="H117" s="26">
        <v>29275.17</v>
      </c>
      <c r="K117" s="24" t="s">
        <v>133</v>
      </c>
      <c r="L117" s="39">
        <v>29275.17</v>
      </c>
      <c r="M117" s="39">
        <v>0</v>
      </c>
      <c r="N117" s="24">
        <v>118.8</v>
      </c>
      <c r="O117" s="24">
        <v>105.60000000000001</v>
      </c>
      <c r="P117" s="39">
        <v>-29275.17</v>
      </c>
      <c r="Q117" s="39">
        <v>19756.23</v>
      </c>
      <c r="R117" s="39" t="str">
        <f>IF(K117=B117,"OK","ERROR")</f>
        <v>OK</v>
      </c>
      <c r="S117" s="39">
        <v>29275.17</v>
      </c>
      <c r="T117" s="39">
        <f t="shared" si="4"/>
        <v>0</v>
      </c>
      <c r="U117" s="39">
        <f t="shared" si="5"/>
        <v>49031.399999999994</v>
      </c>
      <c r="V117" s="39">
        <f t="shared" si="6"/>
        <v>0</v>
      </c>
      <c r="W117" s="39">
        <f t="shared" si="7"/>
        <v>0</v>
      </c>
    </row>
    <row r="118" spans="1:23" x14ac:dyDescent="0.2">
      <c r="A118" s="24">
        <v>2530</v>
      </c>
      <c r="B118" s="24" t="s">
        <v>134</v>
      </c>
      <c r="C118" s="24">
        <v>602</v>
      </c>
      <c r="D118" s="24">
        <v>251</v>
      </c>
      <c r="E118" s="25">
        <v>95428</v>
      </c>
      <c r="F118" s="25">
        <v>0</v>
      </c>
      <c r="G118" s="26">
        <v>55666.33</v>
      </c>
      <c r="H118" s="26">
        <v>55666.33</v>
      </c>
      <c r="K118" s="24" t="s">
        <v>134</v>
      </c>
      <c r="L118" s="39">
        <v>55666.33</v>
      </c>
      <c r="M118" s="39">
        <v>0</v>
      </c>
      <c r="N118" s="24">
        <v>225.9</v>
      </c>
      <c r="O118" s="24">
        <v>200.8</v>
      </c>
      <c r="P118" s="39">
        <v>-55666.33</v>
      </c>
      <c r="Q118" s="39">
        <v>37567.620000000003</v>
      </c>
      <c r="R118" s="39" t="str">
        <f>IF(K118=B118,"OK","ERROR")</f>
        <v>OK</v>
      </c>
      <c r="S118" s="39">
        <v>55666.33</v>
      </c>
      <c r="T118" s="39">
        <f t="shared" si="4"/>
        <v>0</v>
      </c>
      <c r="U118" s="39">
        <f t="shared" si="5"/>
        <v>93233.95</v>
      </c>
      <c r="V118" s="39">
        <f t="shared" si="6"/>
        <v>0</v>
      </c>
      <c r="W118" s="39">
        <f t="shared" si="7"/>
        <v>0</v>
      </c>
    </row>
    <row r="119" spans="1:23" x14ac:dyDescent="0.2">
      <c r="A119" s="24">
        <v>2531</v>
      </c>
      <c r="B119" s="24" t="s">
        <v>135</v>
      </c>
      <c r="C119" s="24">
        <v>226</v>
      </c>
      <c r="D119" s="24">
        <v>58</v>
      </c>
      <c r="E119" s="25">
        <v>22052</v>
      </c>
      <c r="F119" s="25">
        <v>0</v>
      </c>
      <c r="G119" s="26">
        <v>12863.67</v>
      </c>
      <c r="H119" s="26">
        <v>12863.67</v>
      </c>
      <c r="K119" s="24" t="s">
        <v>135</v>
      </c>
      <c r="L119" s="39">
        <v>12863.67</v>
      </c>
      <c r="M119" s="39">
        <v>0</v>
      </c>
      <c r="N119" s="24">
        <v>52.2</v>
      </c>
      <c r="O119" s="24">
        <v>46.400000000000006</v>
      </c>
      <c r="P119" s="39">
        <v>-12863.67</v>
      </c>
      <c r="Q119" s="39">
        <v>8680.43</v>
      </c>
      <c r="R119" s="39" t="str">
        <f>IF(K119=B119,"OK","ERROR")</f>
        <v>OK</v>
      </c>
      <c r="S119" s="39">
        <v>12863.67</v>
      </c>
      <c r="T119" s="39">
        <f t="shared" si="4"/>
        <v>0</v>
      </c>
      <c r="U119" s="39">
        <f t="shared" si="5"/>
        <v>21544.1</v>
      </c>
      <c r="V119" s="39">
        <f t="shared" si="6"/>
        <v>0</v>
      </c>
      <c r="W119" s="39">
        <f t="shared" si="7"/>
        <v>0</v>
      </c>
    </row>
    <row r="120" spans="1:23" x14ac:dyDescent="0.2">
      <c r="A120" s="24">
        <v>2532</v>
      </c>
      <c r="B120" s="24" t="s">
        <v>136</v>
      </c>
      <c r="C120" s="24">
        <v>194</v>
      </c>
      <c r="D120" s="24">
        <v>80</v>
      </c>
      <c r="E120" s="25">
        <v>30416</v>
      </c>
      <c r="F120" s="25">
        <v>0</v>
      </c>
      <c r="G120" s="26">
        <v>17742.669999999998</v>
      </c>
      <c r="H120" s="26">
        <v>17742.669999999998</v>
      </c>
      <c r="K120" s="24" t="s">
        <v>136</v>
      </c>
      <c r="L120" s="39">
        <v>17742.669999999998</v>
      </c>
      <c r="M120" s="39">
        <v>0</v>
      </c>
      <c r="N120" s="24">
        <v>72</v>
      </c>
      <c r="O120" s="24">
        <v>64</v>
      </c>
      <c r="P120" s="39">
        <v>-17742.669999999998</v>
      </c>
      <c r="Q120" s="39">
        <v>11973.33</v>
      </c>
      <c r="R120" s="39" t="str">
        <f>IF(K120=B120,"OK","ERROR")</f>
        <v>OK</v>
      </c>
      <c r="S120" s="39">
        <v>17742.669999999998</v>
      </c>
      <c r="T120" s="39">
        <f t="shared" si="4"/>
        <v>0</v>
      </c>
      <c r="U120" s="39">
        <f t="shared" si="5"/>
        <v>29715.999999999996</v>
      </c>
      <c r="V120" s="39">
        <f t="shared" si="6"/>
        <v>0</v>
      </c>
      <c r="W120" s="39">
        <f t="shared" si="7"/>
        <v>0</v>
      </c>
    </row>
    <row r="121" spans="1:23" x14ac:dyDescent="0.2">
      <c r="A121" s="24">
        <v>2534</v>
      </c>
      <c r="B121" s="24" t="s">
        <v>137</v>
      </c>
      <c r="C121" s="24">
        <v>105</v>
      </c>
      <c r="D121" s="24">
        <v>39</v>
      </c>
      <c r="E121" s="25">
        <v>14828</v>
      </c>
      <c r="F121" s="25">
        <v>5265</v>
      </c>
      <c r="G121" s="26">
        <v>13914.67</v>
      </c>
      <c r="H121" s="26">
        <v>8649.67</v>
      </c>
      <c r="K121" s="24" t="s">
        <v>137</v>
      </c>
      <c r="L121" s="39">
        <v>8649.67</v>
      </c>
      <c r="M121" s="39">
        <v>5265</v>
      </c>
      <c r="N121" s="24">
        <v>35.1</v>
      </c>
      <c r="O121" s="24">
        <v>31.200000000000003</v>
      </c>
      <c r="P121" s="39">
        <v>-8649.67</v>
      </c>
      <c r="Q121" s="39">
        <v>5836.88</v>
      </c>
      <c r="R121" s="39" t="str">
        <f>IF(K121=B121,"OK","ERROR")</f>
        <v>OK</v>
      </c>
      <c r="S121" s="39">
        <v>13914.67</v>
      </c>
      <c r="T121" s="39">
        <f t="shared" si="4"/>
        <v>0</v>
      </c>
      <c r="U121" s="39">
        <f t="shared" si="5"/>
        <v>14486.550000000001</v>
      </c>
      <c r="V121" s="39">
        <f t="shared" si="6"/>
        <v>0</v>
      </c>
      <c r="W121" s="39">
        <f t="shared" si="7"/>
        <v>0</v>
      </c>
    </row>
    <row r="122" spans="1:23" x14ac:dyDescent="0.2">
      <c r="A122" s="24">
        <v>2536</v>
      </c>
      <c r="B122" s="24" t="s">
        <v>138</v>
      </c>
      <c r="C122" s="24">
        <v>270</v>
      </c>
      <c r="D122" s="24">
        <v>250</v>
      </c>
      <c r="E122" s="25">
        <v>95048</v>
      </c>
      <c r="F122" s="25">
        <v>0</v>
      </c>
      <c r="G122" s="26">
        <v>55444.67</v>
      </c>
      <c r="H122" s="26">
        <v>55444.67</v>
      </c>
      <c r="K122" s="24" t="s">
        <v>138</v>
      </c>
      <c r="L122" s="39">
        <v>55444.67</v>
      </c>
      <c r="M122" s="39">
        <v>0</v>
      </c>
      <c r="N122" s="24">
        <v>225</v>
      </c>
      <c r="O122" s="24">
        <v>200</v>
      </c>
      <c r="P122" s="39">
        <v>-55444.67</v>
      </c>
      <c r="Q122" s="39">
        <v>37417.83</v>
      </c>
      <c r="R122" s="39" t="str">
        <f>IF(K122=B122,"OK","ERROR")</f>
        <v>OK</v>
      </c>
      <c r="S122" s="39">
        <v>55444.67</v>
      </c>
      <c r="T122" s="39">
        <f t="shared" si="4"/>
        <v>0</v>
      </c>
      <c r="U122" s="39">
        <f t="shared" si="5"/>
        <v>92862.499999999985</v>
      </c>
      <c r="V122" s="39">
        <f t="shared" si="6"/>
        <v>0</v>
      </c>
      <c r="W122" s="39">
        <f t="shared" si="7"/>
        <v>0</v>
      </c>
    </row>
    <row r="123" spans="1:23" x14ac:dyDescent="0.2">
      <c r="A123" s="24">
        <v>2539</v>
      </c>
      <c r="B123" s="24" t="s">
        <v>139</v>
      </c>
      <c r="C123" s="24">
        <v>215</v>
      </c>
      <c r="D123" s="24">
        <v>90</v>
      </c>
      <c r="E123" s="25">
        <v>34218</v>
      </c>
      <c r="F123" s="25">
        <v>0</v>
      </c>
      <c r="G123" s="26">
        <v>19960.5</v>
      </c>
      <c r="H123" s="26">
        <v>19960.5</v>
      </c>
      <c r="K123" s="24" t="s">
        <v>139</v>
      </c>
      <c r="L123" s="39">
        <v>19960.5</v>
      </c>
      <c r="M123" s="39">
        <v>0</v>
      </c>
      <c r="N123" s="24">
        <v>81</v>
      </c>
      <c r="O123" s="24">
        <v>72</v>
      </c>
      <c r="P123" s="39">
        <v>-19960.5</v>
      </c>
      <c r="Q123" s="39">
        <v>13470</v>
      </c>
      <c r="R123" s="39" t="str">
        <f>IF(K123=B123,"OK","ERROR")</f>
        <v>OK</v>
      </c>
      <c r="S123" s="39">
        <v>19960.5</v>
      </c>
      <c r="T123" s="39">
        <f t="shared" si="4"/>
        <v>0</v>
      </c>
      <c r="U123" s="39">
        <f t="shared" si="5"/>
        <v>33430.499999999993</v>
      </c>
      <c r="V123" s="39">
        <f t="shared" si="6"/>
        <v>0</v>
      </c>
      <c r="W123" s="39">
        <f t="shared" si="7"/>
        <v>0</v>
      </c>
    </row>
    <row r="124" spans="1:23" x14ac:dyDescent="0.2">
      <c r="A124" s="24">
        <v>2545</v>
      </c>
      <c r="B124" s="24" t="s">
        <v>140</v>
      </c>
      <c r="C124" s="24">
        <v>419</v>
      </c>
      <c r="D124" s="24">
        <v>161</v>
      </c>
      <c r="E124" s="25">
        <v>61211</v>
      </c>
      <c r="F124" s="25">
        <v>0</v>
      </c>
      <c r="G124" s="26">
        <v>35706.42</v>
      </c>
      <c r="H124" s="26">
        <v>35706.42</v>
      </c>
      <c r="K124" s="24" t="s">
        <v>140</v>
      </c>
      <c r="L124" s="39">
        <v>35706.42</v>
      </c>
      <c r="M124" s="39">
        <v>0</v>
      </c>
      <c r="N124" s="24">
        <v>144.9</v>
      </c>
      <c r="O124" s="24">
        <v>128.80000000000001</v>
      </c>
      <c r="P124" s="39">
        <v>-35706.42</v>
      </c>
      <c r="Q124" s="39">
        <v>24097.03</v>
      </c>
      <c r="R124" s="39" t="str">
        <f>IF(K124=B124,"OK","ERROR")</f>
        <v>OK</v>
      </c>
      <c r="S124" s="39">
        <v>35706.42</v>
      </c>
      <c r="T124" s="39">
        <f t="shared" si="4"/>
        <v>0</v>
      </c>
      <c r="U124" s="39">
        <f t="shared" si="5"/>
        <v>59803.450000000004</v>
      </c>
      <c r="V124" s="39">
        <f t="shared" si="6"/>
        <v>0</v>
      </c>
      <c r="W124" s="39">
        <f t="shared" si="7"/>
        <v>0</v>
      </c>
    </row>
    <row r="125" spans="1:23" x14ac:dyDescent="0.2">
      <c r="A125" s="24">
        <v>2548</v>
      </c>
      <c r="B125" s="24" t="s">
        <v>141</v>
      </c>
      <c r="C125" s="24">
        <v>401</v>
      </c>
      <c r="D125" s="24">
        <v>163</v>
      </c>
      <c r="E125" s="25">
        <v>61971</v>
      </c>
      <c r="F125" s="25">
        <v>0</v>
      </c>
      <c r="G125" s="26">
        <v>36149.75</v>
      </c>
      <c r="H125" s="26">
        <v>36149.75</v>
      </c>
      <c r="K125" s="24" t="s">
        <v>141</v>
      </c>
      <c r="L125" s="39">
        <v>36149.75</v>
      </c>
      <c r="M125" s="39">
        <v>0</v>
      </c>
      <c r="N125" s="24">
        <v>146.70000000000002</v>
      </c>
      <c r="O125" s="24">
        <v>130.4</v>
      </c>
      <c r="P125" s="39">
        <v>-36149.75</v>
      </c>
      <c r="Q125" s="39">
        <v>24396.6</v>
      </c>
      <c r="R125" s="39" t="str">
        <f>IF(K125=B125,"OK","ERROR")</f>
        <v>OK</v>
      </c>
      <c r="S125" s="39">
        <v>36149.75</v>
      </c>
      <c r="T125" s="39">
        <f t="shared" si="4"/>
        <v>0</v>
      </c>
      <c r="U125" s="39">
        <f t="shared" si="5"/>
        <v>60546.35</v>
      </c>
      <c r="V125" s="39">
        <f t="shared" si="6"/>
        <v>0</v>
      </c>
      <c r="W125" s="39">
        <f t="shared" si="7"/>
        <v>0</v>
      </c>
    </row>
    <row r="126" spans="1:23" x14ac:dyDescent="0.2">
      <c r="A126" s="24">
        <v>2552</v>
      </c>
      <c r="B126" s="24" t="s">
        <v>142</v>
      </c>
      <c r="C126" s="24">
        <v>421</v>
      </c>
      <c r="D126" s="24">
        <v>170</v>
      </c>
      <c r="E126" s="25">
        <v>64633</v>
      </c>
      <c r="F126" s="25">
        <v>0</v>
      </c>
      <c r="G126" s="26">
        <v>37702.58</v>
      </c>
      <c r="H126" s="26">
        <v>37702.58</v>
      </c>
      <c r="K126" s="24" t="s">
        <v>142</v>
      </c>
      <c r="L126" s="39">
        <v>37702.58</v>
      </c>
      <c r="M126" s="39">
        <v>0</v>
      </c>
      <c r="N126" s="24">
        <v>153</v>
      </c>
      <c r="O126" s="24">
        <v>136</v>
      </c>
      <c r="P126" s="39">
        <v>-37702.58</v>
      </c>
      <c r="Q126" s="39">
        <v>25443.919999999998</v>
      </c>
      <c r="R126" s="39" t="str">
        <f>IF(K126=B126,"OK","ERROR")</f>
        <v>OK</v>
      </c>
      <c r="S126" s="39">
        <v>37702.58</v>
      </c>
      <c r="T126" s="39">
        <f t="shared" si="4"/>
        <v>0</v>
      </c>
      <c r="U126" s="39">
        <f t="shared" si="5"/>
        <v>63146.499999999993</v>
      </c>
      <c r="V126" s="39">
        <f t="shared" si="6"/>
        <v>0</v>
      </c>
      <c r="W126" s="39">
        <f t="shared" si="7"/>
        <v>0</v>
      </c>
    </row>
    <row r="127" spans="1:23" x14ac:dyDescent="0.2">
      <c r="A127" s="24">
        <v>2559</v>
      </c>
      <c r="B127" s="24" t="s">
        <v>143</v>
      </c>
      <c r="C127" s="24">
        <v>201</v>
      </c>
      <c r="D127" s="24">
        <v>80</v>
      </c>
      <c r="E127" s="25">
        <v>30416</v>
      </c>
      <c r="F127" s="25">
        <v>0</v>
      </c>
      <c r="G127" s="26">
        <v>17742.669999999998</v>
      </c>
      <c r="H127" s="26">
        <v>17742.669999999998</v>
      </c>
      <c r="K127" s="24" t="s">
        <v>143</v>
      </c>
      <c r="L127" s="39">
        <v>17742.669999999998</v>
      </c>
      <c r="M127" s="39">
        <v>0</v>
      </c>
      <c r="N127" s="24">
        <v>72</v>
      </c>
      <c r="O127" s="24">
        <v>64</v>
      </c>
      <c r="P127" s="39">
        <v>-17742.669999999998</v>
      </c>
      <c r="Q127" s="39">
        <v>11973.33</v>
      </c>
      <c r="R127" s="39" t="str">
        <f>IF(K127=B127,"OK","ERROR")</f>
        <v>OK</v>
      </c>
      <c r="S127" s="39">
        <v>17742.669999999998</v>
      </c>
      <c r="T127" s="39">
        <f t="shared" si="4"/>
        <v>0</v>
      </c>
      <c r="U127" s="39">
        <f t="shared" si="5"/>
        <v>29715.999999999996</v>
      </c>
      <c r="V127" s="39">
        <f t="shared" si="6"/>
        <v>0</v>
      </c>
      <c r="W127" s="39">
        <f t="shared" si="7"/>
        <v>0</v>
      </c>
    </row>
    <row r="128" spans="1:23" x14ac:dyDescent="0.2">
      <c r="A128" s="24">
        <v>2562</v>
      </c>
      <c r="B128" s="24" t="s">
        <v>144</v>
      </c>
      <c r="C128" s="24">
        <v>211</v>
      </c>
      <c r="D128" s="24">
        <v>85</v>
      </c>
      <c r="E128" s="25">
        <v>32317</v>
      </c>
      <c r="F128" s="25">
        <v>0</v>
      </c>
      <c r="G128" s="26">
        <v>18851.580000000002</v>
      </c>
      <c r="H128" s="26">
        <v>18851.580000000002</v>
      </c>
      <c r="K128" s="24" t="s">
        <v>144</v>
      </c>
      <c r="L128" s="39">
        <v>18851.580000000002</v>
      </c>
      <c r="M128" s="39">
        <v>0</v>
      </c>
      <c r="N128" s="24">
        <v>76.5</v>
      </c>
      <c r="O128" s="24">
        <v>68</v>
      </c>
      <c r="P128" s="39">
        <v>-18851.580000000002</v>
      </c>
      <c r="Q128" s="39">
        <v>12721.67</v>
      </c>
      <c r="R128" s="39" t="str">
        <f>IF(K128=B128,"OK","ERROR")</f>
        <v>OK</v>
      </c>
      <c r="S128" s="39">
        <v>18851.580000000002</v>
      </c>
      <c r="T128" s="39">
        <f t="shared" si="4"/>
        <v>0</v>
      </c>
      <c r="U128" s="39">
        <f t="shared" si="5"/>
        <v>31573.249999999996</v>
      </c>
      <c r="V128" s="39">
        <f t="shared" si="6"/>
        <v>0</v>
      </c>
      <c r="W128" s="39">
        <f t="shared" si="7"/>
        <v>0</v>
      </c>
    </row>
    <row r="129" spans="1:23" x14ac:dyDescent="0.2">
      <c r="A129" s="24">
        <v>2569</v>
      </c>
      <c r="B129" s="24" t="s">
        <v>145</v>
      </c>
      <c r="C129" s="24">
        <v>407</v>
      </c>
      <c r="D129" s="24">
        <v>139</v>
      </c>
      <c r="E129" s="25">
        <v>52847</v>
      </c>
      <c r="F129" s="25">
        <v>0</v>
      </c>
      <c r="G129" s="26">
        <v>30827.42</v>
      </c>
      <c r="H129" s="26">
        <v>30827.42</v>
      </c>
      <c r="K129" s="24" t="s">
        <v>145</v>
      </c>
      <c r="L129" s="39">
        <v>30827.42</v>
      </c>
      <c r="M129" s="39">
        <v>0</v>
      </c>
      <c r="N129" s="24">
        <v>125.10000000000001</v>
      </c>
      <c r="O129" s="24">
        <v>111.2</v>
      </c>
      <c r="P129" s="39">
        <v>-30827.42</v>
      </c>
      <c r="Q129" s="39">
        <v>20804.13</v>
      </c>
      <c r="R129" s="39" t="str">
        <f>IF(K129=B129,"OK","ERROR")</f>
        <v>OK</v>
      </c>
      <c r="S129" s="39">
        <v>30827.42</v>
      </c>
      <c r="T129" s="39">
        <f t="shared" si="4"/>
        <v>0</v>
      </c>
      <c r="U129" s="39">
        <f t="shared" si="5"/>
        <v>51631.549999999996</v>
      </c>
      <c r="V129" s="39">
        <f t="shared" si="6"/>
        <v>0</v>
      </c>
      <c r="W129" s="39">
        <f t="shared" si="7"/>
        <v>0</v>
      </c>
    </row>
    <row r="130" spans="1:23" x14ac:dyDescent="0.2">
      <c r="A130" s="24">
        <v>2574</v>
      </c>
      <c r="B130" s="24" t="s">
        <v>146</v>
      </c>
      <c r="C130" s="24">
        <v>264</v>
      </c>
      <c r="D130" s="24">
        <v>223</v>
      </c>
      <c r="E130" s="25">
        <v>84783</v>
      </c>
      <c r="F130" s="25">
        <v>0</v>
      </c>
      <c r="G130" s="26">
        <v>49456.75</v>
      </c>
      <c r="H130" s="26">
        <v>49456.75</v>
      </c>
      <c r="K130" s="24" t="s">
        <v>146</v>
      </c>
      <c r="L130" s="39">
        <v>49456.75</v>
      </c>
      <c r="M130" s="39">
        <v>0</v>
      </c>
      <c r="N130" s="24">
        <v>200.70000000000002</v>
      </c>
      <c r="O130" s="24">
        <v>178.4</v>
      </c>
      <c r="P130" s="39">
        <v>-49456.75</v>
      </c>
      <c r="Q130" s="39">
        <v>33376.6</v>
      </c>
      <c r="R130" s="39" t="str">
        <f>IF(K130=B130,"OK","ERROR")</f>
        <v>OK</v>
      </c>
      <c r="S130" s="39">
        <v>49456.75</v>
      </c>
      <c r="T130" s="39">
        <f t="shared" si="4"/>
        <v>0</v>
      </c>
      <c r="U130" s="39">
        <f t="shared" si="5"/>
        <v>82833.349999999991</v>
      </c>
      <c r="V130" s="39">
        <f t="shared" si="6"/>
        <v>0</v>
      </c>
      <c r="W130" s="39">
        <f t="shared" si="7"/>
        <v>0</v>
      </c>
    </row>
    <row r="131" spans="1:23" x14ac:dyDescent="0.2">
      <c r="A131" s="24">
        <v>2578</v>
      </c>
      <c r="B131" s="24" t="s">
        <v>147</v>
      </c>
      <c r="C131" s="24">
        <v>134</v>
      </c>
      <c r="D131" s="24">
        <v>53</v>
      </c>
      <c r="E131" s="25">
        <v>20151</v>
      </c>
      <c r="F131" s="25">
        <v>5300</v>
      </c>
      <c r="G131" s="26">
        <v>17054.75</v>
      </c>
      <c r="H131" s="26">
        <v>11754.75</v>
      </c>
      <c r="K131" s="24" t="s">
        <v>147</v>
      </c>
      <c r="L131" s="39">
        <v>11754.75</v>
      </c>
      <c r="M131" s="39">
        <v>5300</v>
      </c>
      <c r="N131" s="24">
        <v>47.7</v>
      </c>
      <c r="O131" s="24">
        <v>42.400000000000006</v>
      </c>
      <c r="P131" s="39">
        <v>-11754.75</v>
      </c>
      <c r="Q131" s="39">
        <v>7932.1</v>
      </c>
      <c r="R131" s="39" t="str">
        <f>IF(K131=B131,"OK","ERROR")</f>
        <v>OK</v>
      </c>
      <c r="S131" s="39">
        <v>17054.75</v>
      </c>
      <c r="T131" s="39">
        <f t="shared" ref="T131:T194" si="8">S131-L131-M131</f>
        <v>0</v>
      </c>
      <c r="U131" s="39">
        <f t="shared" ref="U131:U194" si="9">((N131+O131)/2)*(190*2.3)</f>
        <v>19686.849999999999</v>
      </c>
      <c r="V131" s="39">
        <f t="shared" ref="V131:V194" si="10">U131-L131-Q131</f>
        <v>0</v>
      </c>
      <c r="W131" s="39">
        <f t="shared" ref="W131:W194" si="11">L131+P131</f>
        <v>0</v>
      </c>
    </row>
    <row r="132" spans="1:23" x14ac:dyDescent="0.2">
      <c r="A132" s="24">
        <v>2586</v>
      </c>
      <c r="B132" s="24" t="s">
        <v>148</v>
      </c>
      <c r="C132" s="24">
        <v>204</v>
      </c>
      <c r="D132" s="24">
        <v>71</v>
      </c>
      <c r="E132" s="25">
        <v>26994</v>
      </c>
      <c r="F132" s="25">
        <v>0</v>
      </c>
      <c r="G132" s="26">
        <v>15746.5</v>
      </c>
      <c r="H132" s="26">
        <v>15746.5</v>
      </c>
      <c r="K132" s="24" t="s">
        <v>148</v>
      </c>
      <c r="L132" s="39">
        <v>15746.5</v>
      </c>
      <c r="M132" s="39">
        <v>0</v>
      </c>
      <c r="N132" s="24">
        <v>63.9</v>
      </c>
      <c r="O132" s="24">
        <v>56.800000000000004</v>
      </c>
      <c r="P132" s="39">
        <v>-15746.5</v>
      </c>
      <c r="Q132" s="39">
        <v>10626.45</v>
      </c>
      <c r="R132" s="39" t="str">
        <f>IF(K132=B132,"OK","ERROR")</f>
        <v>OK</v>
      </c>
      <c r="S132" s="39">
        <v>15746.5</v>
      </c>
      <c r="T132" s="39">
        <f t="shared" si="8"/>
        <v>0</v>
      </c>
      <c r="U132" s="39">
        <f t="shared" si="9"/>
        <v>26372.949999999997</v>
      </c>
      <c r="V132" s="39">
        <f t="shared" si="10"/>
        <v>0</v>
      </c>
      <c r="W132" s="39">
        <f t="shared" si="11"/>
        <v>0</v>
      </c>
    </row>
    <row r="133" spans="1:23" x14ac:dyDescent="0.2">
      <c r="A133" s="24">
        <v>2596</v>
      </c>
      <c r="B133" s="24" t="s">
        <v>149</v>
      </c>
      <c r="C133" s="24">
        <v>420</v>
      </c>
      <c r="D133" s="24">
        <v>158</v>
      </c>
      <c r="E133" s="25">
        <v>60071</v>
      </c>
      <c r="F133" s="25">
        <v>0</v>
      </c>
      <c r="G133" s="26">
        <v>35041.42</v>
      </c>
      <c r="H133" s="26">
        <v>35041.42</v>
      </c>
      <c r="K133" s="24" t="s">
        <v>149</v>
      </c>
      <c r="L133" s="39">
        <v>35041.42</v>
      </c>
      <c r="M133" s="39">
        <v>0</v>
      </c>
      <c r="N133" s="24">
        <v>142.20000000000002</v>
      </c>
      <c r="O133" s="24">
        <v>126.4</v>
      </c>
      <c r="P133" s="39">
        <v>-35041.42</v>
      </c>
      <c r="Q133" s="39">
        <v>23647.68</v>
      </c>
      <c r="R133" s="39" t="str">
        <f>IF(K133=B133,"OK","ERROR")</f>
        <v>OK</v>
      </c>
      <c r="S133" s="39">
        <v>35041.42</v>
      </c>
      <c r="T133" s="39">
        <f t="shared" si="8"/>
        <v>0</v>
      </c>
      <c r="U133" s="39">
        <f t="shared" si="9"/>
        <v>58689.1</v>
      </c>
      <c r="V133" s="39">
        <f t="shared" si="10"/>
        <v>0</v>
      </c>
      <c r="W133" s="39">
        <f t="shared" si="11"/>
        <v>0</v>
      </c>
    </row>
    <row r="134" spans="1:23" x14ac:dyDescent="0.2">
      <c r="A134" s="24">
        <v>2603</v>
      </c>
      <c r="B134" s="24" t="s">
        <v>150</v>
      </c>
      <c r="C134" s="24">
        <v>442</v>
      </c>
      <c r="D134" s="24">
        <v>157</v>
      </c>
      <c r="E134" s="25">
        <v>59690</v>
      </c>
      <c r="F134" s="25">
        <v>0</v>
      </c>
      <c r="G134" s="26">
        <v>34819.17</v>
      </c>
      <c r="H134" s="26">
        <v>34819.17</v>
      </c>
      <c r="K134" s="24" t="s">
        <v>150</v>
      </c>
      <c r="L134" s="39">
        <v>34819.17</v>
      </c>
      <c r="M134" s="39">
        <v>0</v>
      </c>
      <c r="N134" s="24">
        <v>141.30000000000001</v>
      </c>
      <c r="O134" s="24">
        <v>125.60000000000001</v>
      </c>
      <c r="P134" s="39">
        <v>-34819.17</v>
      </c>
      <c r="Q134" s="39">
        <v>23498.48</v>
      </c>
      <c r="R134" s="39" t="str">
        <f>IF(K134=B134,"OK","ERROR")</f>
        <v>OK</v>
      </c>
      <c r="S134" s="39">
        <v>34819.17</v>
      </c>
      <c r="T134" s="39">
        <f t="shared" si="8"/>
        <v>0</v>
      </c>
      <c r="U134" s="39">
        <f t="shared" si="9"/>
        <v>58317.65</v>
      </c>
      <c r="V134" s="39">
        <f t="shared" si="10"/>
        <v>0</v>
      </c>
      <c r="W134" s="39">
        <f t="shared" si="11"/>
        <v>0</v>
      </c>
    </row>
    <row r="135" spans="1:23" x14ac:dyDescent="0.2">
      <c r="A135" s="24">
        <v>2607</v>
      </c>
      <c r="B135" s="24" t="s">
        <v>151</v>
      </c>
      <c r="C135" s="24">
        <v>141</v>
      </c>
      <c r="D135" s="24">
        <v>26</v>
      </c>
      <c r="E135" s="25">
        <v>9885</v>
      </c>
      <c r="F135" s="25">
        <v>3000</v>
      </c>
      <c r="G135" s="26">
        <v>8766.25</v>
      </c>
      <c r="H135" s="26">
        <v>5766.25</v>
      </c>
      <c r="K135" s="24" t="s">
        <v>151</v>
      </c>
      <c r="L135" s="39">
        <v>5766.25</v>
      </c>
      <c r="M135" s="39">
        <v>3000</v>
      </c>
      <c r="N135" s="24">
        <v>23.400000000000002</v>
      </c>
      <c r="O135" s="24">
        <v>20.8</v>
      </c>
      <c r="P135" s="39">
        <v>-5766.25</v>
      </c>
      <c r="Q135" s="39">
        <v>3891.45</v>
      </c>
      <c r="R135" s="39" t="str">
        <f>IF(K135=B135,"OK","ERROR")</f>
        <v>OK</v>
      </c>
      <c r="S135" s="39">
        <v>8766.25</v>
      </c>
      <c r="T135" s="39">
        <f t="shared" si="8"/>
        <v>0</v>
      </c>
      <c r="U135" s="39">
        <f t="shared" si="9"/>
        <v>9657.6999999999989</v>
      </c>
      <c r="V135" s="39">
        <f t="shared" si="10"/>
        <v>0</v>
      </c>
      <c r="W135" s="39">
        <f t="shared" si="11"/>
        <v>0</v>
      </c>
    </row>
    <row r="136" spans="1:23" x14ac:dyDescent="0.2">
      <c r="A136" s="24">
        <v>2611</v>
      </c>
      <c r="B136" s="24" t="s">
        <v>152</v>
      </c>
      <c r="C136" s="24">
        <v>269</v>
      </c>
      <c r="D136" s="24">
        <v>232</v>
      </c>
      <c r="E136" s="25">
        <v>88205</v>
      </c>
      <c r="F136" s="25">
        <v>0</v>
      </c>
      <c r="G136" s="26">
        <v>51452.92</v>
      </c>
      <c r="H136" s="26">
        <v>51452.92</v>
      </c>
      <c r="K136" s="24" t="s">
        <v>152</v>
      </c>
      <c r="L136" s="39">
        <v>51452.92</v>
      </c>
      <c r="M136" s="39">
        <v>0</v>
      </c>
      <c r="N136" s="24">
        <v>208.8</v>
      </c>
      <c r="O136" s="24">
        <v>185.60000000000002</v>
      </c>
      <c r="P136" s="39">
        <v>-51452.92</v>
      </c>
      <c r="Q136" s="39">
        <v>34723.480000000003</v>
      </c>
      <c r="R136" s="39" t="str">
        <f>IF(K136=B136,"OK","ERROR")</f>
        <v>OK</v>
      </c>
      <c r="S136" s="39">
        <v>51452.92</v>
      </c>
      <c r="T136" s="39">
        <f t="shared" si="8"/>
        <v>0</v>
      </c>
      <c r="U136" s="39">
        <f t="shared" si="9"/>
        <v>86176.4</v>
      </c>
      <c r="V136" s="39">
        <f t="shared" si="10"/>
        <v>0</v>
      </c>
      <c r="W136" s="39">
        <f t="shared" si="11"/>
        <v>0</v>
      </c>
    </row>
    <row r="137" spans="1:23" x14ac:dyDescent="0.2">
      <c r="A137" s="24">
        <v>2615</v>
      </c>
      <c r="B137" s="24" t="s">
        <v>153</v>
      </c>
      <c r="C137" s="24">
        <v>205</v>
      </c>
      <c r="D137" s="24">
        <v>78</v>
      </c>
      <c r="E137" s="25">
        <v>29655</v>
      </c>
      <c r="F137" s="25">
        <v>0</v>
      </c>
      <c r="G137" s="26">
        <v>17298.75</v>
      </c>
      <c r="H137" s="26">
        <v>17298.75</v>
      </c>
      <c r="K137" s="24" t="s">
        <v>153</v>
      </c>
      <c r="L137" s="39">
        <v>17298.75</v>
      </c>
      <c r="M137" s="39">
        <v>0</v>
      </c>
      <c r="N137" s="24">
        <v>70.2</v>
      </c>
      <c r="O137" s="24">
        <v>62.400000000000006</v>
      </c>
      <c r="P137" s="39">
        <v>-17298.75</v>
      </c>
      <c r="Q137" s="39">
        <v>11674.35</v>
      </c>
      <c r="R137" s="39" t="str">
        <f>IF(K137=B137,"OK","ERROR")</f>
        <v>OK</v>
      </c>
      <c r="S137" s="39">
        <v>17298.75</v>
      </c>
      <c r="T137" s="39">
        <f t="shared" si="8"/>
        <v>0</v>
      </c>
      <c r="U137" s="39">
        <f t="shared" si="9"/>
        <v>28973.100000000002</v>
      </c>
      <c r="V137" s="39">
        <f t="shared" si="10"/>
        <v>0</v>
      </c>
      <c r="W137" s="39">
        <f t="shared" si="11"/>
        <v>0</v>
      </c>
    </row>
    <row r="138" spans="1:23" x14ac:dyDescent="0.2">
      <c r="A138" s="24">
        <v>2622</v>
      </c>
      <c r="B138" s="24" t="s">
        <v>154</v>
      </c>
      <c r="C138" s="24">
        <v>173</v>
      </c>
      <c r="D138" s="24">
        <v>72</v>
      </c>
      <c r="E138" s="25">
        <v>27374</v>
      </c>
      <c r="F138" s="25">
        <v>0</v>
      </c>
      <c r="G138" s="26">
        <v>15968.17</v>
      </c>
      <c r="H138" s="26">
        <v>15968.17</v>
      </c>
      <c r="K138" s="24" t="s">
        <v>154</v>
      </c>
      <c r="L138" s="39">
        <v>15968.17</v>
      </c>
      <c r="M138" s="39">
        <v>0</v>
      </c>
      <c r="N138" s="24">
        <v>64.8</v>
      </c>
      <c r="O138" s="24">
        <v>57.6</v>
      </c>
      <c r="P138" s="39">
        <v>-15968.17</v>
      </c>
      <c r="Q138" s="39">
        <v>10776.23</v>
      </c>
      <c r="R138" s="39" t="str">
        <f>IF(K138=B138,"OK","ERROR")</f>
        <v>OK</v>
      </c>
      <c r="S138" s="39">
        <v>15968.17</v>
      </c>
      <c r="T138" s="39">
        <f t="shared" si="8"/>
        <v>0</v>
      </c>
      <c r="U138" s="39">
        <f t="shared" si="9"/>
        <v>26744.399999999998</v>
      </c>
      <c r="V138" s="39">
        <f t="shared" si="10"/>
        <v>0</v>
      </c>
      <c r="W138" s="39">
        <f t="shared" si="11"/>
        <v>0</v>
      </c>
    </row>
    <row r="139" spans="1:23" x14ac:dyDescent="0.2">
      <c r="A139" s="24">
        <v>2625</v>
      </c>
      <c r="B139" s="24" t="s">
        <v>155</v>
      </c>
      <c r="C139" s="24">
        <v>419</v>
      </c>
      <c r="D139" s="24">
        <v>166</v>
      </c>
      <c r="E139" s="25">
        <v>63112</v>
      </c>
      <c r="F139" s="25">
        <v>0</v>
      </c>
      <c r="G139" s="26">
        <v>36815.33</v>
      </c>
      <c r="H139" s="26">
        <v>36815.33</v>
      </c>
      <c r="K139" s="24" t="s">
        <v>155</v>
      </c>
      <c r="L139" s="39">
        <v>36815.33</v>
      </c>
      <c r="M139" s="39">
        <v>0</v>
      </c>
      <c r="N139" s="24">
        <v>149.4</v>
      </c>
      <c r="O139" s="24">
        <v>132.80000000000001</v>
      </c>
      <c r="P139" s="39">
        <v>-36815.33</v>
      </c>
      <c r="Q139" s="39">
        <v>24845.37</v>
      </c>
      <c r="R139" s="39" t="str">
        <f>IF(K139=B139,"OK","ERROR")</f>
        <v>OK</v>
      </c>
      <c r="S139" s="39">
        <v>36815.33</v>
      </c>
      <c r="T139" s="39">
        <f t="shared" si="8"/>
        <v>0</v>
      </c>
      <c r="U139" s="39">
        <f t="shared" si="9"/>
        <v>61660.700000000004</v>
      </c>
      <c r="V139" s="39">
        <f t="shared" si="10"/>
        <v>0</v>
      </c>
      <c r="W139" s="39">
        <f t="shared" si="11"/>
        <v>0</v>
      </c>
    </row>
    <row r="140" spans="1:23" x14ac:dyDescent="0.2">
      <c r="A140" s="24">
        <v>2626</v>
      </c>
      <c r="B140" s="24" t="s">
        <v>156</v>
      </c>
      <c r="C140" s="24">
        <v>154</v>
      </c>
      <c r="D140" s="24">
        <v>144</v>
      </c>
      <c r="E140" s="25">
        <v>54748</v>
      </c>
      <c r="F140" s="25">
        <v>0</v>
      </c>
      <c r="G140" s="26">
        <v>31936.33</v>
      </c>
      <c r="H140" s="26">
        <v>31936.33</v>
      </c>
      <c r="K140" s="24" t="s">
        <v>156</v>
      </c>
      <c r="L140" s="39">
        <v>31936.33</v>
      </c>
      <c r="M140" s="39">
        <v>0</v>
      </c>
      <c r="N140" s="24">
        <v>129.6</v>
      </c>
      <c r="O140" s="24">
        <v>115.2</v>
      </c>
      <c r="P140" s="39">
        <v>-31936.33</v>
      </c>
      <c r="Q140" s="39">
        <v>21552.47</v>
      </c>
      <c r="R140" s="39" t="str">
        <f>IF(K140=B140,"OK","ERROR")</f>
        <v>OK</v>
      </c>
      <c r="S140" s="39">
        <v>31936.33</v>
      </c>
      <c r="T140" s="39">
        <f t="shared" si="8"/>
        <v>0</v>
      </c>
      <c r="U140" s="39">
        <f t="shared" si="9"/>
        <v>53488.799999999996</v>
      </c>
      <c r="V140" s="39">
        <f t="shared" si="10"/>
        <v>0</v>
      </c>
      <c r="W140" s="39">
        <f t="shared" si="11"/>
        <v>0</v>
      </c>
    </row>
    <row r="141" spans="1:23" x14ac:dyDescent="0.2">
      <c r="A141" s="24">
        <v>2629</v>
      </c>
      <c r="B141" s="24" t="s">
        <v>157</v>
      </c>
      <c r="C141" s="24">
        <v>198</v>
      </c>
      <c r="D141" s="24">
        <v>81</v>
      </c>
      <c r="E141" s="25">
        <v>30796</v>
      </c>
      <c r="F141" s="25">
        <v>0</v>
      </c>
      <c r="G141" s="26">
        <v>17964.330000000002</v>
      </c>
      <c r="H141" s="26">
        <v>17964.330000000002</v>
      </c>
      <c r="K141" s="24" t="s">
        <v>157</v>
      </c>
      <c r="L141" s="39">
        <v>17964.330000000002</v>
      </c>
      <c r="M141" s="39">
        <v>0</v>
      </c>
      <c r="N141" s="24">
        <v>72.900000000000006</v>
      </c>
      <c r="O141" s="24">
        <v>64.8</v>
      </c>
      <c r="P141" s="39">
        <v>-17964.330000000002</v>
      </c>
      <c r="Q141" s="39">
        <v>12123.12</v>
      </c>
      <c r="R141" s="39" t="str">
        <f>IF(K141=B141,"OK","ERROR")</f>
        <v>OK</v>
      </c>
      <c r="S141" s="39">
        <v>17964.330000000002</v>
      </c>
      <c r="T141" s="39">
        <f t="shared" si="8"/>
        <v>0</v>
      </c>
      <c r="U141" s="39">
        <f t="shared" si="9"/>
        <v>30087.449999999993</v>
      </c>
      <c r="V141" s="39">
        <f t="shared" si="10"/>
        <v>0</v>
      </c>
      <c r="W141" s="39">
        <f t="shared" si="11"/>
        <v>0</v>
      </c>
    </row>
    <row r="142" spans="1:23" x14ac:dyDescent="0.2">
      <c r="A142" s="24">
        <v>2632</v>
      </c>
      <c r="B142" s="24" t="s">
        <v>158</v>
      </c>
      <c r="C142" s="24">
        <v>477</v>
      </c>
      <c r="D142" s="24">
        <v>227</v>
      </c>
      <c r="E142" s="25">
        <v>86304</v>
      </c>
      <c r="F142" s="25">
        <v>0</v>
      </c>
      <c r="G142" s="26">
        <v>50344</v>
      </c>
      <c r="H142" s="26">
        <v>50344</v>
      </c>
      <c r="K142" s="24" t="s">
        <v>158</v>
      </c>
      <c r="L142" s="39">
        <v>50344</v>
      </c>
      <c r="M142" s="39">
        <v>0</v>
      </c>
      <c r="N142" s="24">
        <v>204.3</v>
      </c>
      <c r="O142" s="24">
        <v>181.60000000000002</v>
      </c>
      <c r="P142" s="39">
        <v>-50344</v>
      </c>
      <c r="Q142" s="39">
        <v>33975.15</v>
      </c>
      <c r="R142" s="39" t="str">
        <f>IF(K142=B142,"OK","ERROR")</f>
        <v>OK</v>
      </c>
      <c r="S142" s="39">
        <v>50344</v>
      </c>
      <c r="T142" s="39">
        <f t="shared" si="8"/>
        <v>0</v>
      </c>
      <c r="U142" s="39">
        <f t="shared" si="9"/>
        <v>84319.15</v>
      </c>
      <c r="V142" s="39">
        <f t="shared" si="10"/>
        <v>0</v>
      </c>
      <c r="W142" s="39">
        <f t="shared" si="11"/>
        <v>0</v>
      </c>
    </row>
    <row r="143" spans="1:23" x14ac:dyDescent="0.2">
      <c r="A143" s="24">
        <v>2636</v>
      </c>
      <c r="B143" s="24" t="s">
        <v>159</v>
      </c>
      <c r="C143" s="24">
        <v>381</v>
      </c>
      <c r="D143" s="24">
        <v>119</v>
      </c>
      <c r="E143" s="25">
        <v>45243</v>
      </c>
      <c r="F143" s="25">
        <v>0</v>
      </c>
      <c r="G143" s="26">
        <v>26391.75</v>
      </c>
      <c r="H143" s="26">
        <v>26391.75</v>
      </c>
      <c r="K143" s="24" t="s">
        <v>159</v>
      </c>
      <c r="L143" s="39">
        <v>26391.75</v>
      </c>
      <c r="M143" s="39">
        <v>0</v>
      </c>
      <c r="N143" s="24">
        <v>107.10000000000001</v>
      </c>
      <c r="O143" s="24">
        <v>95.2</v>
      </c>
      <c r="P143" s="39">
        <v>-26391.75</v>
      </c>
      <c r="Q143" s="39">
        <v>17810.8</v>
      </c>
      <c r="R143" s="39" t="str">
        <f>IF(K143=B143,"OK","ERROR")</f>
        <v>OK</v>
      </c>
      <c r="S143" s="39">
        <v>26391.75</v>
      </c>
      <c r="T143" s="39">
        <f t="shared" si="8"/>
        <v>0</v>
      </c>
      <c r="U143" s="39">
        <f t="shared" si="9"/>
        <v>44202.549999999996</v>
      </c>
      <c r="V143" s="39">
        <f t="shared" si="10"/>
        <v>0</v>
      </c>
      <c r="W143" s="39">
        <f t="shared" si="11"/>
        <v>0</v>
      </c>
    </row>
    <row r="144" spans="1:23" x14ac:dyDescent="0.2">
      <c r="A144" s="24">
        <v>2643</v>
      </c>
      <c r="B144" s="24" t="s">
        <v>160</v>
      </c>
      <c r="C144" s="24">
        <v>648</v>
      </c>
      <c r="D144" s="24">
        <v>253</v>
      </c>
      <c r="E144" s="25">
        <v>96189</v>
      </c>
      <c r="F144" s="25">
        <v>0</v>
      </c>
      <c r="G144" s="26">
        <v>56110.25</v>
      </c>
      <c r="H144" s="26">
        <v>56110.25</v>
      </c>
      <c r="K144" s="24" t="s">
        <v>160</v>
      </c>
      <c r="L144" s="39">
        <v>56110.25</v>
      </c>
      <c r="M144" s="39">
        <v>0</v>
      </c>
      <c r="N144" s="24">
        <v>227.70000000000002</v>
      </c>
      <c r="O144" s="24">
        <v>202.4</v>
      </c>
      <c r="P144" s="39">
        <v>-56110.25</v>
      </c>
      <c r="Q144" s="39">
        <v>37866.6</v>
      </c>
      <c r="R144" s="39" t="str">
        <f>IF(K144=B144,"OK","ERROR")</f>
        <v>OK</v>
      </c>
      <c r="S144" s="39">
        <v>56110.25</v>
      </c>
      <c r="T144" s="39">
        <f t="shared" si="8"/>
        <v>0</v>
      </c>
      <c r="U144" s="39">
        <f t="shared" si="9"/>
        <v>93976.849999999991</v>
      </c>
      <c r="V144" s="39">
        <f t="shared" si="10"/>
        <v>0</v>
      </c>
      <c r="W144" s="39">
        <f t="shared" si="11"/>
        <v>0</v>
      </c>
    </row>
    <row r="145" spans="1:23" x14ac:dyDescent="0.2">
      <c r="A145" s="24">
        <v>2645</v>
      </c>
      <c r="B145" s="24" t="s">
        <v>161</v>
      </c>
      <c r="C145" s="24">
        <v>238</v>
      </c>
      <c r="D145" s="24">
        <v>59</v>
      </c>
      <c r="E145" s="25">
        <v>22432</v>
      </c>
      <c r="F145" s="25">
        <v>0</v>
      </c>
      <c r="G145" s="26">
        <v>13085.33</v>
      </c>
      <c r="H145" s="26">
        <v>13085.33</v>
      </c>
      <c r="K145" s="24" t="s">
        <v>161</v>
      </c>
      <c r="L145" s="39">
        <v>13085.33</v>
      </c>
      <c r="M145" s="39">
        <v>0</v>
      </c>
      <c r="N145" s="24">
        <v>53.1</v>
      </c>
      <c r="O145" s="24">
        <v>47.2</v>
      </c>
      <c r="P145" s="39">
        <v>-13085.33</v>
      </c>
      <c r="Q145" s="39">
        <v>8830.2199999999993</v>
      </c>
      <c r="R145" s="39" t="str">
        <f>IF(K145=B145,"OK","ERROR")</f>
        <v>OK</v>
      </c>
      <c r="S145" s="39">
        <v>13085.33</v>
      </c>
      <c r="T145" s="39">
        <f t="shared" si="8"/>
        <v>0</v>
      </c>
      <c r="U145" s="39">
        <f t="shared" si="9"/>
        <v>21915.55</v>
      </c>
      <c r="V145" s="39">
        <f t="shared" si="10"/>
        <v>0</v>
      </c>
      <c r="W145" s="39">
        <f t="shared" si="11"/>
        <v>0</v>
      </c>
    </row>
    <row r="146" spans="1:23" x14ac:dyDescent="0.2">
      <c r="A146" s="24">
        <v>2648</v>
      </c>
      <c r="B146" s="24" t="s">
        <v>162</v>
      </c>
      <c r="C146" s="24">
        <v>193</v>
      </c>
      <c r="D146" s="24">
        <v>52</v>
      </c>
      <c r="E146" s="25">
        <v>19770</v>
      </c>
      <c r="F146" s="25">
        <v>0</v>
      </c>
      <c r="G146" s="26">
        <v>11532.5</v>
      </c>
      <c r="H146" s="26">
        <v>11532.5</v>
      </c>
      <c r="K146" s="24" t="s">
        <v>162</v>
      </c>
      <c r="L146" s="39">
        <v>11532.5</v>
      </c>
      <c r="M146" s="39">
        <v>0</v>
      </c>
      <c r="N146" s="24">
        <v>46.800000000000004</v>
      </c>
      <c r="O146" s="24">
        <v>41.6</v>
      </c>
      <c r="P146" s="39">
        <v>-11532.5</v>
      </c>
      <c r="Q146" s="39">
        <v>7782.9</v>
      </c>
      <c r="R146" s="39" t="str">
        <f>IF(K146=B146,"OK","ERROR")</f>
        <v>OK</v>
      </c>
      <c r="S146" s="39">
        <v>11532.5</v>
      </c>
      <c r="T146" s="39">
        <f t="shared" si="8"/>
        <v>0</v>
      </c>
      <c r="U146" s="39">
        <f t="shared" si="9"/>
        <v>19315.399999999998</v>
      </c>
      <c r="V146" s="39">
        <f t="shared" si="10"/>
        <v>0</v>
      </c>
      <c r="W146" s="39">
        <f t="shared" si="11"/>
        <v>0</v>
      </c>
    </row>
    <row r="147" spans="1:23" x14ac:dyDescent="0.2">
      <c r="A147" s="24">
        <v>2650</v>
      </c>
      <c r="B147" s="24" t="s">
        <v>163</v>
      </c>
      <c r="C147" s="24">
        <v>174</v>
      </c>
      <c r="D147" s="24">
        <v>61</v>
      </c>
      <c r="E147" s="25">
        <v>23192</v>
      </c>
      <c r="F147" s="25">
        <v>0</v>
      </c>
      <c r="G147" s="26">
        <v>13528.67</v>
      </c>
      <c r="H147" s="26">
        <v>13528.67</v>
      </c>
      <c r="K147" s="24" t="s">
        <v>163</v>
      </c>
      <c r="L147" s="39">
        <v>13528.67</v>
      </c>
      <c r="M147" s="39">
        <v>0</v>
      </c>
      <c r="N147" s="24">
        <v>54.9</v>
      </c>
      <c r="O147" s="24">
        <v>48.800000000000004</v>
      </c>
      <c r="P147" s="39">
        <v>-13528.67</v>
      </c>
      <c r="Q147" s="39">
        <v>9129.7800000000007</v>
      </c>
      <c r="R147" s="39" t="str">
        <f>IF(K147=B147,"OK","ERROR")</f>
        <v>OK</v>
      </c>
      <c r="S147" s="39">
        <v>13528.67</v>
      </c>
      <c r="T147" s="39">
        <f t="shared" si="8"/>
        <v>0</v>
      </c>
      <c r="U147" s="39">
        <f t="shared" si="9"/>
        <v>22658.449999999997</v>
      </c>
      <c r="V147" s="39">
        <f t="shared" si="10"/>
        <v>0</v>
      </c>
      <c r="W147" s="39">
        <f t="shared" si="11"/>
        <v>0</v>
      </c>
    </row>
    <row r="148" spans="1:23" x14ac:dyDescent="0.2">
      <c r="A148" s="24">
        <v>2651</v>
      </c>
      <c r="B148" s="24" t="s">
        <v>164</v>
      </c>
      <c r="C148" s="24">
        <v>130</v>
      </c>
      <c r="D148" s="24">
        <v>56</v>
      </c>
      <c r="E148" s="25">
        <v>21291</v>
      </c>
      <c r="F148" s="25">
        <v>5600</v>
      </c>
      <c r="G148" s="26">
        <v>18019.75</v>
      </c>
      <c r="H148" s="26">
        <v>12419.75</v>
      </c>
      <c r="K148" s="24" t="s">
        <v>164</v>
      </c>
      <c r="L148" s="39">
        <v>12419.75</v>
      </c>
      <c r="M148" s="39">
        <v>5600</v>
      </c>
      <c r="N148" s="24">
        <v>50.4</v>
      </c>
      <c r="O148" s="24">
        <v>44.800000000000004</v>
      </c>
      <c r="P148" s="39">
        <v>-12419.75</v>
      </c>
      <c r="Q148" s="39">
        <v>8381.4500000000007</v>
      </c>
      <c r="R148" s="39" t="str">
        <f>IF(K148=B148,"OK","ERROR")</f>
        <v>OK</v>
      </c>
      <c r="S148" s="39">
        <v>18019.75</v>
      </c>
      <c r="T148" s="39">
        <f t="shared" si="8"/>
        <v>0</v>
      </c>
      <c r="U148" s="39">
        <f t="shared" si="9"/>
        <v>20801.199999999997</v>
      </c>
      <c r="V148" s="39">
        <f t="shared" si="10"/>
        <v>0</v>
      </c>
      <c r="W148" s="39">
        <f t="shared" si="11"/>
        <v>0</v>
      </c>
    </row>
    <row r="149" spans="1:23" x14ac:dyDescent="0.2">
      <c r="A149" s="24">
        <v>2653</v>
      </c>
      <c r="B149" s="24" t="s">
        <v>165</v>
      </c>
      <c r="C149" s="24">
        <v>432</v>
      </c>
      <c r="D149" s="24">
        <v>141</v>
      </c>
      <c r="E149" s="25">
        <v>53607</v>
      </c>
      <c r="F149" s="25">
        <v>0</v>
      </c>
      <c r="G149" s="26">
        <v>31270.75</v>
      </c>
      <c r="H149" s="26">
        <v>31270.75</v>
      </c>
      <c r="K149" s="24" t="s">
        <v>165</v>
      </c>
      <c r="L149" s="39">
        <v>31270.75</v>
      </c>
      <c r="M149" s="39">
        <v>0</v>
      </c>
      <c r="N149" s="24">
        <v>126.9</v>
      </c>
      <c r="O149" s="24">
        <v>112.80000000000001</v>
      </c>
      <c r="P149" s="39">
        <v>-31270.75</v>
      </c>
      <c r="Q149" s="39">
        <v>21103.7</v>
      </c>
      <c r="R149" s="39" t="str">
        <f>IF(K149=B149,"OK","ERROR")</f>
        <v>OK</v>
      </c>
      <c r="S149" s="39">
        <v>31270.75</v>
      </c>
      <c r="T149" s="39">
        <f t="shared" si="8"/>
        <v>0</v>
      </c>
      <c r="U149" s="39">
        <f t="shared" si="9"/>
        <v>52374.45</v>
      </c>
      <c r="V149" s="39">
        <f t="shared" si="10"/>
        <v>0</v>
      </c>
      <c r="W149" s="39">
        <f t="shared" si="11"/>
        <v>0</v>
      </c>
    </row>
    <row r="150" spans="1:23" x14ac:dyDescent="0.2">
      <c r="A150" s="24">
        <v>2657</v>
      </c>
      <c r="B150" s="24" t="s">
        <v>166</v>
      </c>
      <c r="C150" s="24">
        <v>554</v>
      </c>
      <c r="D150" s="24">
        <v>137</v>
      </c>
      <c r="E150" s="25">
        <v>52087</v>
      </c>
      <c r="F150" s="25">
        <v>0</v>
      </c>
      <c r="G150" s="26">
        <v>30384.080000000002</v>
      </c>
      <c r="H150" s="26">
        <v>30384.080000000002</v>
      </c>
      <c r="K150" s="24" t="s">
        <v>166</v>
      </c>
      <c r="L150" s="39">
        <v>30384.080000000002</v>
      </c>
      <c r="M150" s="39">
        <v>0</v>
      </c>
      <c r="N150" s="24">
        <v>123.3</v>
      </c>
      <c r="O150" s="24">
        <v>109.60000000000001</v>
      </c>
      <c r="P150" s="39">
        <v>-30384.080000000002</v>
      </c>
      <c r="Q150" s="39">
        <v>20504.57</v>
      </c>
      <c r="R150" s="39" t="str">
        <f>IF(K150=B150,"OK","ERROR")</f>
        <v>OK</v>
      </c>
      <c r="S150" s="39">
        <v>30384.080000000002</v>
      </c>
      <c r="T150" s="39">
        <f t="shared" si="8"/>
        <v>0</v>
      </c>
      <c r="U150" s="39">
        <f t="shared" si="9"/>
        <v>50888.649999999994</v>
      </c>
      <c r="V150" s="39">
        <f t="shared" si="10"/>
        <v>0</v>
      </c>
      <c r="W150" s="39">
        <f t="shared" si="11"/>
        <v>0</v>
      </c>
    </row>
    <row r="151" spans="1:23" x14ac:dyDescent="0.2">
      <c r="A151" s="24">
        <v>2658</v>
      </c>
      <c r="B151" s="24" t="s">
        <v>167</v>
      </c>
      <c r="C151" s="24">
        <v>248</v>
      </c>
      <c r="D151" s="24">
        <v>52</v>
      </c>
      <c r="E151" s="25">
        <v>19770</v>
      </c>
      <c r="F151" s="25">
        <v>0</v>
      </c>
      <c r="G151" s="26">
        <v>11532.5</v>
      </c>
      <c r="H151" s="26">
        <v>11532.5</v>
      </c>
      <c r="K151" s="24" t="s">
        <v>167</v>
      </c>
      <c r="L151" s="39">
        <v>11532.5</v>
      </c>
      <c r="M151" s="39">
        <v>0</v>
      </c>
      <c r="N151" s="24">
        <v>46.800000000000004</v>
      </c>
      <c r="O151" s="24">
        <v>41.6</v>
      </c>
      <c r="P151" s="39">
        <v>-11532.5</v>
      </c>
      <c r="Q151" s="39">
        <v>7782.9</v>
      </c>
      <c r="R151" s="39" t="str">
        <f>IF(K151=B151,"OK","ERROR")</f>
        <v>OK</v>
      </c>
      <c r="S151" s="39">
        <v>11532.5</v>
      </c>
      <c r="T151" s="39">
        <f t="shared" si="8"/>
        <v>0</v>
      </c>
      <c r="U151" s="39">
        <f t="shared" si="9"/>
        <v>19315.399999999998</v>
      </c>
      <c r="V151" s="39">
        <f t="shared" si="10"/>
        <v>0</v>
      </c>
      <c r="W151" s="39">
        <f t="shared" si="11"/>
        <v>0</v>
      </c>
    </row>
    <row r="152" spans="1:23" x14ac:dyDescent="0.2">
      <c r="A152" s="24">
        <v>2659</v>
      </c>
      <c r="B152" s="24" t="s">
        <v>168</v>
      </c>
      <c r="C152" s="24">
        <v>346</v>
      </c>
      <c r="D152" s="24">
        <v>141</v>
      </c>
      <c r="E152" s="25">
        <v>53607</v>
      </c>
      <c r="F152" s="25">
        <v>0</v>
      </c>
      <c r="G152" s="26">
        <v>31270.75</v>
      </c>
      <c r="H152" s="26">
        <v>31270.75</v>
      </c>
      <c r="K152" s="24" t="s">
        <v>168</v>
      </c>
      <c r="L152" s="39">
        <v>31270.75</v>
      </c>
      <c r="M152" s="39">
        <v>0</v>
      </c>
      <c r="N152" s="24">
        <v>126.9</v>
      </c>
      <c r="O152" s="24">
        <v>112.80000000000001</v>
      </c>
      <c r="P152" s="39">
        <v>-31270.75</v>
      </c>
      <c r="Q152" s="39">
        <v>21103.7</v>
      </c>
      <c r="R152" s="39" t="str">
        <f>IF(K152=B152,"OK","ERROR")</f>
        <v>OK</v>
      </c>
      <c r="S152" s="39">
        <v>31270.75</v>
      </c>
      <c r="T152" s="39">
        <f t="shared" si="8"/>
        <v>0</v>
      </c>
      <c r="U152" s="39">
        <f t="shared" si="9"/>
        <v>52374.45</v>
      </c>
      <c r="V152" s="39">
        <f t="shared" si="10"/>
        <v>0</v>
      </c>
      <c r="W152" s="39">
        <f t="shared" si="11"/>
        <v>0</v>
      </c>
    </row>
    <row r="153" spans="1:23" x14ac:dyDescent="0.2">
      <c r="A153" s="24">
        <v>2661</v>
      </c>
      <c r="B153" s="24" t="s">
        <v>169</v>
      </c>
      <c r="C153" s="24">
        <v>416</v>
      </c>
      <c r="D153" s="24">
        <v>147</v>
      </c>
      <c r="E153" s="25">
        <v>55888</v>
      </c>
      <c r="F153" s="25">
        <v>0</v>
      </c>
      <c r="G153" s="26">
        <v>32601.33</v>
      </c>
      <c r="H153" s="26">
        <v>32601.33</v>
      </c>
      <c r="K153" s="24" t="s">
        <v>169</v>
      </c>
      <c r="L153" s="39">
        <v>32601.33</v>
      </c>
      <c r="M153" s="39">
        <v>0</v>
      </c>
      <c r="N153" s="24">
        <v>132.30000000000001</v>
      </c>
      <c r="O153" s="24">
        <v>117.60000000000001</v>
      </c>
      <c r="P153" s="39">
        <v>-32601.33</v>
      </c>
      <c r="Q153" s="39">
        <v>22001.82</v>
      </c>
      <c r="R153" s="39" t="str">
        <f>IF(K153=B153,"OK","ERROR")</f>
        <v>OK</v>
      </c>
      <c r="S153" s="39">
        <v>32601.33</v>
      </c>
      <c r="T153" s="39">
        <f t="shared" si="8"/>
        <v>0</v>
      </c>
      <c r="U153" s="39">
        <f t="shared" si="9"/>
        <v>54603.15</v>
      </c>
      <c r="V153" s="39">
        <f t="shared" si="10"/>
        <v>0</v>
      </c>
      <c r="W153" s="39">
        <f t="shared" si="11"/>
        <v>0</v>
      </c>
    </row>
    <row r="154" spans="1:23" x14ac:dyDescent="0.2">
      <c r="A154" s="24">
        <v>2662</v>
      </c>
      <c r="B154" s="24" t="s">
        <v>170</v>
      </c>
      <c r="C154" s="24">
        <v>151</v>
      </c>
      <c r="D154" s="24">
        <v>38</v>
      </c>
      <c r="E154" s="25">
        <v>14448</v>
      </c>
      <c r="F154" s="25">
        <v>0</v>
      </c>
      <c r="G154" s="26">
        <v>8428</v>
      </c>
      <c r="H154" s="26">
        <v>8428</v>
      </c>
      <c r="K154" s="24" t="s">
        <v>170</v>
      </c>
      <c r="L154" s="39">
        <v>8428</v>
      </c>
      <c r="M154" s="39">
        <v>0</v>
      </c>
      <c r="N154" s="24">
        <v>34.200000000000003</v>
      </c>
      <c r="O154" s="24">
        <v>30.400000000000002</v>
      </c>
      <c r="P154" s="39">
        <v>-8428</v>
      </c>
      <c r="Q154" s="39">
        <v>5687.1</v>
      </c>
      <c r="R154" s="39" t="str">
        <f>IF(K154=B154,"OK","ERROR")</f>
        <v>OK</v>
      </c>
      <c r="S154" s="39">
        <v>8428</v>
      </c>
      <c r="T154" s="39">
        <f t="shared" si="8"/>
        <v>0</v>
      </c>
      <c r="U154" s="39">
        <f t="shared" si="9"/>
        <v>14115.1</v>
      </c>
      <c r="V154" s="39">
        <f t="shared" si="10"/>
        <v>0</v>
      </c>
      <c r="W154" s="39">
        <f t="shared" si="11"/>
        <v>0</v>
      </c>
    </row>
    <row r="155" spans="1:23" x14ac:dyDescent="0.2">
      <c r="A155" s="24">
        <v>2666</v>
      </c>
      <c r="B155" s="24" t="s">
        <v>171</v>
      </c>
      <c r="C155" s="24">
        <v>448</v>
      </c>
      <c r="D155" s="24">
        <v>150</v>
      </c>
      <c r="E155" s="25">
        <v>57029</v>
      </c>
      <c r="F155" s="25">
        <v>0</v>
      </c>
      <c r="G155" s="26">
        <v>33266.92</v>
      </c>
      <c r="H155" s="26">
        <v>33266.92</v>
      </c>
      <c r="K155" s="24" t="s">
        <v>171</v>
      </c>
      <c r="L155" s="39">
        <v>33266.92</v>
      </c>
      <c r="M155" s="39">
        <v>0</v>
      </c>
      <c r="N155" s="24">
        <v>135</v>
      </c>
      <c r="O155" s="24">
        <v>120</v>
      </c>
      <c r="P155" s="39">
        <v>-33266.92</v>
      </c>
      <c r="Q155" s="39">
        <v>22450.58</v>
      </c>
      <c r="R155" s="39" t="str">
        <f>IF(K155=B155,"OK","ERROR")</f>
        <v>OK</v>
      </c>
      <c r="S155" s="39">
        <v>33266.92</v>
      </c>
      <c r="T155" s="39">
        <f t="shared" si="8"/>
        <v>0</v>
      </c>
      <c r="U155" s="39">
        <f t="shared" si="9"/>
        <v>55717.499999999993</v>
      </c>
      <c r="V155" s="39">
        <f t="shared" si="10"/>
        <v>0</v>
      </c>
      <c r="W155" s="39">
        <f t="shared" si="11"/>
        <v>0</v>
      </c>
    </row>
    <row r="156" spans="1:23" x14ac:dyDescent="0.2">
      <c r="A156" s="24">
        <v>2667</v>
      </c>
      <c r="B156" s="24" t="s">
        <v>172</v>
      </c>
      <c r="C156" s="24">
        <v>179</v>
      </c>
      <c r="D156" s="24">
        <v>70</v>
      </c>
      <c r="E156" s="25">
        <v>26614</v>
      </c>
      <c r="F156" s="25">
        <v>0</v>
      </c>
      <c r="G156" s="26">
        <v>15524.83</v>
      </c>
      <c r="H156" s="26">
        <v>15524.83</v>
      </c>
      <c r="K156" s="24" t="s">
        <v>172</v>
      </c>
      <c r="L156" s="39">
        <v>15524.83</v>
      </c>
      <c r="M156" s="39">
        <v>0</v>
      </c>
      <c r="N156" s="24">
        <v>63</v>
      </c>
      <c r="O156" s="24">
        <v>56</v>
      </c>
      <c r="P156" s="39">
        <v>-15524.83</v>
      </c>
      <c r="Q156" s="39">
        <v>10476.67</v>
      </c>
      <c r="R156" s="39" t="str">
        <f>IF(K156=B156,"OK","ERROR")</f>
        <v>OK</v>
      </c>
      <c r="S156" s="39">
        <v>15524.83</v>
      </c>
      <c r="T156" s="39">
        <f t="shared" si="8"/>
        <v>0</v>
      </c>
      <c r="U156" s="39">
        <f t="shared" si="9"/>
        <v>26001.499999999996</v>
      </c>
      <c r="V156" s="39">
        <f t="shared" si="10"/>
        <v>0</v>
      </c>
      <c r="W156" s="39">
        <f t="shared" si="11"/>
        <v>0</v>
      </c>
    </row>
    <row r="157" spans="1:23" x14ac:dyDescent="0.2">
      <c r="A157" s="24">
        <v>2672</v>
      </c>
      <c r="B157" s="24" t="s">
        <v>173</v>
      </c>
      <c r="C157" s="24">
        <v>350</v>
      </c>
      <c r="D157" s="24">
        <v>156</v>
      </c>
      <c r="E157" s="25">
        <v>59310</v>
      </c>
      <c r="F157" s="25">
        <v>0</v>
      </c>
      <c r="G157" s="26">
        <v>34597.5</v>
      </c>
      <c r="H157" s="26">
        <v>34597.5</v>
      </c>
      <c r="K157" s="24" t="s">
        <v>173</v>
      </c>
      <c r="L157" s="39">
        <v>34597.5</v>
      </c>
      <c r="M157" s="39">
        <v>0</v>
      </c>
      <c r="N157" s="24">
        <v>140.4</v>
      </c>
      <c r="O157" s="24">
        <v>124.80000000000001</v>
      </c>
      <c r="P157" s="39">
        <v>-34597.5</v>
      </c>
      <c r="Q157" s="39">
        <v>23348.7</v>
      </c>
      <c r="R157" s="39" t="str">
        <f>IF(K157=B157,"OK","ERROR")</f>
        <v>OK</v>
      </c>
      <c r="S157" s="39">
        <v>34597.5</v>
      </c>
      <c r="T157" s="39">
        <f t="shared" si="8"/>
        <v>0</v>
      </c>
      <c r="U157" s="39">
        <f t="shared" si="9"/>
        <v>57946.200000000004</v>
      </c>
      <c r="V157" s="39">
        <f t="shared" si="10"/>
        <v>0</v>
      </c>
      <c r="W157" s="39">
        <f t="shared" si="11"/>
        <v>0</v>
      </c>
    </row>
    <row r="158" spans="1:23" x14ac:dyDescent="0.2">
      <c r="A158" s="24">
        <v>2674</v>
      </c>
      <c r="B158" s="24" t="s">
        <v>174</v>
      </c>
      <c r="C158" s="24">
        <v>377</v>
      </c>
      <c r="D158" s="24">
        <v>101</v>
      </c>
      <c r="E158" s="25">
        <v>38400</v>
      </c>
      <c r="F158" s="25">
        <v>0</v>
      </c>
      <c r="G158" s="26">
        <v>22400</v>
      </c>
      <c r="H158" s="26">
        <v>22400</v>
      </c>
      <c r="K158" s="24" t="s">
        <v>174</v>
      </c>
      <c r="L158" s="39">
        <v>22400</v>
      </c>
      <c r="M158" s="39">
        <v>0</v>
      </c>
      <c r="N158" s="24">
        <v>90.9</v>
      </c>
      <c r="O158" s="24">
        <v>80.800000000000011</v>
      </c>
      <c r="P158" s="39">
        <v>-22400</v>
      </c>
      <c r="Q158" s="39">
        <v>15116.45</v>
      </c>
      <c r="R158" s="39" t="str">
        <f>IF(K158=B158,"OK","ERROR")</f>
        <v>OK</v>
      </c>
      <c r="S158" s="39">
        <v>22400</v>
      </c>
      <c r="T158" s="39">
        <f t="shared" si="8"/>
        <v>0</v>
      </c>
      <c r="U158" s="39">
        <f t="shared" si="9"/>
        <v>37516.449999999997</v>
      </c>
      <c r="V158" s="39">
        <f t="shared" si="10"/>
        <v>0</v>
      </c>
      <c r="W158" s="39">
        <f t="shared" si="11"/>
        <v>0</v>
      </c>
    </row>
    <row r="159" spans="1:23" x14ac:dyDescent="0.2">
      <c r="A159" s="24">
        <v>2676</v>
      </c>
      <c r="B159" s="24" t="s">
        <v>175</v>
      </c>
      <c r="C159" s="24">
        <v>492</v>
      </c>
      <c r="D159" s="24">
        <v>203</v>
      </c>
      <c r="E159" s="25">
        <v>77179</v>
      </c>
      <c r="F159" s="25">
        <v>0</v>
      </c>
      <c r="G159" s="26">
        <v>45021.08</v>
      </c>
      <c r="H159" s="26">
        <v>45021.08</v>
      </c>
      <c r="K159" s="24" t="s">
        <v>175</v>
      </c>
      <c r="L159" s="39">
        <v>45021.08</v>
      </c>
      <c r="M159" s="39">
        <v>0</v>
      </c>
      <c r="N159" s="24">
        <v>182.70000000000002</v>
      </c>
      <c r="O159" s="24">
        <v>162.4</v>
      </c>
      <c r="P159" s="39">
        <v>-45021.08</v>
      </c>
      <c r="Q159" s="39">
        <v>30383.27</v>
      </c>
      <c r="R159" s="39" t="str">
        <f>IF(K159=B159,"OK","ERROR")</f>
        <v>OK</v>
      </c>
      <c r="S159" s="39">
        <v>45021.08</v>
      </c>
      <c r="T159" s="39">
        <f t="shared" si="8"/>
        <v>0</v>
      </c>
      <c r="U159" s="39">
        <f t="shared" si="9"/>
        <v>75404.349999999991</v>
      </c>
      <c r="V159" s="39">
        <f t="shared" si="10"/>
        <v>0</v>
      </c>
      <c r="W159" s="39">
        <f t="shared" si="11"/>
        <v>0</v>
      </c>
    </row>
    <row r="160" spans="1:23" x14ac:dyDescent="0.2">
      <c r="A160" s="24">
        <v>2677</v>
      </c>
      <c r="B160" s="24" t="s">
        <v>176</v>
      </c>
      <c r="C160" s="24">
        <v>246</v>
      </c>
      <c r="D160" s="24">
        <v>116</v>
      </c>
      <c r="E160" s="25">
        <v>44103</v>
      </c>
      <c r="F160" s="25">
        <v>0</v>
      </c>
      <c r="G160" s="26">
        <v>25726.75</v>
      </c>
      <c r="H160" s="26">
        <v>25726.75</v>
      </c>
      <c r="K160" s="24" t="s">
        <v>176</v>
      </c>
      <c r="L160" s="39">
        <v>25726.75</v>
      </c>
      <c r="M160" s="39">
        <v>0</v>
      </c>
      <c r="N160" s="24">
        <v>104.4</v>
      </c>
      <c r="O160" s="24">
        <v>92.800000000000011</v>
      </c>
      <c r="P160" s="39">
        <v>-25726.75</v>
      </c>
      <c r="Q160" s="39">
        <v>17361.45</v>
      </c>
      <c r="R160" s="39" t="str">
        <f>IF(K160=B160,"OK","ERROR")</f>
        <v>OK</v>
      </c>
      <c r="S160" s="39">
        <v>25726.75</v>
      </c>
      <c r="T160" s="39">
        <f t="shared" si="8"/>
        <v>0</v>
      </c>
      <c r="U160" s="39">
        <f t="shared" si="9"/>
        <v>43088.2</v>
      </c>
      <c r="V160" s="39">
        <f t="shared" si="10"/>
        <v>0</v>
      </c>
      <c r="W160" s="39">
        <f t="shared" si="11"/>
        <v>0</v>
      </c>
    </row>
    <row r="161" spans="1:23" x14ac:dyDescent="0.2">
      <c r="A161" s="24">
        <v>2680</v>
      </c>
      <c r="B161" s="24" t="s">
        <v>177</v>
      </c>
      <c r="C161" s="24">
        <v>448</v>
      </c>
      <c r="D161" s="24">
        <v>196</v>
      </c>
      <c r="E161" s="25">
        <v>74518</v>
      </c>
      <c r="F161" s="25">
        <v>0</v>
      </c>
      <c r="G161" s="26">
        <v>43468.83</v>
      </c>
      <c r="H161" s="26">
        <v>43468.83</v>
      </c>
      <c r="K161" s="24" t="s">
        <v>177</v>
      </c>
      <c r="L161" s="39">
        <v>43468.83</v>
      </c>
      <c r="M161" s="39">
        <v>0</v>
      </c>
      <c r="N161" s="24">
        <v>176.4</v>
      </c>
      <c r="O161" s="24">
        <v>156.80000000000001</v>
      </c>
      <c r="P161" s="39">
        <v>-43468.83</v>
      </c>
      <c r="Q161" s="39">
        <v>29335.37</v>
      </c>
      <c r="R161" s="39" t="str">
        <f>IF(K161=B161,"OK","ERROR")</f>
        <v>OK</v>
      </c>
      <c r="S161" s="39">
        <v>43468.83</v>
      </c>
      <c r="T161" s="39">
        <f t="shared" si="8"/>
        <v>0</v>
      </c>
      <c r="U161" s="39">
        <f t="shared" si="9"/>
        <v>72804.2</v>
      </c>
      <c r="V161" s="39">
        <f t="shared" si="10"/>
        <v>0</v>
      </c>
      <c r="W161" s="39">
        <f t="shared" si="11"/>
        <v>0</v>
      </c>
    </row>
    <row r="162" spans="1:23" x14ac:dyDescent="0.2">
      <c r="A162" s="24">
        <v>2682</v>
      </c>
      <c r="B162" s="24" t="s">
        <v>178</v>
      </c>
      <c r="C162" s="24">
        <v>300</v>
      </c>
      <c r="D162" s="24">
        <v>111</v>
      </c>
      <c r="E162" s="25">
        <v>42202</v>
      </c>
      <c r="F162" s="25">
        <v>0</v>
      </c>
      <c r="G162" s="26">
        <v>24617.83</v>
      </c>
      <c r="H162" s="26">
        <v>24617.83</v>
      </c>
      <c r="K162" s="24" t="s">
        <v>178</v>
      </c>
      <c r="L162" s="39">
        <v>24617.83</v>
      </c>
      <c r="M162" s="39">
        <v>0</v>
      </c>
      <c r="N162" s="24">
        <v>99.9</v>
      </c>
      <c r="O162" s="24">
        <v>88.800000000000011</v>
      </c>
      <c r="P162" s="39">
        <v>-24617.83</v>
      </c>
      <c r="Q162" s="39">
        <v>16613.12</v>
      </c>
      <c r="R162" s="39" t="str">
        <f>IF(K162=B162,"OK","ERROR")</f>
        <v>OK</v>
      </c>
      <c r="S162" s="39">
        <v>24617.83</v>
      </c>
      <c r="T162" s="39">
        <f t="shared" si="8"/>
        <v>0</v>
      </c>
      <c r="U162" s="39">
        <f t="shared" si="9"/>
        <v>41230.949999999997</v>
      </c>
      <c r="V162" s="39">
        <f t="shared" si="10"/>
        <v>0</v>
      </c>
      <c r="W162" s="39">
        <f t="shared" si="11"/>
        <v>0</v>
      </c>
    </row>
    <row r="163" spans="1:23" x14ac:dyDescent="0.2">
      <c r="A163" s="24">
        <v>2689</v>
      </c>
      <c r="B163" s="24" t="s">
        <v>179</v>
      </c>
      <c r="C163" s="24">
        <v>208</v>
      </c>
      <c r="D163" s="24">
        <v>79</v>
      </c>
      <c r="E163" s="25">
        <v>30036</v>
      </c>
      <c r="F163" s="25">
        <v>0</v>
      </c>
      <c r="G163" s="26">
        <v>17521</v>
      </c>
      <c r="H163" s="26">
        <v>17521</v>
      </c>
      <c r="K163" s="24" t="s">
        <v>179</v>
      </c>
      <c r="L163" s="39">
        <v>17521</v>
      </c>
      <c r="M163" s="39">
        <v>0</v>
      </c>
      <c r="N163" s="24">
        <v>71.100000000000009</v>
      </c>
      <c r="O163" s="24">
        <v>63.2</v>
      </c>
      <c r="P163" s="39">
        <v>-17521</v>
      </c>
      <c r="Q163" s="39">
        <v>11823.55</v>
      </c>
      <c r="R163" s="39" t="str">
        <f>IF(K163=B163,"OK","ERROR")</f>
        <v>OK</v>
      </c>
      <c r="S163" s="39">
        <v>17521</v>
      </c>
      <c r="T163" s="39">
        <f t="shared" si="8"/>
        <v>0</v>
      </c>
      <c r="U163" s="39">
        <f t="shared" si="9"/>
        <v>29344.55</v>
      </c>
      <c r="V163" s="39">
        <f t="shared" si="10"/>
        <v>0</v>
      </c>
      <c r="W163" s="39">
        <f t="shared" si="11"/>
        <v>0</v>
      </c>
    </row>
    <row r="164" spans="1:23" x14ac:dyDescent="0.2">
      <c r="A164" s="24">
        <v>2691</v>
      </c>
      <c r="B164" s="24" t="s">
        <v>285</v>
      </c>
      <c r="C164" s="24">
        <v>315</v>
      </c>
      <c r="D164" s="24">
        <v>100</v>
      </c>
      <c r="E164" s="25">
        <v>38019</v>
      </c>
      <c r="F164" s="25">
        <v>0</v>
      </c>
      <c r="G164" s="26">
        <v>22177.75</v>
      </c>
      <c r="H164" s="26">
        <v>22177.75</v>
      </c>
      <c r="K164" s="24" t="s">
        <v>285</v>
      </c>
      <c r="L164" s="39">
        <v>22177.75</v>
      </c>
      <c r="M164" s="39">
        <v>0</v>
      </c>
      <c r="N164" s="24">
        <v>90</v>
      </c>
      <c r="O164" s="24">
        <v>80</v>
      </c>
      <c r="P164" s="39">
        <v>-22177.75</v>
      </c>
      <c r="Q164" s="39">
        <v>14967.25</v>
      </c>
      <c r="R164" s="39" t="str">
        <f>IF(K164=B164,"OK","ERROR")</f>
        <v>OK</v>
      </c>
      <c r="S164" s="39">
        <v>22177.75</v>
      </c>
      <c r="T164" s="39">
        <f t="shared" si="8"/>
        <v>0</v>
      </c>
      <c r="U164" s="39">
        <f t="shared" si="9"/>
        <v>37144.999999999993</v>
      </c>
      <c r="V164" s="39">
        <f t="shared" si="10"/>
        <v>0</v>
      </c>
      <c r="W164" s="39">
        <f t="shared" si="11"/>
        <v>0</v>
      </c>
    </row>
    <row r="165" spans="1:23" x14ac:dyDescent="0.2">
      <c r="A165" s="24">
        <v>2692</v>
      </c>
      <c r="B165" s="24" t="s">
        <v>180</v>
      </c>
      <c r="C165" s="24">
        <v>420</v>
      </c>
      <c r="D165" s="24">
        <v>159</v>
      </c>
      <c r="E165" s="25">
        <v>60451</v>
      </c>
      <c r="F165" s="25">
        <v>0</v>
      </c>
      <c r="G165" s="26">
        <v>35263.08</v>
      </c>
      <c r="H165" s="26">
        <v>35263.08</v>
      </c>
      <c r="K165" s="24" t="s">
        <v>180</v>
      </c>
      <c r="L165" s="39">
        <v>35263.08</v>
      </c>
      <c r="M165" s="39">
        <v>0</v>
      </c>
      <c r="N165" s="24">
        <v>143.1</v>
      </c>
      <c r="O165" s="24">
        <v>127.2</v>
      </c>
      <c r="P165" s="39">
        <v>-35263.08</v>
      </c>
      <c r="Q165" s="39">
        <v>23797.47</v>
      </c>
      <c r="R165" s="39" t="str">
        <f>IF(K165=B165,"OK","ERROR")</f>
        <v>OK</v>
      </c>
      <c r="S165" s="39">
        <v>35263.08</v>
      </c>
      <c r="T165" s="39">
        <f t="shared" si="8"/>
        <v>0</v>
      </c>
      <c r="U165" s="39">
        <f t="shared" si="9"/>
        <v>59060.549999999996</v>
      </c>
      <c r="V165" s="39">
        <f t="shared" si="10"/>
        <v>0</v>
      </c>
      <c r="W165" s="39">
        <f t="shared" si="11"/>
        <v>0</v>
      </c>
    </row>
    <row r="166" spans="1:23" x14ac:dyDescent="0.2">
      <c r="A166" s="24">
        <v>3010</v>
      </c>
      <c r="B166" s="24" t="s">
        <v>286</v>
      </c>
      <c r="C166" s="24">
        <v>109</v>
      </c>
      <c r="D166" s="24">
        <v>44</v>
      </c>
      <c r="E166" s="25">
        <v>16729</v>
      </c>
      <c r="F166" s="25">
        <v>5940</v>
      </c>
      <c r="G166" s="26">
        <v>15698.58</v>
      </c>
      <c r="H166" s="26">
        <v>9758.58</v>
      </c>
      <c r="K166" s="24" t="s">
        <v>286</v>
      </c>
      <c r="L166" s="39">
        <v>9758.58</v>
      </c>
      <c r="M166" s="39">
        <v>5940</v>
      </c>
      <c r="N166" s="24">
        <v>39.6</v>
      </c>
      <c r="O166" s="24">
        <v>35.200000000000003</v>
      </c>
      <c r="P166" s="39">
        <v>-9758.58</v>
      </c>
      <c r="Q166" s="39">
        <v>6585.22</v>
      </c>
      <c r="R166" s="39" t="str">
        <f>IF(K166=B166,"OK","ERROR")</f>
        <v>OK</v>
      </c>
      <c r="S166" s="39">
        <v>15698.58</v>
      </c>
      <c r="T166" s="39">
        <f t="shared" si="8"/>
        <v>0</v>
      </c>
      <c r="U166" s="39">
        <f t="shared" si="9"/>
        <v>16343.800000000001</v>
      </c>
      <c r="V166" s="39">
        <f t="shared" si="10"/>
        <v>0</v>
      </c>
      <c r="W166" s="39">
        <f t="shared" si="11"/>
        <v>0</v>
      </c>
    </row>
    <row r="167" spans="1:23" x14ac:dyDescent="0.2">
      <c r="A167" s="24">
        <v>3015</v>
      </c>
      <c r="B167" s="24" t="s">
        <v>287</v>
      </c>
      <c r="C167" s="24">
        <v>105</v>
      </c>
      <c r="D167" s="24">
        <v>42</v>
      </c>
      <c r="E167" s="25">
        <v>15968</v>
      </c>
      <c r="F167" s="25">
        <v>5670</v>
      </c>
      <c r="G167" s="26">
        <v>14984.67</v>
      </c>
      <c r="H167" s="26">
        <v>9314.67</v>
      </c>
      <c r="K167" s="24" t="s">
        <v>287</v>
      </c>
      <c r="L167" s="39">
        <v>9314.67</v>
      </c>
      <c r="M167" s="39">
        <v>5670</v>
      </c>
      <c r="N167" s="24">
        <v>37.800000000000004</v>
      </c>
      <c r="O167" s="24">
        <v>33.6</v>
      </c>
      <c r="P167" s="39">
        <v>-9314.67</v>
      </c>
      <c r="Q167" s="39">
        <v>6286.23</v>
      </c>
      <c r="R167" s="39" t="str">
        <f>IF(K167=B167,"OK","ERROR")</f>
        <v>OK</v>
      </c>
      <c r="S167" s="39">
        <v>14984.67</v>
      </c>
      <c r="T167" s="39">
        <f t="shared" si="8"/>
        <v>0</v>
      </c>
      <c r="U167" s="39">
        <f t="shared" si="9"/>
        <v>15600.9</v>
      </c>
      <c r="V167" s="39">
        <f t="shared" si="10"/>
        <v>0</v>
      </c>
      <c r="W167" s="39">
        <f t="shared" si="11"/>
        <v>0</v>
      </c>
    </row>
    <row r="168" spans="1:23" x14ac:dyDescent="0.2">
      <c r="A168" s="24">
        <v>3018</v>
      </c>
      <c r="B168" s="24" t="s">
        <v>288</v>
      </c>
      <c r="C168" s="24">
        <v>130</v>
      </c>
      <c r="D168" s="24">
        <v>44</v>
      </c>
      <c r="E168" s="25">
        <v>16729</v>
      </c>
      <c r="F168" s="25">
        <v>4400</v>
      </c>
      <c r="G168" s="26">
        <v>14158.58</v>
      </c>
      <c r="H168" s="26">
        <v>9758.58</v>
      </c>
      <c r="K168" s="24" t="s">
        <v>288</v>
      </c>
      <c r="L168" s="39">
        <v>9758.58</v>
      </c>
      <c r="M168" s="39">
        <v>4400</v>
      </c>
      <c r="N168" s="24">
        <v>39.6</v>
      </c>
      <c r="O168" s="24">
        <v>35.200000000000003</v>
      </c>
      <c r="P168" s="39">
        <v>-9758.58</v>
      </c>
      <c r="Q168" s="39">
        <v>6585.22</v>
      </c>
      <c r="R168" s="39" t="str">
        <f>IF(K168=B168,"OK","ERROR")</f>
        <v>OK</v>
      </c>
      <c r="S168" s="39">
        <v>14158.58</v>
      </c>
      <c r="T168" s="39">
        <f t="shared" si="8"/>
        <v>0</v>
      </c>
      <c r="U168" s="39">
        <f t="shared" si="9"/>
        <v>16343.800000000001</v>
      </c>
      <c r="V168" s="39">
        <f t="shared" si="10"/>
        <v>0</v>
      </c>
      <c r="W168" s="39">
        <f t="shared" si="11"/>
        <v>0</v>
      </c>
    </row>
    <row r="169" spans="1:23" x14ac:dyDescent="0.2">
      <c r="A169" s="24">
        <v>3019</v>
      </c>
      <c r="B169" s="24" t="s">
        <v>289</v>
      </c>
      <c r="C169" s="24">
        <v>208</v>
      </c>
      <c r="D169" s="24">
        <v>88</v>
      </c>
      <c r="E169" s="25">
        <v>33457</v>
      </c>
      <c r="F169" s="25">
        <v>0</v>
      </c>
      <c r="G169" s="26">
        <v>19516.580000000002</v>
      </c>
      <c r="H169" s="26">
        <v>19516.580000000002</v>
      </c>
      <c r="K169" s="24" t="s">
        <v>289</v>
      </c>
      <c r="L169" s="39">
        <v>19516.580000000002</v>
      </c>
      <c r="M169" s="39">
        <v>0</v>
      </c>
      <c r="N169" s="24">
        <v>79.2</v>
      </c>
      <c r="O169" s="24">
        <v>70.400000000000006</v>
      </c>
      <c r="P169" s="39">
        <v>-19516.580000000002</v>
      </c>
      <c r="Q169" s="39">
        <v>13171.02</v>
      </c>
      <c r="R169" s="39" t="str">
        <f>IF(K169=B169,"OK","ERROR")</f>
        <v>OK</v>
      </c>
      <c r="S169" s="39">
        <v>19516.580000000002</v>
      </c>
      <c r="T169" s="39">
        <f t="shared" si="8"/>
        <v>0</v>
      </c>
      <c r="U169" s="39">
        <f t="shared" si="9"/>
        <v>32687.600000000002</v>
      </c>
      <c r="V169" s="39">
        <f t="shared" si="10"/>
        <v>0</v>
      </c>
      <c r="W169" s="39">
        <f t="shared" si="11"/>
        <v>0</v>
      </c>
    </row>
    <row r="170" spans="1:23" x14ac:dyDescent="0.2">
      <c r="A170" s="24">
        <v>3020</v>
      </c>
      <c r="B170" s="24" t="s">
        <v>290</v>
      </c>
      <c r="C170" s="24">
        <v>98</v>
      </c>
      <c r="D170" s="24">
        <v>43</v>
      </c>
      <c r="E170" s="25">
        <v>16349</v>
      </c>
      <c r="F170" s="25">
        <v>5805</v>
      </c>
      <c r="G170" s="26">
        <v>15341.92</v>
      </c>
      <c r="H170" s="26">
        <v>9536.92</v>
      </c>
      <c r="K170" s="24" t="s">
        <v>290</v>
      </c>
      <c r="L170" s="39">
        <v>9536.92</v>
      </c>
      <c r="M170" s="39">
        <v>5805</v>
      </c>
      <c r="N170" s="24">
        <v>38.700000000000003</v>
      </c>
      <c r="O170" s="24">
        <v>34.4</v>
      </c>
      <c r="P170" s="39">
        <v>-9536.92</v>
      </c>
      <c r="Q170" s="39">
        <v>6435.43</v>
      </c>
      <c r="R170" s="39" t="str">
        <f>IF(K170=B170,"OK","ERROR")</f>
        <v>OK</v>
      </c>
      <c r="S170" s="39">
        <v>15341.92</v>
      </c>
      <c r="T170" s="39">
        <f t="shared" si="8"/>
        <v>0</v>
      </c>
      <c r="U170" s="39">
        <f t="shared" si="9"/>
        <v>15972.349999999997</v>
      </c>
      <c r="V170" s="39">
        <f t="shared" si="10"/>
        <v>0</v>
      </c>
      <c r="W170" s="39">
        <f t="shared" si="11"/>
        <v>0</v>
      </c>
    </row>
    <row r="171" spans="1:23" x14ac:dyDescent="0.2">
      <c r="A171" s="24">
        <v>3021</v>
      </c>
      <c r="B171" s="24" t="s">
        <v>291</v>
      </c>
      <c r="C171" s="24">
        <v>430</v>
      </c>
      <c r="D171" s="24">
        <v>186</v>
      </c>
      <c r="E171" s="25">
        <v>70716</v>
      </c>
      <c r="F171" s="25">
        <v>0</v>
      </c>
      <c r="G171" s="26">
        <v>41251</v>
      </c>
      <c r="H171" s="26">
        <v>41251</v>
      </c>
      <c r="K171" s="24" t="s">
        <v>291</v>
      </c>
      <c r="L171" s="39">
        <v>41251</v>
      </c>
      <c r="M171" s="39">
        <v>0</v>
      </c>
      <c r="N171" s="24">
        <v>167.4</v>
      </c>
      <c r="O171" s="24">
        <v>148.80000000000001</v>
      </c>
      <c r="P171" s="39">
        <v>-41251</v>
      </c>
      <c r="Q171" s="39">
        <v>27838.7</v>
      </c>
      <c r="R171" s="39" t="str">
        <f>IF(K171=B171,"OK","ERROR")</f>
        <v>OK</v>
      </c>
      <c r="S171" s="39">
        <v>41251</v>
      </c>
      <c r="T171" s="39">
        <f t="shared" si="8"/>
        <v>0</v>
      </c>
      <c r="U171" s="39">
        <f t="shared" si="9"/>
        <v>69089.7</v>
      </c>
      <c r="V171" s="39">
        <f t="shared" si="10"/>
        <v>0</v>
      </c>
      <c r="W171" s="39">
        <f t="shared" si="11"/>
        <v>0</v>
      </c>
    </row>
    <row r="172" spans="1:23" x14ac:dyDescent="0.2">
      <c r="A172" s="24">
        <v>3022</v>
      </c>
      <c r="B172" s="24" t="s">
        <v>292</v>
      </c>
      <c r="C172" s="24">
        <v>155</v>
      </c>
      <c r="D172" s="24">
        <v>71</v>
      </c>
      <c r="E172" s="25">
        <v>26994</v>
      </c>
      <c r="F172" s="25">
        <v>0</v>
      </c>
      <c r="G172" s="26">
        <v>15746.5</v>
      </c>
      <c r="H172" s="26">
        <v>15746.5</v>
      </c>
      <c r="K172" s="24" t="s">
        <v>292</v>
      </c>
      <c r="L172" s="39">
        <v>15746.5</v>
      </c>
      <c r="M172" s="39">
        <v>0</v>
      </c>
      <c r="N172" s="24">
        <v>63.9</v>
      </c>
      <c r="O172" s="24">
        <v>56.800000000000004</v>
      </c>
      <c r="P172" s="39">
        <v>-15746.5</v>
      </c>
      <c r="Q172" s="39">
        <v>10626.45</v>
      </c>
      <c r="R172" s="39" t="str">
        <f>IF(K172=B172,"OK","ERROR")</f>
        <v>OK</v>
      </c>
      <c r="S172" s="39">
        <v>15746.5</v>
      </c>
      <c r="T172" s="39">
        <f t="shared" si="8"/>
        <v>0</v>
      </c>
      <c r="U172" s="39">
        <f t="shared" si="9"/>
        <v>26372.949999999997</v>
      </c>
      <c r="V172" s="39">
        <f t="shared" si="10"/>
        <v>0</v>
      </c>
      <c r="W172" s="39">
        <f t="shared" si="11"/>
        <v>0</v>
      </c>
    </row>
    <row r="173" spans="1:23" x14ac:dyDescent="0.2">
      <c r="A173" s="24">
        <v>3023</v>
      </c>
      <c r="B173" s="24" t="s">
        <v>293</v>
      </c>
      <c r="C173" s="24">
        <v>207</v>
      </c>
      <c r="D173" s="24">
        <v>89</v>
      </c>
      <c r="E173" s="25">
        <v>33837</v>
      </c>
      <c r="F173" s="25">
        <v>0</v>
      </c>
      <c r="G173" s="26">
        <v>19738.25</v>
      </c>
      <c r="H173" s="26">
        <v>19738.25</v>
      </c>
      <c r="K173" s="24" t="s">
        <v>293</v>
      </c>
      <c r="L173" s="39">
        <v>19738.25</v>
      </c>
      <c r="M173" s="39">
        <v>0</v>
      </c>
      <c r="N173" s="24">
        <v>80.100000000000009</v>
      </c>
      <c r="O173" s="24">
        <v>71.2</v>
      </c>
      <c r="P173" s="39">
        <v>-19738.25</v>
      </c>
      <c r="Q173" s="39">
        <v>13320.8</v>
      </c>
      <c r="R173" s="39" t="str">
        <f>IF(K173=B173,"OK","ERROR")</f>
        <v>OK</v>
      </c>
      <c r="S173" s="39">
        <v>19738.25</v>
      </c>
      <c r="T173" s="39">
        <f t="shared" si="8"/>
        <v>0</v>
      </c>
      <c r="U173" s="39">
        <f t="shared" si="9"/>
        <v>33059.049999999996</v>
      </c>
      <c r="V173" s="39">
        <f t="shared" si="10"/>
        <v>0</v>
      </c>
      <c r="W173" s="39">
        <f t="shared" si="11"/>
        <v>0</v>
      </c>
    </row>
    <row r="174" spans="1:23" x14ac:dyDescent="0.2">
      <c r="A174" s="24">
        <v>3027</v>
      </c>
      <c r="B174" s="24" t="s">
        <v>294</v>
      </c>
      <c r="C174" s="24">
        <v>158</v>
      </c>
      <c r="D174" s="24">
        <v>46</v>
      </c>
      <c r="E174" s="25">
        <v>17489</v>
      </c>
      <c r="F174" s="25">
        <v>0</v>
      </c>
      <c r="G174" s="26">
        <v>10201.92</v>
      </c>
      <c r="H174" s="26">
        <v>10201.92</v>
      </c>
      <c r="K174" s="24" t="s">
        <v>294</v>
      </c>
      <c r="L174" s="39">
        <v>10201.92</v>
      </c>
      <c r="M174" s="39">
        <v>0</v>
      </c>
      <c r="N174" s="24">
        <v>41.4</v>
      </c>
      <c r="O174" s="24">
        <v>36.800000000000004</v>
      </c>
      <c r="P174" s="39">
        <v>-10201.92</v>
      </c>
      <c r="Q174" s="39">
        <v>6884.78</v>
      </c>
      <c r="R174" s="39" t="str">
        <f>IF(K174=B174,"OK","ERROR")</f>
        <v>OK</v>
      </c>
      <c r="S174" s="39">
        <v>10201.92</v>
      </c>
      <c r="T174" s="39">
        <f t="shared" si="8"/>
        <v>0</v>
      </c>
      <c r="U174" s="39">
        <f t="shared" si="9"/>
        <v>17086.699999999997</v>
      </c>
      <c r="V174" s="39">
        <f t="shared" si="10"/>
        <v>0</v>
      </c>
      <c r="W174" s="39">
        <f t="shared" si="11"/>
        <v>0</v>
      </c>
    </row>
    <row r="175" spans="1:23" x14ac:dyDescent="0.2">
      <c r="A175" s="24">
        <v>3029</v>
      </c>
      <c r="B175" s="24" t="s">
        <v>295</v>
      </c>
      <c r="C175" s="24">
        <v>209</v>
      </c>
      <c r="D175" s="24">
        <v>85</v>
      </c>
      <c r="E175" s="25">
        <v>32317</v>
      </c>
      <c r="F175" s="25">
        <v>0</v>
      </c>
      <c r="G175" s="26">
        <v>18851.580000000002</v>
      </c>
      <c r="H175" s="26">
        <v>18851.580000000002</v>
      </c>
      <c r="K175" s="24" t="s">
        <v>295</v>
      </c>
      <c r="L175" s="39">
        <v>18851.580000000002</v>
      </c>
      <c r="M175" s="39">
        <v>0</v>
      </c>
      <c r="N175" s="24">
        <v>76.5</v>
      </c>
      <c r="O175" s="24">
        <v>68</v>
      </c>
      <c r="P175" s="39">
        <v>-18851.580000000002</v>
      </c>
      <c r="Q175" s="39">
        <v>12721.67</v>
      </c>
      <c r="R175" s="39" t="str">
        <f>IF(K175=B175,"OK","ERROR")</f>
        <v>OK</v>
      </c>
      <c r="S175" s="39">
        <v>18851.580000000002</v>
      </c>
      <c r="T175" s="39">
        <f t="shared" si="8"/>
        <v>0</v>
      </c>
      <c r="U175" s="39">
        <f t="shared" si="9"/>
        <v>31573.249999999996</v>
      </c>
      <c r="V175" s="39">
        <f t="shared" si="10"/>
        <v>0</v>
      </c>
      <c r="W175" s="39">
        <f t="shared" si="11"/>
        <v>0</v>
      </c>
    </row>
    <row r="176" spans="1:23" x14ac:dyDescent="0.2">
      <c r="A176" s="24">
        <v>3032</v>
      </c>
      <c r="B176" s="24" t="s">
        <v>296</v>
      </c>
      <c r="C176" s="24">
        <v>189</v>
      </c>
      <c r="D176" s="24">
        <v>66</v>
      </c>
      <c r="E176" s="25">
        <v>25093</v>
      </c>
      <c r="F176" s="25">
        <v>0</v>
      </c>
      <c r="G176" s="26">
        <v>14637.58</v>
      </c>
      <c r="H176" s="26">
        <v>14637.58</v>
      </c>
      <c r="K176" s="24" t="s">
        <v>296</v>
      </c>
      <c r="L176" s="39">
        <v>14637.58</v>
      </c>
      <c r="M176" s="39">
        <v>0</v>
      </c>
      <c r="N176" s="24">
        <v>59.4</v>
      </c>
      <c r="O176" s="24">
        <v>52.800000000000004</v>
      </c>
      <c r="P176" s="39">
        <v>-14637.58</v>
      </c>
      <c r="Q176" s="39">
        <v>9878.1200000000008</v>
      </c>
      <c r="R176" s="39" t="str">
        <f>IF(K176=B176,"OK","ERROR")</f>
        <v>OK</v>
      </c>
      <c r="S176" s="39">
        <v>14637.58</v>
      </c>
      <c r="T176" s="39">
        <f t="shared" si="8"/>
        <v>0</v>
      </c>
      <c r="U176" s="39">
        <f t="shared" si="9"/>
        <v>24515.699999999997</v>
      </c>
      <c r="V176" s="39">
        <f t="shared" si="10"/>
        <v>0</v>
      </c>
      <c r="W176" s="39">
        <f t="shared" si="11"/>
        <v>0</v>
      </c>
    </row>
    <row r="177" spans="1:23" x14ac:dyDescent="0.2">
      <c r="A177" s="24">
        <v>3033</v>
      </c>
      <c r="B177" s="24" t="s">
        <v>297</v>
      </c>
      <c r="C177" s="24">
        <v>199</v>
      </c>
      <c r="D177" s="24">
        <v>83</v>
      </c>
      <c r="E177" s="25">
        <v>31556</v>
      </c>
      <c r="F177" s="25">
        <v>0</v>
      </c>
      <c r="G177" s="26">
        <v>18407.669999999998</v>
      </c>
      <c r="H177" s="26">
        <v>18407.669999999998</v>
      </c>
      <c r="K177" s="24" t="s">
        <v>297</v>
      </c>
      <c r="L177" s="39">
        <v>18407.669999999998</v>
      </c>
      <c r="M177" s="39">
        <v>0</v>
      </c>
      <c r="N177" s="24">
        <v>74.7</v>
      </c>
      <c r="O177" s="24">
        <v>66.400000000000006</v>
      </c>
      <c r="P177" s="39">
        <v>-18407.669999999998</v>
      </c>
      <c r="Q177" s="39">
        <v>12422.68</v>
      </c>
      <c r="R177" s="39" t="str">
        <f>IF(K177=B177,"OK","ERROR")</f>
        <v>OK</v>
      </c>
      <c r="S177" s="39">
        <v>18407.669999999998</v>
      </c>
      <c r="T177" s="39">
        <f t="shared" si="8"/>
        <v>0</v>
      </c>
      <c r="U177" s="39">
        <f t="shared" si="9"/>
        <v>30830.350000000002</v>
      </c>
      <c r="V177" s="39">
        <f t="shared" si="10"/>
        <v>0</v>
      </c>
      <c r="W177" s="39">
        <f t="shared" si="11"/>
        <v>0</v>
      </c>
    </row>
    <row r="178" spans="1:23" x14ac:dyDescent="0.2">
      <c r="A178" s="24">
        <v>3034</v>
      </c>
      <c r="B178" s="24" t="s">
        <v>298</v>
      </c>
      <c r="C178" s="24">
        <v>161</v>
      </c>
      <c r="D178" s="24">
        <v>78</v>
      </c>
      <c r="E178" s="25">
        <v>29655</v>
      </c>
      <c r="F178" s="25">
        <v>0</v>
      </c>
      <c r="G178" s="26">
        <v>17298.75</v>
      </c>
      <c r="H178" s="26">
        <v>17298.75</v>
      </c>
      <c r="K178" s="24" t="s">
        <v>298</v>
      </c>
      <c r="L178" s="39">
        <v>17298.75</v>
      </c>
      <c r="M178" s="39">
        <v>0</v>
      </c>
      <c r="N178" s="24">
        <v>70.2</v>
      </c>
      <c r="O178" s="24">
        <v>62.400000000000006</v>
      </c>
      <c r="P178" s="39">
        <v>-17298.75</v>
      </c>
      <c r="Q178" s="39">
        <v>11674.35</v>
      </c>
      <c r="R178" s="39" t="str">
        <f>IF(K178=B178,"OK","ERROR")</f>
        <v>OK</v>
      </c>
      <c r="S178" s="39">
        <v>17298.75</v>
      </c>
      <c r="T178" s="39">
        <f t="shared" si="8"/>
        <v>0</v>
      </c>
      <c r="U178" s="39">
        <f t="shared" si="9"/>
        <v>28973.100000000002</v>
      </c>
      <c r="V178" s="39">
        <f t="shared" si="10"/>
        <v>0</v>
      </c>
      <c r="W178" s="39">
        <f t="shared" si="11"/>
        <v>0</v>
      </c>
    </row>
    <row r="179" spans="1:23" x14ac:dyDescent="0.2">
      <c r="A179" s="24">
        <v>3035</v>
      </c>
      <c r="B179" s="24" t="s">
        <v>299</v>
      </c>
      <c r="C179" s="24">
        <v>168</v>
      </c>
      <c r="D179" s="24">
        <v>64</v>
      </c>
      <c r="E179" s="25">
        <v>24333</v>
      </c>
      <c r="F179" s="25">
        <v>0</v>
      </c>
      <c r="G179" s="26">
        <v>14194.25</v>
      </c>
      <c r="H179" s="26">
        <v>14194.25</v>
      </c>
      <c r="K179" s="24" t="s">
        <v>299</v>
      </c>
      <c r="L179" s="39">
        <v>14194.25</v>
      </c>
      <c r="M179" s="39">
        <v>0</v>
      </c>
      <c r="N179" s="24">
        <v>57.6</v>
      </c>
      <c r="O179" s="24">
        <v>51.2</v>
      </c>
      <c r="P179" s="39">
        <v>-14194.25</v>
      </c>
      <c r="Q179" s="39">
        <v>9578.5499999999993</v>
      </c>
      <c r="R179" s="39" t="str">
        <f>IF(K179=B179,"OK","ERROR")</f>
        <v>OK</v>
      </c>
      <c r="S179" s="39">
        <v>14194.25</v>
      </c>
      <c r="T179" s="39">
        <f t="shared" si="8"/>
        <v>0</v>
      </c>
      <c r="U179" s="39">
        <f t="shared" si="9"/>
        <v>23772.799999999999</v>
      </c>
      <c r="V179" s="39">
        <f t="shared" si="10"/>
        <v>0</v>
      </c>
      <c r="W179" s="39">
        <f t="shared" si="11"/>
        <v>0</v>
      </c>
    </row>
    <row r="180" spans="1:23" x14ac:dyDescent="0.2">
      <c r="A180" s="24">
        <v>3037</v>
      </c>
      <c r="B180" s="24" t="s">
        <v>300</v>
      </c>
      <c r="C180" s="24">
        <v>209</v>
      </c>
      <c r="D180" s="24">
        <v>112</v>
      </c>
      <c r="E180" s="25">
        <v>42582</v>
      </c>
      <c r="F180" s="25">
        <v>0</v>
      </c>
      <c r="G180" s="26">
        <v>24839.5</v>
      </c>
      <c r="H180" s="26">
        <v>24839.5</v>
      </c>
      <c r="K180" s="24" t="s">
        <v>300</v>
      </c>
      <c r="L180" s="39">
        <v>24839.5</v>
      </c>
      <c r="M180" s="39">
        <v>0</v>
      </c>
      <c r="N180" s="24">
        <v>100.8</v>
      </c>
      <c r="O180" s="24">
        <v>89.600000000000009</v>
      </c>
      <c r="P180" s="39">
        <v>-24839.5</v>
      </c>
      <c r="Q180" s="39">
        <v>16762.900000000001</v>
      </c>
      <c r="R180" s="39" t="str">
        <f>IF(K180=B180,"OK","ERROR")</f>
        <v>OK</v>
      </c>
      <c r="S180" s="39">
        <v>24839.5</v>
      </c>
      <c r="T180" s="39">
        <f t="shared" si="8"/>
        <v>0</v>
      </c>
      <c r="U180" s="39">
        <f t="shared" si="9"/>
        <v>41602.399999999994</v>
      </c>
      <c r="V180" s="39">
        <f t="shared" si="10"/>
        <v>0</v>
      </c>
      <c r="W180" s="39">
        <f t="shared" si="11"/>
        <v>0</v>
      </c>
    </row>
    <row r="181" spans="1:23" x14ac:dyDescent="0.2">
      <c r="A181" s="24">
        <v>3042</v>
      </c>
      <c r="B181" s="24" t="s">
        <v>224</v>
      </c>
      <c r="C181" s="24">
        <v>140</v>
      </c>
      <c r="D181" s="24">
        <v>59</v>
      </c>
      <c r="E181" s="25">
        <v>22432</v>
      </c>
      <c r="F181" s="25">
        <v>5900</v>
      </c>
      <c r="G181" s="26">
        <v>18985.330000000002</v>
      </c>
      <c r="H181" s="26">
        <v>13085.330000000002</v>
      </c>
      <c r="K181" s="24" t="s">
        <v>224</v>
      </c>
      <c r="L181" s="39">
        <v>13085.33</v>
      </c>
      <c r="M181" s="39">
        <v>5900</v>
      </c>
      <c r="N181" s="24">
        <v>53.1</v>
      </c>
      <c r="O181" s="24">
        <v>47.2</v>
      </c>
      <c r="P181" s="39">
        <v>-13085.33</v>
      </c>
      <c r="Q181" s="39">
        <v>8830.2199999999993</v>
      </c>
      <c r="R181" s="39" t="str">
        <f>IF(K181=B181,"OK","ERROR")</f>
        <v>OK</v>
      </c>
      <c r="S181" s="39">
        <v>18985.330000000002</v>
      </c>
      <c r="T181" s="39">
        <f t="shared" si="8"/>
        <v>0</v>
      </c>
      <c r="U181" s="39">
        <f t="shared" si="9"/>
        <v>21915.55</v>
      </c>
      <c r="V181" s="39">
        <f t="shared" si="10"/>
        <v>0</v>
      </c>
      <c r="W181" s="39">
        <f t="shared" si="11"/>
        <v>0</v>
      </c>
    </row>
    <row r="182" spans="1:23" x14ac:dyDescent="0.2">
      <c r="A182" s="24">
        <v>3043</v>
      </c>
      <c r="B182" s="24" t="s">
        <v>301</v>
      </c>
      <c r="C182" s="24">
        <v>86</v>
      </c>
      <c r="D182" s="24">
        <v>32</v>
      </c>
      <c r="E182" s="25">
        <v>12167</v>
      </c>
      <c r="F182" s="25">
        <v>5120</v>
      </c>
      <c r="G182" s="26">
        <v>12217.42</v>
      </c>
      <c r="H182" s="26">
        <v>7097.42</v>
      </c>
      <c r="K182" s="24" t="s">
        <v>301</v>
      </c>
      <c r="L182" s="39">
        <v>7097.42</v>
      </c>
      <c r="M182" s="39">
        <v>5120</v>
      </c>
      <c r="N182" s="24">
        <v>28.8</v>
      </c>
      <c r="O182" s="24">
        <v>25.6</v>
      </c>
      <c r="P182" s="39">
        <v>-7097.42</v>
      </c>
      <c r="Q182" s="39">
        <v>4788.9799999999996</v>
      </c>
      <c r="R182" s="39" t="str">
        <f>IF(K182=B182,"OK","ERROR")</f>
        <v>OK</v>
      </c>
      <c r="S182" s="39">
        <v>12217.42</v>
      </c>
      <c r="T182" s="39">
        <f t="shared" si="8"/>
        <v>0</v>
      </c>
      <c r="U182" s="39">
        <f t="shared" si="9"/>
        <v>11886.4</v>
      </c>
      <c r="V182" s="39">
        <f t="shared" si="10"/>
        <v>0</v>
      </c>
      <c r="W182" s="39">
        <f t="shared" si="11"/>
        <v>0</v>
      </c>
    </row>
    <row r="183" spans="1:23" x14ac:dyDescent="0.2">
      <c r="A183" s="24">
        <v>3050</v>
      </c>
      <c r="B183" s="24" t="s">
        <v>302</v>
      </c>
      <c r="C183" s="24">
        <v>648</v>
      </c>
      <c r="D183" s="24">
        <v>258</v>
      </c>
      <c r="E183" s="25">
        <v>98090</v>
      </c>
      <c r="F183" s="25">
        <v>0</v>
      </c>
      <c r="G183" s="26">
        <v>57219.17</v>
      </c>
      <c r="H183" s="26">
        <v>57219.17</v>
      </c>
      <c r="K183" s="24" t="s">
        <v>302</v>
      </c>
      <c r="L183" s="39">
        <v>57219.17</v>
      </c>
      <c r="M183" s="39">
        <v>0</v>
      </c>
      <c r="N183" s="24">
        <v>232.20000000000002</v>
      </c>
      <c r="O183" s="24">
        <v>206.4</v>
      </c>
      <c r="P183" s="39">
        <v>-57219.17</v>
      </c>
      <c r="Q183" s="39">
        <v>38614.93</v>
      </c>
      <c r="R183" s="39" t="str">
        <f>IF(K183=B183,"OK","ERROR")</f>
        <v>OK</v>
      </c>
      <c r="S183" s="39">
        <v>57219.17</v>
      </c>
      <c r="T183" s="39">
        <f t="shared" si="8"/>
        <v>0</v>
      </c>
      <c r="U183" s="39">
        <f t="shared" si="9"/>
        <v>95834.099999999991</v>
      </c>
      <c r="V183" s="39">
        <f t="shared" si="10"/>
        <v>0</v>
      </c>
      <c r="W183" s="39">
        <f t="shared" si="11"/>
        <v>0</v>
      </c>
    </row>
    <row r="184" spans="1:23" x14ac:dyDescent="0.2">
      <c r="A184" s="24">
        <v>3052</v>
      </c>
      <c r="B184" s="24" t="s">
        <v>303</v>
      </c>
      <c r="C184" s="24">
        <v>201</v>
      </c>
      <c r="D184" s="24">
        <v>83</v>
      </c>
      <c r="E184" s="25">
        <v>31556</v>
      </c>
      <c r="F184" s="25">
        <v>0</v>
      </c>
      <c r="G184" s="26">
        <v>18407.669999999998</v>
      </c>
      <c r="H184" s="26">
        <v>18407.669999999998</v>
      </c>
      <c r="K184" s="24" t="s">
        <v>303</v>
      </c>
      <c r="L184" s="39">
        <v>18407.669999999998</v>
      </c>
      <c r="M184" s="39">
        <v>0</v>
      </c>
      <c r="N184" s="24">
        <v>74.7</v>
      </c>
      <c r="O184" s="24">
        <v>66.400000000000006</v>
      </c>
      <c r="P184" s="39">
        <v>-18407.669999999998</v>
      </c>
      <c r="Q184" s="39">
        <v>12422.68</v>
      </c>
      <c r="R184" s="39" t="str">
        <f>IF(K184=B184,"OK","ERROR")</f>
        <v>OK</v>
      </c>
      <c r="S184" s="39">
        <v>18407.669999999998</v>
      </c>
      <c r="T184" s="39">
        <f t="shared" si="8"/>
        <v>0</v>
      </c>
      <c r="U184" s="39">
        <f t="shared" si="9"/>
        <v>30830.350000000002</v>
      </c>
      <c r="V184" s="39">
        <f t="shared" si="10"/>
        <v>0</v>
      </c>
      <c r="W184" s="39">
        <f t="shared" si="11"/>
        <v>0</v>
      </c>
    </row>
    <row r="185" spans="1:23" x14ac:dyDescent="0.2">
      <c r="A185" s="24">
        <v>3053</v>
      </c>
      <c r="B185" s="24" t="s">
        <v>304</v>
      </c>
      <c r="C185" s="24">
        <v>138</v>
      </c>
      <c r="D185" s="24">
        <v>54</v>
      </c>
      <c r="E185" s="25">
        <v>20531</v>
      </c>
      <c r="F185" s="25">
        <v>5400</v>
      </c>
      <c r="G185" s="26">
        <v>17376.419999999998</v>
      </c>
      <c r="H185" s="26">
        <v>11976.419999999998</v>
      </c>
      <c r="K185" s="24" t="s">
        <v>304</v>
      </c>
      <c r="L185" s="39">
        <v>11976.42</v>
      </c>
      <c r="M185" s="39">
        <v>5400</v>
      </c>
      <c r="N185" s="24">
        <v>48.6</v>
      </c>
      <c r="O185" s="24">
        <v>43.2</v>
      </c>
      <c r="P185" s="39">
        <v>-11976.42</v>
      </c>
      <c r="Q185" s="39">
        <v>8081.88</v>
      </c>
      <c r="R185" s="39" t="str">
        <f>IF(K185=B185,"OK","ERROR")</f>
        <v>OK</v>
      </c>
      <c r="S185" s="39">
        <v>17376.419999999998</v>
      </c>
      <c r="T185" s="39">
        <f t="shared" si="8"/>
        <v>0</v>
      </c>
      <c r="U185" s="39">
        <f t="shared" si="9"/>
        <v>20058.3</v>
      </c>
      <c r="V185" s="39">
        <f t="shared" si="10"/>
        <v>0</v>
      </c>
      <c r="W185" s="39">
        <f t="shared" si="11"/>
        <v>0</v>
      </c>
    </row>
    <row r="186" spans="1:23" x14ac:dyDescent="0.2">
      <c r="A186" s="24">
        <v>3054</v>
      </c>
      <c r="B186" s="24" t="s">
        <v>305</v>
      </c>
      <c r="C186" s="24">
        <v>137</v>
      </c>
      <c r="D186" s="24">
        <v>57</v>
      </c>
      <c r="E186" s="25">
        <v>21671</v>
      </c>
      <c r="F186" s="25">
        <v>5700</v>
      </c>
      <c r="G186" s="26">
        <v>18341.419999999998</v>
      </c>
      <c r="H186" s="26">
        <v>12641.419999999998</v>
      </c>
      <c r="K186" s="24" t="s">
        <v>305</v>
      </c>
      <c r="L186" s="39">
        <v>12641.42</v>
      </c>
      <c r="M186" s="39">
        <v>5700</v>
      </c>
      <c r="N186" s="24">
        <v>51.300000000000004</v>
      </c>
      <c r="O186" s="24">
        <v>45.6</v>
      </c>
      <c r="P186" s="39">
        <v>-12641.42</v>
      </c>
      <c r="Q186" s="39">
        <v>8531.23</v>
      </c>
      <c r="R186" s="39" t="str">
        <f>IF(K186=B186,"OK","ERROR")</f>
        <v>OK</v>
      </c>
      <c r="S186" s="39">
        <v>18341.419999999998</v>
      </c>
      <c r="T186" s="39">
        <f t="shared" si="8"/>
        <v>0</v>
      </c>
      <c r="U186" s="39">
        <f t="shared" si="9"/>
        <v>21172.649999999998</v>
      </c>
      <c r="V186" s="39">
        <f t="shared" si="10"/>
        <v>0</v>
      </c>
      <c r="W186" s="39">
        <f t="shared" si="11"/>
        <v>0</v>
      </c>
    </row>
    <row r="187" spans="1:23" x14ac:dyDescent="0.2">
      <c r="A187" s="24">
        <v>3055</v>
      </c>
      <c r="B187" s="24" t="s">
        <v>306</v>
      </c>
      <c r="C187" s="24">
        <v>275</v>
      </c>
      <c r="D187" s="24">
        <v>117</v>
      </c>
      <c r="E187" s="25">
        <v>44483</v>
      </c>
      <c r="F187" s="25">
        <v>0</v>
      </c>
      <c r="G187" s="26">
        <v>25948.42</v>
      </c>
      <c r="H187" s="26">
        <v>25948.42</v>
      </c>
      <c r="K187" s="24" t="s">
        <v>306</v>
      </c>
      <c r="L187" s="39">
        <v>25948.42</v>
      </c>
      <c r="M187" s="39">
        <v>0</v>
      </c>
      <c r="N187" s="24">
        <v>105.3</v>
      </c>
      <c r="O187" s="24">
        <v>93.600000000000009</v>
      </c>
      <c r="P187" s="39">
        <v>-25948.42</v>
      </c>
      <c r="Q187" s="39">
        <v>17511.23</v>
      </c>
      <c r="R187" s="39" t="str">
        <f>IF(K187=B187,"OK","ERROR")</f>
        <v>OK</v>
      </c>
      <c r="S187" s="39">
        <v>25948.42</v>
      </c>
      <c r="T187" s="39">
        <f t="shared" si="8"/>
        <v>0</v>
      </c>
      <c r="U187" s="39">
        <f t="shared" si="9"/>
        <v>43459.649999999994</v>
      </c>
      <c r="V187" s="39">
        <f t="shared" si="10"/>
        <v>0</v>
      </c>
      <c r="W187" s="39">
        <f t="shared" si="11"/>
        <v>0</v>
      </c>
    </row>
    <row r="188" spans="1:23" x14ac:dyDescent="0.2">
      <c r="A188" s="24">
        <v>3057</v>
      </c>
      <c r="B188" s="24" t="s">
        <v>304</v>
      </c>
      <c r="C188" s="24">
        <v>132</v>
      </c>
      <c r="D188" s="24">
        <v>58</v>
      </c>
      <c r="E188" s="25">
        <v>22052</v>
      </c>
      <c r="F188" s="25">
        <v>5800</v>
      </c>
      <c r="G188" s="26">
        <v>18663.669999999998</v>
      </c>
      <c r="H188" s="26">
        <v>12863.669999999998</v>
      </c>
      <c r="K188" s="24" t="s">
        <v>304</v>
      </c>
      <c r="L188" s="39">
        <v>12863.67</v>
      </c>
      <c r="M188" s="39">
        <v>5800</v>
      </c>
      <c r="N188" s="24">
        <v>52.2</v>
      </c>
      <c r="O188" s="24">
        <v>46.400000000000006</v>
      </c>
      <c r="P188" s="39">
        <v>-12863.67</v>
      </c>
      <c r="Q188" s="39">
        <v>8680.43</v>
      </c>
      <c r="R188" s="39" t="str">
        <f>IF(K188=B188,"OK","ERROR")</f>
        <v>OK</v>
      </c>
      <c r="S188" s="39">
        <v>18663.669999999998</v>
      </c>
      <c r="T188" s="39">
        <f t="shared" si="8"/>
        <v>0</v>
      </c>
      <c r="U188" s="39">
        <f t="shared" si="9"/>
        <v>21544.1</v>
      </c>
      <c r="V188" s="39">
        <f t="shared" si="10"/>
        <v>0</v>
      </c>
      <c r="W188" s="39">
        <f t="shared" si="11"/>
        <v>0</v>
      </c>
    </row>
    <row r="189" spans="1:23" x14ac:dyDescent="0.2">
      <c r="A189" s="24">
        <v>3059</v>
      </c>
      <c r="B189" s="24" t="s">
        <v>307</v>
      </c>
      <c r="C189" s="24">
        <v>133</v>
      </c>
      <c r="D189" s="24">
        <v>54</v>
      </c>
      <c r="E189" s="25">
        <v>20531</v>
      </c>
      <c r="F189" s="25">
        <v>5400</v>
      </c>
      <c r="G189" s="26">
        <v>17376.419999999998</v>
      </c>
      <c r="H189" s="26">
        <v>11976.419999999998</v>
      </c>
      <c r="K189" s="24" t="s">
        <v>307</v>
      </c>
      <c r="L189" s="39">
        <v>11976.42</v>
      </c>
      <c r="M189" s="39">
        <v>5400</v>
      </c>
      <c r="N189" s="24">
        <v>48.6</v>
      </c>
      <c r="O189" s="24">
        <v>43.2</v>
      </c>
      <c r="P189" s="39">
        <v>-11976.42</v>
      </c>
      <c r="Q189" s="39">
        <v>8081.88</v>
      </c>
      <c r="R189" s="39" t="str">
        <f>IF(K189=B189,"OK","ERROR")</f>
        <v>OK</v>
      </c>
      <c r="S189" s="39">
        <v>17376.419999999998</v>
      </c>
      <c r="T189" s="39">
        <f t="shared" si="8"/>
        <v>0</v>
      </c>
      <c r="U189" s="39">
        <f t="shared" si="9"/>
        <v>20058.3</v>
      </c>
      <c r="V189" s="39">
        <f t="shared" si="10"/>
        <v>0</v>
      </c>
      <c r="W189" s="39">
        <f t="shared" si="11"/>
        <v>0</v>
      </c>
    </row>
    <row r="190" spans="1:23" x14ac:dyDescent="0.2">
      <c r="A190" s="24">
        <v>3061</v>
      </c>
      <c r="B190" s="24" t="s">
        <v>308</v>
      </c>
      <c r="C190" s="24">
        <v>119</v>
      </c>
      <c r="D190" s="24">
        <v>50</v>
      </c>
      <c r="E190" s="25">
        <v>19010</v>
      </c>
      <c r="F190" s="25">
        <v>6750</v>
      </c>
      <c r="G190" s="26">
        <v>17839.169999999998</v>
      </c>
      <c r="H190" s="26">
        <v>11089.169999999998</v>
      </c>
      <c r="K190" s="24" t="s">
        <v>308</v>
      </c>
      <c r="L190" s="39">
        <v>11089.17</v>
      </c>
      <c r="M190" s="39">
        <v>6750</v>
      </c>
      <c r="N190" s="24">
        <v>45</v>
      </c>
      <c r="O190" s="24">
        <v>40</v>
      </c>
      <c r="P190" s="39">
        <v>-11089.17</v>
      </c>
      <c r="Q190" s="39">
        <v>7483.33</v>
      </c>
      <c r="R190" s="39" t="str">
        <f>IF(K190=B190,"OK","ERROR")</f>
        <v>OK</v>
      </c>
      <c r="S190" s="39">
        <v>17839.169999999998</v>
      </c>
      <c r="T190" s="39">
        <f t="shared" si="8"/>
        <v>0</v>
      </c>
      <c r="U190" s="39">
        <f t="shared" si="9"/>
        <v>18572.499999999996</v>
      </c>
      <c r="V190" s="39">
        <f t="shared" si="10"/>
        <v>0</v>
      </c>
      <c r="W190" s="39">
        <f t="shared" si="11"/>
        <v>0</v>
      </c>
    </row>
    <row r="191" spans="1:23" x14ac:dyDescent="0.2">
      <c r="A191" s="24">
        <v>3062</v>
      </c>
      <c r="B191" s="24" t="s">
        <v>309</v>
      </c>
      <c r="C191" s="24">
        <v>126</v>
      </c>
      <c r="D191" s="24">
        <v>47</v>
      </c>
      <c r="E191" s="25">
        <v>17869</v>
      </c>
      <c r="F191" s="25">
        <v>4700</v>
      </c>
      <c r="G191" s="26">
        <v>15123.58</v>
      </c>
      <c r="H191" s="26">
        <v>10423.58</v>
      </c>
      <c r="K191" s="24" t="s">
        <v>309</v>
      </c>
      <c r="L191" s="39">
        <v>10423.58</v>
      </c>
      <c r="M191" s="39">
        <v>4700</v>
      </c>
      <c r="N191" s="24">
        <v>42.300000000000004</v>
      </c>
      <c r="O191" s="24">
        <v>37.6</v>
      </c>
      <c r="P191" s="39">
        <v>-10423.58</v>
      </c>
      <c r="Q191" s="39">
        <v>7034.57</v>
      </c>
      <c r="R191" s="39" t="str">
        <f>IF(K191=B191,"OK","ERROR")</f>
        <v>OK</v>
      </c>
      <c r="S191" s="39">
        <v>15123.58</v>
      </c>
      <c r="T191" s="39">
        <f t="shared" si="8"/>
        <v>0</v>
      </c>
      <c r="U191" s="39">
        <f t="shared" si="9"/>
        <v>17458.149999999998</v>
      </c>
      <c r="V191" s="39">
        <f t="shared" si="10"/>
        <v>0</v>
      </c>
      <c r="W191" s="39">
        <f t="shared" si="11"/>
        <v>0</v>
      </c>
    </row>
    <row r="192" spans="1:23" x14ac:dyDescent="0.2">
      <c r="A192" s="24">
        <v>3067</v>
      </c>
      <c r="B192" s="24" t="s">
        <v>310</v>
      </c>
      <c r="C192" s="24">
        <v>155</v>
      </c>
      <c r="D192" s="24">
        <v>62</v>
      </c>
      <c r="E192" s="25">
        <v>23572</v>
      </c>
      <c r="F192" s="25">
        <v>0</v>
      </c>
      <c r="G192" s="26">
        <v>13750.33</v>
      </c>
      <c r="H192" s="26">
        <v>13750.33</v>
      </c>
      <c r="K192" s="24" t="s">
        <v>310</v>
      </c>
      <c r="L192" s="39">
        <v>13750.33</v>
      </c>
      <c r="M192" s="39">
        <v>0</v>
      </c>
      <c r="N192" s="24">
        <v>55.800000000000004</v>
      </c>
      <c r="O192" s="24">
        <v>49.6</v>
      </c>
      <c r="P192" s="39">
        <v>-13750.33</v>
      </c>
      <c r="Q192" s="39">
        <v>9279.57</v>
      </c>
      <c r="R192" s="39" t="str">
        <f>IF(K192=B192,"OK","ERROR")</f>
        <v>OK</v>
      </c>
      <c r="S192" s="39">
        <v>13750.33</v>
      </c>
      <c r="T192" s="39">
        <f t="shared" si="8"/>
        <v>0</v>
      </c>
      <c r="U192" s="39">
        <f t="shared" si="9"/>
        <v>23029.899999999998</v>
      </c>
      <c r="V192" s="39">
        <f t="shared" si="10"/>
        <v>0</v>
      </c>
      <c r="W192" s="39">
        <f t="shared" si="11"/>
        <v>0</v>
      </c>
    </row>
    <row r="193" spans="1:23" x14ac:dyDescent="0.2">
      <c r="A193" s="24">
        <v>3069</v>
      </c>
      <c r="B193" s="24" t="s">
        <v>311</v>
      </c>
      <c r="C193" s="24">
        <v>75</v>
      </c>
      <c r="D193" s="24">
        <v>30</v>
      </c>
      <c r="E193" s="25">
        <v>11406</v>
      </c>
      <c r="F193" s="25">
        <v>4800</v>
      </c>
      <c r="G193" s="26">
        <v>11453.5</v>
      </c>
      <c r="H193" s="26">
        <v>6653.5</v>
      </c>
      <c r="K193" s="24" t="s">
        <v>311</v>
      </c>
      <c r="L193" s="39">
        <v>6653.5</v>
      </c>
      <c r="M193" s="39">
        <v>4800</v>
      </c>
      <c r="N193" s="24">
        <v>27</v>
      </c>
      <c r="O193" s="24">
        <v>24</v>
      </c>
      <c r="P193" s="39">
        <v>-6653.5</v>
      </c>
      <c r="Q193" s="39">
        <v>4490</v>
      </c>
      <c r="R193" s="39" t="str">
        <f>IF(K193=B193,"OK","ERROR")</f>
        <v>OK</v>
      </c>
      <c r="S193" s="39">
        <v>11453.5</v>
      </c>
      <c r="T193" s="39">
        <f t="shared" si="8"/>
        <v>0</v>
      </c>
      <c r="U193" s="39">
        <f t="shared" si="9"/>
        <v>11143.499999999998</v>
      </c>
      <c r="V193" s="39">
        <f t="shared" si="10"/>
        <v>0</v>
      </c>
      <c r="W193" s="39">
        <f t="shared" si="11"/>
        <v>0</v>
      </c>
    </row>
    <row r="194" spans="1:23" x14ac:dyDescent="0.2">
      <c r="A194" s="24">
        <v>3073</v>
      </c>
      <c r="B194" s="24" t="s">
        <v>312</v>
      </c>
      <c r="C194" s="24">
        <v>120</v>
      </c>
      <c r="D194" s="24">
        <v>103</v>
      </c>
      <c r="E194" s="25">
        <v>39160</v>
      </c>
      <c r="F194" s="25">
        <v>13905</v>
      </c>
      <c r="G194" s="26">
        <v>36748.33</v>
      </c>
      <c r="H194" s="26">
        <v>22843.33</v>
      </c>
      <c r="K194" s="24" t="s">
        <v>312</v>
      </c>
      <c r="L194" s="39">
        <v>22843.33</v>
      </c>
      <c r="M194" s="39">
        <v>13905</v>
      </c>
      <c r="N194" s="24">
        <v>92.7</v>
      </c>
      <c r="O194" s="24">
        <v>82.4</v>
      </c>
      <c r="P194" s="39">
        <v>-22843.33</v>
      </c>
      <c r="Q194" s="39">
        <v>15416.02</v>
      </c>
      <c r="R194" s="39" t="str">
        <f>IF(K194=B194,"OK","ERROR")</f>
        <v>OK</v>
      </c>
      <c r="S194" s="39">
        <v>36748.33</v>
      </c>
      <c r="T194" s="39">
        <f t="shared" si="8"/>
        <v>0</v>
      </c>
      <c r="U194" s="39">
        <f t="shared" si="9"/>
        <v>38259.35</v>
      </c>
      <c r="V194" s="39">
        <f t="shared" si="10"/>
        <v>0</v>
      </c>
      <c r="W194" s="39">
        <f t="shared" si="11"/>
        <v>0</v>
      </c>
    </row>
    <row r="195" spans="1:23" x14ac:dyDescent="0.2">
      <c r="A195" s="24">
        <v>3079</v>
      </c>
      <c r="B195" s="24" t="s">
        <v>313</v>
      </c>
      <c r="C195" s="24">
        <v>56</v>
      </c>
      <c r="D195" s="24">
        <v>27</v>
      </c>
      <c r="E195" s="25">
        <v>10266</v>
      </c>
      <c r="F195" s="25">
        <v>5130</v>
      </c>
      <c r="G195" s="26">
        <v>11118.5</v>
      </c>
      <c r="H195" s="26">
        <v>5988.5</v>
      </c>
      <c r="K195" s="24" t="s">
        <v>313</v>
      </c>
      <c r="L195" s="39">
        <v>5988.5</v>
      </c>
      <c r="M195" s="39">
        <v>5130</v>
      </c>
      <c r="N195" s="24">
        <v>24.3</v>
      </c>
      <c r="O195" s="24">
        <v>21.6</v>
      </c>
      <c r="P195" s="39">
        <v>-5988.5</v>
      </c>
      <c r="Q195" s="39">
        <v>4040.65</v>
      </c>
      <c r="R195" s="39" t="str">
        <f>IF(K195=B195,"OK","ERROR")</f>
        <v>OK</v>
      </c>
      <c r="S195" s="39">
        <v>11118.5</v>
      </c>
      <c r="T195" s="39">
        <f t="shared" ref="T195:T258" si="12">S195-L195-M195</f>
        <v>0</v>
      </c>
      <c r="U195" s="39">
        <f t="shared" ref="U195:U258" si="13">((N195+O195)/2)*(190*2.3)</f>
        <v>10029.15</v>
      </c>
      <c r="V195" s="39">
        <f t="shared" ref="V195:V258" si="14">U195-L195-Q195</f>
        <v>0</v>
      </c>
      <c r="W195" s="39">
        <f t="shared" ref="W195:W258" si="15">L195+P195</f>
        <v>0</v>
      </c>
    </row>
    <row r="196" spans="1:23" x14ac:dyDescent="0.2">
      <c r="A196" s="24">
        <v>3081</v>
      </c>
      <c r="B196" s="24" t="s">
        <v>314</v>
      </c>
      <c r="C196" s="24">
        <v>271</v>
      </c>
      <c r="D196" s="24">
        <v>264</v>
      </c>
      <c r="E196" s="25">
        <v>100371</v>
      </c>
      <c r="F196" s="25">
        <v>0</v>
      </c>
      <c r="G196" s="26">
        <v>58549.75</v>
      </c>
      <c r="H196" s="26">
        <v>58549.75</v>
      </c>
      <c r="K196" s="24" t="s">
        <v>314</v>
      </c>
      <c r="L196" s="39">
        <v>58549.75</v>
      </c>
      <c r="M196" s="39">
        <v>0</v>
      </c>
      <c r="N196" s="24">
        <v>237.6</v>
      </c>
      <c r="O196" s="24">
        <v>211.20000000000002</v>
      </c>
      <c r="P196" s="39">
        <v>-58549.75</v>
      </c>
      <c r="Q196" s="39">
        <v>39513.050000000003</v>
      </c>
      <c r="R196" s="39" t="str">
        <f>IF(K196=B196,"OK","ERROR")</f>
        <v>OK</v>
      </c>
      <c r="S196" s="39">
        <v>58549.75</v>
      </c>
      <c r="T196" s="39">
        <f t="shared" si="12"/>
        <v>0</v>
      </c>
      <c r="U196" s="39">
        <f t="shared" si="13"/>
        <v>98062.799999999988</v>
      </c>
      <c r="V196" s="39">
        <f t="shared" si="14"/>
        <v>0</v>
      </c>
      <c r="W196" s="39">
        <f t="shared" si="15"/>
        <v>0</v>
      </c>
    </row>
    <row r="197" spans="1:23" x14ac:dyDescent="0.2">
      <c r="A197" s="24">
        <v>3082</v>
      </c>
      <c r="B197" s="24" t="s">
        <v>315</v>
      </c>
      <c r="C197" s="24">
        <v>76</v>
      </c>
      <c r="D197" s="24">
        <v>35</v>
      </c>
      <c r="E197" s="25">
        <v>13307</v>
      </c>
      <c r="F197" s="25">
        <v>5600</v>
      </c>
      <c r="G197" s="26">
        <v>13362.42</v>
      </c>
      <c r="H197" s="26">
        <v>7762.42</v>
      </c>
      <c r="K197" s="24" t="s">
        <v>315</v>
      </c>
      <c r="L197" s="39">
        <v>7762.42</v>
      </c>
      <c r="M197" s="39">
        <v>5600</v>
      </c>
      <c r="N197" s="24">
        <v>31.5</v>
      </c>
      <c r="O197" s="24">
        <v>28</v>
      </c>
      <c r="P197" s="39">
        <v>-7762.42</v>
      </c>
      <c r="Q197" s="39">
        <v>5238.33</v>
      </c>
      <c r="R197" s="39" t="str">
        <f>IF(K197=B197,"OK","ERROR")</f>
        <v>OK</v>
      </c>
      <c r="S197" s="39">
        <v>13362.42</v>
      </c>
      <c r="T197" s="39">
        <f t="shared" si="12"/>
        <v>0</v>
      </c>
      <c r="U197" s="39">
        <f t="shared" si="13"/>
        <v>13000.749999999998</v>
      </c>
      <c r="V197" s="39">
        <f t="shared" si="14"/>
        <v>0</v>
      </c>
      <c r="W197" s="39">
        <f t="shared" si="15"/>
        <v>0</v>
      </c>
    </row>
    <row r="198" spans="1:23" x14ac:dyDescent="0.2">
      <c r="A198" s="24">
        <v>3083</v>
      </c>
      <c r="B198" s="24" t="s">
        <v>316</v>
      </c>
      <c r="C198" s="24">
        <v>47</v>
      </c>
      <c r="D198" s="24">
        <v>18</v>
      </c>
      <c r="E198" s="25">
        <v>6844</v>
      </c>
      <c r="F198" s="25">
        <v>3420</v>
      </c>
      <c r="G198" s="26">
        <v>7412.33</v>
      </c>
      <c r="H198" s="26">
        <v>3992.33</v>
      </c>
      <c r="K198" s="24" t="s">
        <v>316</v>
      </c>
      <c r="L198" s="39">
        <v>3992.33</v>
      </c>
      <c r="M198" s="39">
        <v>3420</v>
      </c>
      <c r="N198" s="24">
        <v>16.2</v>
      </c>
      <c r="O198" s="24">
        <v>14.4</v>
      </c>
      <c r="P198" s="39">
        <v>-3992.33</v>
      </c>
      <c r="Q198" s="39">
        <v>2693.77</v>
      </c>
      <c r="R198" s="39" t="str">
        <f>IF(K198=B198,"OK","ERROR")</f>
        <v>OK</v>
      </c>
      <c r="S198" s="39">
        <v>7412.33</v>
      </c>
      <c r="T198" s="39">
        <f t="shared" si="12"/>
        <v>0</v>
      </c>
      <c r="U198" s="39">
        <f t="shared" si="13"/>
        <v>6686.0999999999995</v>
      </c>
      <c r="V198" s="39">
        <f t="shared" si="14"/>
        <v>0</v>
      </c>
      <c r="W198" s="39">
        <f t="shared" si="15"/>
        <v>0</v>
      </c>
    </row>
    <row r="199" spans="1:23" x14ac:dyDescent="0.2">
      <c r="A199" s="24">
        <v>3084</v>
      </c>
      <c r="B199" s="24" t="s">
        <v>225</v>
      </c>
      <c r="C199" s="24">
        <v>234</v>
      </c>
      <c r="D199" s="24">
        <v>93</v>
      </c>
      <c r="E199" s="25">
        <v>35358</v>
      </c>
      <c r="F199" s="25">
        <v>0</v>
      </c>
      <c r="G199" s="26">
        <v>20625.5</v>
      </c>
      <c r="H199" s="26">
        <v>20625.5</v>
      </c>
      <c r="K199" s="24" t="s">
        <v>225</v>
      </c>
      <c r="L199" s="39">
        <v>20625.5</v>
      </c>
      <c r="M199" s="39">
        <v>0</v>
      </c>
      <c r="N199" s="24">
        <v>83.7</v>
      </c>
      <c r="O199" s="24">
        <v>74.400000000000006</v>
      </c>
      <c r="P199" s="39">
        <v>-20625.5</v>
      </c>
      <c r="Q199" s="39">
        <v>13919.35</v>
      </c>
      <c r="R199" s="39" t="str">
        <f>IF(K199=B199,"OK","ERROR")</f>
        <v>OK</v>
      </c>
      <c r="S199" s="39">
        <v>20625.5</v>
      </c>
      <c r="T199" s="39">
        <f t="shared" si="12"/>
        <v>0</v>
      </c>
      <c r="U199" s="39">
        <f t="shared" si="13"/>
        <v>34544.85</v>
      </c>
      <c r="V199" s="39">
        <f t="shared" si="14"/>
        <v>0</v>
      </c>
      <c r="W199" s="39">
        <f t="shared" si="15"/>
        <v>0</v>
      </c>
    </row>
    <row r="200" spans="1:23" x14ac:dyDescent="0.2">
      <c r="A200" s="24">
        <v>3088</v>
      </c>
      <c r="B200" s="24" t="s">
        <v>317</v>
      </c>
      <c r="C200" s="24">
        <v>152</v>
      </c>
      <c r="D200" s="24">
        <v>67</v>
      </c>
      <c r="E200" s="25">
        <v>25473</v>
      </c>
      <c r="F200" s="25">
        <v>0</v>
      </c>
      <c r="G200" s="26">
        <v>14859.25</v>
      </c>
      <c r="H200" s="26">
        <v>14859.25</v>
      </c>
      <c r="K200" s="24" t="s">
        <v>317</v>
      </c>
      <c r="L200" s="39">
        <v>14859.25</v>
      </c>
      <c r="M200" s="39">
        <v>0</v>
      </c>
      <c r="N200" s="24">
        <v>60.300000000000004</v>
      </c>
      <c r="O200" s="24">
        <v>53.6</v>
      </c>
      <c r="P200" s="39">
        <v>-14859.25</v>
      </c>
      <c r="Q200" s="39">
        <v>10027.9</v>
      </c>
      <c r="R200" s="39" t="str">
        <f>IF(K200=B200,"OK","ERROR")</f>
        <v>OK</v>
      </c>
      <c r="S200" s="39">
        <v>14859.25</v>
      </c>
      <c r="T200" s="39">
        <f t="shared" si="12"/>
        <v>0</v>
      </c>
      <c r="U200" s="39">
        <f t="shared" si="13"/>
        <v>24887.149999999998</v>
      </c>
      <c r="V200" s="39">
        <f t="shared" si="14"/>
        <v>0</v>
      </c>
      <c r="W200" s="39">
        <f t="shared" si="15"/>
        <v>0</v>
      </c>
    </row>
    <row r="201" spans="1:23" x14ac:dyDescent="0.2">
      <c r="A201" s="24">
        <v>3089</v>
      </c>
      <c r="B201" s="24" t="s">
        <v>318</v>
      </c>
      <c r="C201" s="24">
        <v>195</v>
      </c>
      <c r="D201" s="24">
        <v>79</v>
      </c>
      <c r="E201" s="25">
        <v>30036</v>
      </c>
      <c r="F201" s="25">
        <v>0</v>
      </c>
      <c r="G201" s="26">
        <v>17521</v>
      </c>
      <c r="H201" s="26">
        <v>17521</v>
      </c>
      <c r="K201" s="24" t="s">
        <v>318</v>
      </c>
      <c r="L201" s="39">
        <v>17521</v>
      </c>
      <c r="M201" s="39">
        <v>0</v>
      </c>
      <c r="N201" s="24">
        <v>71.100000000000009</v>
      </c>
      <c r="O201" s="24">
        <v>63.2</v>
      </c>
      <c r="P201" s="39">
        <v>-17521</v>
      </c>
      <c r="Q201" s="39">
        <v>11823.55</v>
      </c>
      <c r="R201" s="39" t="str">
        <f>IF(K201=B201,"OK","ERROR")</f>
        <v>OK</v>
      </c>
      <c r="S201" s="39">
        <v>17521</v>
      </c>
      <c r="T201" s="39">
        <f t="shared" si="12"/>
        <v>0</v>
      </c>
      <c r="U201" s="39">
        <f t="shared" si="13"/>
        <v>29344.55</v>
      </c>
      <c r="V201" s="39">
        <f t="shared" si="14"/>
        <v>0</v>
      </c>
      <c r="W201" s="39">
        <f t="shared" si="15"/>
        <v>0</v>
      </c>
    </row>
    <row r="202" spans="1:23" x14ac:dyDescent="0.2">
      <c r="A202" s="24">
        <v>3090</v>
      </c>
      <c r="B202" s="24" t="s">
        <v>319</v>
      </c>
      <c r="C202" s="24">
        <v>121</v>
      </c>
      <c r="D202" s="24">
        <v>52</v>
      </c>
      <c r="E202" s="25">
        <v>19770</v>
      </c>
      <c r="F202" s="25">
        <v>5200</v>
      </c>
      <c r="G202" s="26">
        <v>16732.5</v>
      </c>
      <c r="H202" s="26">
        <v>11532.5</v>
      </c>
      <c r="K202" s="24" t="s">
        <v>319</v>
      </c>
      <c r="L202" s="39">
        <v>11532.5</v>
      </c>
      <c r="M202" s="39">
        <v>5200</v>
      </c>
      <c r="N202" s="24">
        <v>46.800000000000004</v>
      </c>
      <c r="O202" s="24">
        <v>41.6</v>
      </c>
      <c r="P202" s="39">
        <v>-11532.5</v>
      </c>
      <c r="Q202" s="39">
        <v>7782.9</v>
      </c>
      <c r="R202" s="39" t="str">
        <f>IF(K202=B202,"OK","ERROR")</f>
        <v>OK</v>
      </c>
      <c r="S202" s="39">
        <v>16732.5</v>
      </c>
      <c r="T202" s="39">
        <f t="shared" si="12"/>
        <v>0</v>
      </c>
      <c r="U202" s="39">
        <f t="shared" si="13"/>
        <v>19315.399999999998</v>
      </c>
      <c r="V202" s="39">
        <f t="shared" si="14"/>
        <v>0</v>
      </c>
      <c r="W202" s="39">
        <f t="shared" si="15"/>
        <v>0</v>
      </c>
    </row>
    <row r="203" spans="1:23" x14ac:dyDescent="0.2">
      <c r="A203" s="24">
        <v>3091</v>
      </c>
      <c r="B203" s="24" t="s">
        <v>320</v>
      </c>
      <c r="C203" s="24">
        <v>75</v>
      </c>
      <c r="D203" s="24">
        <v>30</v>
      </c>
      <c r="E203" s="25">
        <v>11406</v>
      </c>
      <c r="F203" s="25">
        <v>4800</v>
      </c>
      <c r="G203" s="26">
        <v>11453.5</v>
      </c>
      <c r="H203" s="26">
        <v>6653.5</v>
      </c>
      <c r="K203" s="24" t="s">
        <v>320</v>
      </c>
      <c r="L203" s="39">
        <v>6653.5</v>
      </c>
      <c r="M203" s="39">
        <v>4800</v>
      </c>
      <c r="N203" s="24">
        <v>27</v>
      </c>
      <c r="O203" s="24">
        <v>24</v>
      </c>
      <c r="P203" s="39">
        <v>-6653.5</v>
      </c>
      <c r="Q203" s="39">
        <v>4490</v>
      </c>
      <c r="R203" s="39" t="str">
        <f>IF(K203=B203,"OK","ERROR")</f>
        <v>OK</v>
      </c>
      <c r="S203" s="39">
        <v>11453.5</v>
      </c>
      <c r="T203" s="39">
        <f t="shared" si="12"/>
        <v>0</v>
      </c>
      <c r="U203" s="39">
        <f t="shared" si="13"/>
        <v>11143.499999999998</v>
      </c>
      <c r="V203" s="39">
        <f t="shared" si="14"/>
        <v>0</v>
      </c>
      <c r="W203" s="39">
        <f t="shared" si="15"/>
        <v>0</v>
      </c>
    </row>
    <row r="204" spans="1:23" x14ac:dyDescent="0.2">
      <c r="A204" s="24">
        <v>3092</v>
      </c>
      <c r="B204" s="24" t="s">
        <v>321</v>
      </c>
      <c r="C204" s="24">
        <v>157</v>
      </c>
      <c r="D204" s="24">
        <v>67</v>
      </c>
      <c r="E204" s="25">
        <v>25473</v>
      </c>
      <c r="F204" s="25">
        <v>0</v>
      </c>
      <c r="G204" s="26">
        <v>14859.25</v>
      </c>
      <c r="H204" s="26">
        <v>14859.25</v>
      </c>
      <c r="K204" s="24" t="s">
        <v>321</v>
      </c>
      <c r="L204" s="39">
        <v>14859.25</v>
      </c>
      <c r="M204" s="39">
        <v>0</v>
      </c>
      <c r="N204" s="24">
        <v>60.300000000000004</v>
      </c>
      <c r="O204" s="24">
        <v>53.6</v>
      </c>
      <c r="P204" s="39">
        <v>-14859.25</v>
      </c>
      <c r="Q204" s="39">
        <v>10027.9</v>
      </c>
      <c r="R204" s="39" t="str">
        <f>IF(K204=B204,"OK","ERROR")</f>
        <v>OK</v>
      </c>
      <c r="S204" s="39">
        <v>14859.25</v>
      </c>
      <c r="T204" s="39">
        <f t="shared" si="12"/>
        <v>0</v>
      </c>
      <c r="U204" s="39">
        <f t="shared" si="13"/>
        <v>24887.149999999998</v>
      </c>
      <c r="V204" s="39">
        <f t="shared" si="14"/>
        <v>0</v>
      </c>
      <c r="W204" s="39">
        <f t="shared" si="15"/>
        <v>0</v>
      </c>
    </row>
    <row r="205" spans="1:23" x14ac:dyDescent="0.2">
      <c r="A205" s="24">
        <v>3106</v>
      </c>
      <c r="B205" s="24" t="s">
        <v>322</v>
      </c>
      <c r="C205" s="24">
        <v>466</v>
      </c>
      <c r="D205" s="24">
        <v>140</v>
      </c>
      <c r="E205" s="25">
        <v>53227</v>
      </c>
      <c r="F205" s="25">
        <v>0</v>
      </c>
      <c r="G205" s="26">
        <v>31049.08</v>
      </c>
      <c r="H205" s="26">
        <v>31049.08</v>
      </c>
      <c r="K205" s="24" t="s">
        <v>322</v>
      </c>
      <c r="L205" s="39">
        <v>31049.08</v>
      </c>
      <c r="M205" s="39">
        <v>0</v>
      </c>
      <c r="N205" s="24">
        <v>126</v>
      </c>
      <c r="O205" s="24">
        <v>112</v>
      </c>
      <c r="P205" s="39">
        <v>-31049.08</v>
      </c>
      <c r="Q205" s="39">
        <v>20953.919999999998</v>
      </c>
      <c r="R205" s="39" t="str">
        <f>IF(K205=B205,"OK","ERROR")</f>
        <v>OK</v>
      </c>
      <c r="S205" s="39">
        <v>31049.08</v>
      </c>
      <c r="T205" s="39">
        <f t="shared" si="12"/>
        <v>0</v>
      </c>
      <c r="U205" s="39">
        <f t="shared" si="13"/>
        <v>52002.999999999993</v>
      </c>
      <c r="V205" s="39">
        <f t="shared" si="14"/>
        <v>0</v>
      </c>
      <c r="W205" s="39">
        <f t="shared" si="15"/>
        <v>0</v>
      </c>
    </row>
    <row r="206" spans="1:23" x14ac:dyDescent="0.2">
      <c r="A206" s="24">
        <v>3108</v>
      </c>
      <c r="B206" s="24" t="s">
        <v>323</v>
      </c>
      <c r="C206" s="24">
        <v>217</v>
      </c>
      <c r="D206" s="24">
        <v>88</v>
      </c>
      <c r="E206" s="25">
        <v>33457</v>
      </c>
      <c r="F206" s="25">
        <v>0</v>
      </c>
      <c r="G206" s="26">
        <v>19516.580000000002</v>
      </c>
      <c r="H206" s="26">
        <v>19516.580000000002</v>
      </c>
      <c r="K206" s="24" t="s">
        <v>323</v>
      </c>
      <c r="L206" s="39">
        <v>19516.580000000002</v>
      </c>
      <c r="M206" s="39">
        <v>0</v>
      </c>
      <c r="N206" s="24">
        <v>79.2</v>
      </c>
      <c r="O206" s="24">
        <v>70.400000000000006</v>
      </c>
      <c r="P206" s="39">
        <v>-19516.580000000002</v>
      </c>
      <c r="Q206" s="39">
        <v>13171.02</v>
      </c>
      <c r="R206" s="39" t="str">
        <f>IF(K206=B206,"OK","ERROR")</f>
        <v>OK</v>
      </c>
      <c r="S206" s="39">
        <v>19516.580000000002</v>
      </c>
      <c r="T206" s="39">
        <f t="shared" si="12"/>
        <v>0</v>
      </c>
      <c r="U206" s="39">
        <f t="shared" si="13"/>
        <v>32687.600000000002</v>
      </c>
      <c r="V206" s="39">
        <f t="shared" si="14"/>
        <v>0</v>
      </c>
      <c r="W206" s="39">
        <f t="shared" si="15"/>
        <v>0</v>
      </c>
    </row>
    <row r="207" spans="1:23" x14ac:dyDescent="0.2">
      <c r="A207" s="24">
        <v>3109</v>
      </c>
      <c r="B207" s="24" t="s">
        <v>324</v>
      </c>
      <c r="C207" s="24">
        <v>193</v>
      </c>
      <c r="D207" s="24">
        <v>79</v>
      </c>
      <c r="E207" s="25">
        <v>30036</v>
      </c>
      <c r="F207" s="25">
        <v>0</v>
      </c>
      <c r="G207" s="26">
        <v>17521</v>
      </c>
      <c r="H207" s="26">
        <v>17521</v>
      </c>
      <c r="K207" s="24" t="s">
        <v>324</v>
      </c>
      <c r="L207" s="39">
        <v>17521</v>
      </c>
      <c r="M207" s="39">
        <v>0</v>
      </c>
      <c r="N207" s="24">
        <v>71.100000000000009</v>
      </c>
      <c r="O207" s="24">
        <v>63.2</v>
      </c>
      <c r="P207" s="39">
        <v>-17521</v>
      </c>
      <c r="Q207" s="39">
        <v>11823.55</v>
      </c>
      <c r="R207" s="39" t="str">
        <f>IF(K207=B207,"OK","ERROR")</f>
        <v>OK</v>
      </c>
      <c r="S207" s="39">
        <v>17521</v>
      </c>
      <c r="T207" s="39">
        <f t="shared" si="12"/>
        <v>0</v>
      </c>
      <c r="U207" s="39">
        <f t="shared" si="13"/>
        <v>29344.55</v>
      </c>
      <c r="V207" s="39">
        <f t="shared" si="14"/>
        <v>0</v>
      </c>
      <c r="W207" s="39">
        <f t="shared" si="15"/>
        <v>0</v>
      </c>
    </row>
    <row r="208" spans="1:23" x14ac:dyDescent="0.2">
      <c r="A208" s="24">
        <v>3111</v>
      </c>
      <c r="B208" s="24" t="s">
        <v>325</v>
      </c>
      <c r="C208" s="24">
        <v>168</v>
      </c>
      <c r="D208" s="24">
        <v>59</v>
      </c>
      <c r="E208" s="25">
        <v>22432</v>
      </c>
      <c r="F208" s="25">
        <v>0</v>
      </c>
      <c r="G208" s="26">
        <v>13085.33</v>
      </c>
      <c r="H208" s="26">
        <v>13085.33</v>
      </c>
      <c r="K208" s="24" t="s">
        <v>325</v>
      </c>
      <c r="L208" s="39">
        <v>13085.33</v>
      </c>
      <c r="M208" s="39">
        <v>0</v>
      </c>
      <c r="N208" s="24">
        <v>53.1</v>
      </c>
      <c r="O208" s="24">
        <v>47.2</v>
      </c>
      <c r="P208" s="39">
        <v>-13085.33</v>
      </c>
      <c r="Q208" s="39">
        <v>8830.2199999999993</v>
      </c>
      <c r="R208" s="39" t="str">
        <f>IF(K208=B208,"OK","ERROR")</f>
        <v>OK</v>
      </c>
      <c r="S208" s="39">
        <v>13085.33</v>
      </c>
      <c r="T208" s="39">
        <f t="shared" si="12"/>
        <v>0</v>
      </c>
      <c r="U208" s="39">
        <f t="shared" si="13"/>
        <v>21915.55</v>
      </c>
      <c r="V208" s="39">
        <f t="shared" si="14"/>
        <v>0</v>
      </c>
      <c r="W208" s="39">
        <f t="shared" si="15"/>
        <v>0</v>
      </c>
    </row>
    <row r="209" spans="1:23" x14ac:dyDescent="0.2">
      <c r="A209" s="24">
        <v>3117</v>
      </c>
      <c r="B209" s="24" t="s">
        <v>326</v>
      </c>
      <c r="C209" s="24">
        <v>185</v>
      </c>
      <c r="D209" s="24">
        <v>47</v>
      </c>
      <c r="E209" s="25">
        <v>17869</v>
      </c>
      <c r="F209" s="25">
        <v>0</v>
      </c>
      <c r="G209" s="26">
        <v>10423.58</v>
      </c>
      <c r="H209" s="26">
        <v>10423.58</v>
      </c>
      <c r="K209" s="24" t="s">
        <v>326</v>
      </c>
      <c r="L209" s="39">
        <v>10423.58</v>
      </c>
      <c r="M209" s="39">
        <v>0</v>
      </c>
      <c r="N209" s="24">
        <v>42.300000000000004</v>
      </c>
      <c r="O209" s="24">
        <v>37.6</v>
      </c>
      <c r="P209" s="39">
        <v>-10423.58</v>
      </c>
      <c r="Q209" s="39">
        <v>7034.57</v>
      </c>
      <c r="R209" s="39" t="str">
        <f>IF(K209=B209,"OK","ERROR")</f>
        <v>OK</v>
      </c>
      <c r="S209" s="39">
        <v>10423.58</v>
      </c>
      <c r="T209" s="39">
        <f t="shared" si="12"/>
        <v>0</v>
      </c>
      <c r="U209" s="39">
        <f t="shared" si="13"/>
        <v>17458.149999999998</v>
      </c>
      <c r="V209" s="39">
        <f t="shared" si="14"/>
        <v>0</v>
      </c>
      <c r="W209" s="39">
        <f t="shared" si="15"/>
        <v>0</v>
      </c>
    </row>
    <row r="210" spans="1:23" x14ac:dyDescent="0.2">
      <c r="A210" s="24">
        <v>3120</v>
      </c>
      <c r="B210" s="24" t="s">
        <v>327</v>
      </c>
      <c r="C210" s="24">
        <v>202</v>
      </c>
      <c r="D210" s="24">
        <v>81</v>
      </c>
      <c r="E210" s="25">
        <v>30796</v>
      </c>
      <c r="F210" s="25">
        <v>0</v>
      </c>
      <c r="G210" s="26">
        <v>17964.330000000002</v>
      </c>
      <c r="H210" s="26">
        <v>17964.330000000002</v>
      </c>
      <c r="K210" s="24" t="s">
        <v>327</v>
      </c>
      <c r="L210" s="39">
        <v>17964.330000000002</v>
      </c>
      <c r="M210" s="39">
        <v>0</v>
      </c>
      <c r="N210" s="24">
        <v>72.900000000000006</v>
      </c>
      <c r="O210" s="24">
        <v>64.8</v>
      </c>
      <c r="P210" s="39">
        <v>-17964.330000000002</v>
      </c>
      <c r="Q210" s="39">
        <v>12123.12</v>
      </c>
      <c r="R210" s="39" t="str">
        <f>IF(K210=B210,"OK","ERROR")</f>
        <v>OK</v>
      </c>
      <c r="S210" s="39">
        <v>17964.330000000002</v>
      </c>
      <c r="T210" s="39">
        <f t="shared" si="12"/>
        <v>0</v>
      </c>
      <c r="U210" s="39">
        <f t="shared" si="13"/>
        <v>30087.449999999993</v>
      </c>
      <c r="V210" s="39">
        <f t="shared" si="14"/>
        <v>0</v>
      </c>
      <c r="W210" s="39">
        <f t="shared" si="15"/>
        <v>0</v>
      </c>
    </row>
    <row r="211" spans="1:23" x14ac:dyDescent="0.2">
      <c r="A211" s="24">
        <v>3122</v>
      </c>
      <c r="B211" s="24" t="s">
        <v>328</v>
      </c>
      <c r="C211" s="24">
        <v>402</v>
      </c>
      <c r="D211" s="24">
        <v>170</v>
      </c>
      <c r="E211" s="25">
        <v>64633</v>
      </c>
      <c r="F211" s="25">
        <v>0</v>
      </c>
      <c r="G211" s="26">
        <v>37702.58</v>
      </c>
      <c r="H211" s="26">
        <v>37702.58</v>
      </c>
      <c r="K211" s="24" t="s">
        <v>328</v>
      </c>
      <c r="L211" s="39">
        <v>37702.58</v>
      </c>
      <c r="M211" s="39">
        <v>0</v>
      </c>
      <c r="N211" s="24">
        <v>153</v>
      </c>
      <c r="O211" s="24">
        <v>136</v>
      </c>
      <c r="P211" s="39">
        <v>-37702.58</v>
      </c>
      <c r="Q211" s="39">
        <v>25443.919999999998</v>
      </c>
      <c r="R211" s="39" t="str">
        <f>IF(K211=B211,"OK","ERROR")</f>
        <v>OK</v>
      </c>
      <c r="S211" s="39">
        <v>37702.58</v>
      </c>
      <c r="T211" s="39">
        <f t="shared" si="12"/>
        <v>0</v>
      </c>
      <c r="U211" s="39">
        <f t="shared" si="13"/>
        <v>63146.499999999993</v>
      </c>
      <c r="V211" s="39">
        <f t="shared" si="14"/>
        <v>0</v>
      </c>
      <c r="W211" s="39">
        <f t="shared" si="15"/>
        <v>0</v>
      </c>
    </row>
    <row r="212" spans="1:23" x14ac:dyDescent="0.2">
      <c r="A212" s="24">
        <v>3123</v>
      </c>
      <c r="B212" s="24" t="s">
        <v>329</v>
      </c>
      <c r="C212" s="24">
        <v>80</v>
      </c>
      <c r="D212" s="24">
        <v>35</v>
      </c>
      <c r="E212" s="25">
        <v>13307</v>
      </c>
      <c r="F212" s="25">
        <v>5600</v>
      </c>
      <c r="G212" s="26">
        <v>13362.42</v>
      </c>
      <c r="H212" s="26">
        <v>7762.42</v>
      </c>
      <c r="K212" s="24" t="s">
        <v>329</v>
      </c>
      <c r="L212" s="39">
        <v>7762.42</v>
      </c>
      <c r="M212" s="39">
        <v>5600</v>
      </c>
      <c r="N212" s="24">
        <v>31.5</v>
      </c>
      <c r="O212" s="24">
        <v>28</v>
      </c>
      <c r="P212" s="39">
        <v>-7762.42</v>
      </c>
      <c r="Q212" s="39">
        <v>5238.33</v>
      </c>
      <c r="R212" s="39" t="str">
        <f>IF(K212=B212,"OK","ERROR")</f>
        <v>OK</v>
      </c>
      <c r="S212" s="39">
        <v>13362.42</v>
      </c>
      <c r="T212" s="39">
        <f t="shared" si="12"/>
        <v>0</v>
      </c>
      <c r="U212" s="39">
        <f t="shared" si="13"/>
        <v>13000.749999999998</v>
      </c>
      <c r="V212" s="39">
        <f t="shared" si="14"/>
        <v>0</v>
      </c>
      <c r="W212" s="39">
        <f t="shared" si="15"/>
        <v>0</v>
      </c>
    </row>
    <row r="213" spans="1:23" x14ac:dyDescent="0.2">
      <c r="A213" s="24">
        <v>3124</v>
      </c>
      <c r="B213" s="24" t="s">
        <v>330</v>
      </c>
      <c r="C213" s="24">
        <v>475</v>
      </c>
      <c r="D213" s="24">
        <v>173</v>
      </c>
      <c r="E213" s="25">
        <v>65773</v>
      </c>
      <c r="F213" s="25">
        <v>0</v>
      </c>
      <c r="G213" s="26">
        <v>38367.58</v>
      </c>
      <c r="H213" s="26">
        <v>38367.58</v>
      </c>
      <c r="K213" s="24" t="s">
        <v>330</v>
      </c>
      <c r="L213" s="39">
        <v>38367.58</v>
      </c>
      <c r="M213" s="39">
        <v>0</v>
      </c>
      <c r="N213" s="24">
        <v>155.70000000000002</v>
      </c>
      <c r="O213" s="24">
        <v>138.4</v>
      </c>
      <c r="P213" s="39">
        <v>-38367.58</v>
      </c>
      <c r="Q213" s="39">
        <v>25893.27</v>
      </c>
      <c r="R213" s="39" t="str">
        <f>IF(K213=B213,"OK","ERROR")</f>
        <v>OK</v>
      </c>
      <c r="S213" s="39">
        <v>38367.58</v>
      </c>
      <c r="T213" s="39">
        <f t="shared" si="12"/>
        <v>0</v>
      </c>
      <c r="U213" s="39">
        <f t="shared" si="13"/>
        <v>64260.85</v>
      </c>
      <c r="V213" s="39">
        <f t="shared" si="14"/>
        <v>0</v>
      </c>
      <c r="W213" s="39">
        <f t="shared" si="15"/>
        <v>0</v>
      </c>
    </row>
    <row r="214" spans="1:23" x14ac:dyDescent="0.2">
      <c r="A214" s="24">
        <v>3126</v>
      </c>
      <c r="B214" s="24" t="s">
        <v>331</v>
      </c>
      <c r="C214" s="24">
        <v>84</v>
      </c>
      <c r="D214" s="24">
        <v>37</v>
      </c>
      <c r="E214" s="25">
        <v>14068</v>
      </c>
      <c r="F214" s="25">
        <v>5920</v>
      </c>
      <c r="G214" s="26">
        <v>14126.33</v>
      </c>
      <c r="H214" s="26">
        <v>8206.33</v>
      </c>
      <c r="K214" s="24" t="s">
        <v>331</v>
      </c>
      <c r="L214" s="39">
        <v>8206.33</v>
      </c>
      <c r="M214" s="39">
        <v>5920</v>
      </c>
      <c r="N214" s="24">
        <v>33.300000000000004</v>
      </c>
      <c r="O214" s="24">
        <v>29.6</v>
      </c>
      <c r="P214" s="39">
        <v>-8206.33</v>
      </c>
      <c r="Q214" s="39">
        <v>5537.32</v>
      </c>
      <c r="R214" s="39" t="str">
        <f>IF(K214=B214,"OK","ERROR")</f>
        <v>OK</v>
      </c>
      <c r="S214" s="39">
        <v>14126.33</v>
      </c>
      <c r="T214" s="39">
        <f t="shared" si="12"/>
        <v>0</v>
      </c>
      <c r="U214" s="39">
        <f t="shared" si="13"/>
        <v>13743.65</v>
      </c>
      <c r="V214" s="39">
        <f t="shared" si="14"/>
        <v>0</v>
      </c>
      <c r="W214" s="39">
        <f t="shared" si="15"/>
        <v>0</v>
      </c>
    </row>
    <row r="215" spans="1:23" x14ac:dyDescent="0.2">
      <c r="A215" s="24">
        <v>3129</v>
      </c>
      <c r="B215" s="24" t="s">
        <v>332</v>
      </c>
      <c r="C215" s="24">
        <v>208</v>
      </c>
      <c r="D215" s="24">
        <v>144</v>
      </c>
      <c r="E215" s="25">
        <v>54748</v>
      </c>
      <c r="F215" s="25">
        <v>0</v>
      </c>
      <c r="G215" s="26">
        <v>31936.33</v>
      </c>
      <c r="H215" s="26">
        <v>31936.33</v>
      </c>
      <c r="K215" s="24" t="s">
        <v>332</v>
      </c>
      <c r="L215" s="39">
        <v>31936.33</v>
      </c>
      <c r="M215" s="39">
        <v>0</v>
      </c>
      <c r="N215" s="24">
        <v>129.6</v>
      </c>
      <c r="O215" s="24">
        <v>115.2</v>
      </c>
      <c r="P215" s="39">
        <v>-31936.33</v>
      </c>
      <c r="Q215" s="39">
        <v>21552.47</v>
      </c>
      <c r="R215" s="39" t="str">
        <f>IF(K215=B215,"OK","ERROR")</f>
        <v>OK</v>
      </c>
      <c r="S215" s="39">
        <v>31936.33</v>
      </c>
      <c r="T215" s="39">
        <f t="shared" si="12"/>
        <v>0</v>
      </c>
      <c r="U215" s="39">
        <f t="shared" si="13"/>
        <v>53488.799999999996</v>
      </c>
      <c r="V215" s="39">
        <f t="shared" si="14"/>
        <v>0</v>
      </c>
      <c r="W215" s="39">
        <f t="shared" si="15"/>
        <v>0</v>
      </c>
    </row>
    <row r="216" spans="1:23" x14ac:dyDescent="0.2">
      <c r="A216" s="24">
        <v>3130</v>
      </c>
      <c r="B216" s="24" t="s">
        <v>333</v>
      </c>
      <c r="C216" s="24">
        <v>114</v>
      </c>
      <c r="D216" s="24">
        <v>46</v>
      </c>
      <c r="E216" s="25">
        <v>17489</v>
      </c>
      <c r="F216" s="25">
        <v>6210</v>
      </c>
      <c r="G216" s="26">
        <v>16411.919999999998</v>
      </c>
      <c r="H216" s="26">
        <v>10201.919999999998</v>
      </c>
      <c r="K216" s="24" t="s">
        <v>333</v>
      </c>
      <c r="L216" s="39">
        <v>10201.92</v>
      </c>
      <c r="M216" s="39">
        <v>6210</v>
      </c>
      <c r="N216" s="24">
        <v>41.4</v>
      </c>
      <c r="O216" s="24">
        <v>36.800000000000004</v>
      </c>
      <c r="P216" s="39">
        <v>-10201.92</v>
      </c>
      <c r="Q216" s="39">
        <v>6884.78</v>
      </c>
      <c r="R216" s="39" t="str">
        <f>IF(K216=B216,"OK","ERROR")</f>
        <v>OK</v>
      </c>
      <c r="S216" s="39">
        <v>16411.919999999998</v>
      </c>
      <c r="T216" s="39">
        <f t="shared" si="12"/>
        <v>0</v>
      </c>
      <c r="U216" s="39">
        <f t="shared" si="13"/>
        <v>17086.699999999997</v>
      </c>
      <c r="V216" s="39">
        <f t="shared" si="14"/>
        <v>0</v>
      </c>
      <c r="W216" s="39">
        <f t="shared" si="15"/>
        <v>0</v>
      </c>
    </row>
    <row r="217" spans="1:23" x14ac:dyDescent="0.2">
      <c r="A217" s="24">
        <v>3134</v>
      </c>
      <c r="B217" s="24" t="s">
        <v>334</v>
      </c>
      <c r="C217" s="24">
        <v>125</v>
      </c>
      <c r="D217" s="24">
        <v>48</v>
      </c>
      <c r="E217" s="25">
        <v>18250</v>
      </c>
      <c r="F217" s="25">
        <v>4800</v>
      </c>
      <c r="G217" s="26">
        <v>15445.83</v>
      </c>
      <c r="H217" s="26">
        <v>10645.83</v>
      </c>
      <c r="K217" s="24" t="s">
        <v>334</v>
      </c>
      <c r="L217" s="39">
        <v>10645.83</v>
      </c>
      <c r="M217" s="39">
        <v>4800</v>
      </c>
      <c r="N217" s="24">
        <v>43.2</v>
      </c>
      <c r="O217" s="24">
        <v>38.400000000000006</v>
      </c>
      <c r="P217" s="39">
        <v>-10645.83</v>
      </c>
      <c r="Q217" s="39">
        <v>7183.77</v>
      </c>
      <c r="R217" s="39" t="str">
        <f>IF(K217=B217,"OK","ERROR")</f>
        <v>OK</v>
      </c>
      <c r="S217" s="39">
        <v>15445.83</v>
      </c>
      <c r="T217" s="39">
        <f t="shared" si="12"/>
        <v>0</v>
      </c>
      <c r="U217" s="39">
        <f t="shared" si="13"/>
        <v>17829.599999999999</v>
      </c>
      <c r="V217" s="39">
        <f t="shared" si="14"/>
        <v>0</v>
      </c>
      <c r="W217" s="39">
        <f t="shared" si="15"/>
        <v>0</v>
      </c>
    </row>
    <row r="218" spans="1:23" x14ac:dyDescent="0.2">
      <c r="A218" s="24">
        <v>3136</v>
      </c>
      <c r="B218" s="24" t="s">
        <v>335</v>
      </c>
      <c r="C218" s="24">
        <v>100</v>
      </c>
      <c r="D218" s="24">
        <v>41</v>
      </c>
      <c r="E218" s="25">
        <v>15588</v>
      </c>
      <c r="F218" s="25">
        <v>5535</v>
      </c>
      <c r="G218" s="26">
        <v>14628</v>
      </c>
      <c r="H218" s="26">
        <v>9093</v>
      </c>
      <c r="K218" s="24" t="s">
        <v>335</v>
      </c>
      <c r="L218" s="39">
        <v>9093</v>
      </c>
      <c r="M218" s="39">
        <v>5535</v>
      </c>
      <c r="N218" s="24">
        <v>36.9</v>
      </c>
      <c r="O218" s="24">
        <v>32.800000000000004</v>
      </c>
      <c r="P218" s="39">
        <v>-9093</v>
      </c>
      <c r="Q218" s="39">
        <v>6136.45</v>
      </c>
      <c r="R218" s="39" t="str">
        <f>IF(K218=B218,"OK","ERROR")</f>
        <v>OK</v>
      </c>
      <c r="S218" s="39">
        <v>14628</v>
      </c>
      <c r="T218" s="39">
        <f t="shared" si="12"/>
        <v>0</v>
      </c>
      <c r="U218" s="39">
        <f t="shared" si="13"/>
        <v>15229.449999999999</v>
      </c>
      <c r="V218" s="39">
        <f t="shared" si="14"/>
        <v>0</v>
      </c>
      <c r="W218" s="39">
        <f t="shared" si="15"/>
        <v>0</v>
      </c>
    </row>
    <row r="219" spans="1:23" x14ac:dyDescent="0.2">
      <c r="A219" s="24">
        <v>3137</v>
      </c>
      <c r="B219" s="24" t="s">
        <v>336</v>
      </c>
      <c r="C219" s="24">
        <v>96</v>
      </c>
      <c r="D219" s="24">
        <v>34</v>
      </c>
      <c r="E219" s="25">
        <v>12927</v>
      </c>
      <c r="F219" s="25">
        <v>4590</v>
      </c>
      <c r="G219" s="26">
        <v>12130.75</v>
      </c>
      <c r="H219" s="26">
        <v>7540.75</v>
      </c>
      <c r="K219" s="24" t="s">
        <v>336</v>
      </c>
      <c r="L219" s="39">
        <v>7540.75</v>
      </c>
      <c r="M219" s="39">
        <v>4590</v>
      </c>
      <c r="N219" s="24">
        <v>30.6</v>
      </c>
      <c r="O219" s="24">
        <v>27.200000000000003</v>
      </c>
      <c r="P219" s="39">
        <v>-7540.75</v>
      </c>
      <c r="Q219" s="39">
        <v>5088.55</v>
      </c>
      <c r="R219" s="39" t="str">
        <f>IF(K219=B219,"OK","ERROR")</f>
        <v>OK</v>
      </c>
      <c r="S219" s="39">
        <v>12130.75</v>
      </c>
      <c r="T219" s="39">
        <f t="shared" si="12"/>
        <v>0</v>
      </c>
      <c r="U219" s="39">
        <f t="shared" si="13"/>
        <v>12629.3</v>
      </c>
      <c r="V219" s="39">
        <f t="shared" si="14"/>
        <v>0</v>
      </c>
      <c r="W219" s="39">
        <f t="shared" si="15"/>
        <v>0</v>
      </c>
    </row>
    <row r="220" spans="1:23" x14ac:dyDescent="0.2">
      <c r="A220" s="24">
        <v>3138</v>
      </c>
      <c r="B220" s="24" t="s">
        <v>337</v>
      </c>
      <c r="C220" s="24">
        <v>103</v>
      </c>
      <c r="D220" s="24">
        <v>36</v>
      </c>
      <c r="E220" s="25">
        <v>13687</v>
      </c>
      <c r="F220" s="25">
        <v>4860</v>
      </c>
      <c r="G220" s="26">
        <v>12844.08</v>
      </c>
      <c r="H220" s="26">
        <v>7984.08</v>
      </c>
      <c r="K220" s="24" t="s">
        <v>337</v>
      </c>
      <c r="L220" s="39">
        <v>7984.08</v>
      </c>
      <c r="M220" s="39">
        <v>4860</v>
      </c>
      <c r="N220" s="24">
        <v>32.4</v>
      </c>
      <c r="O220" s="24">
        <v>28.8</v>
      </c>
      <c r="P220" s="39">
        <v>-7984.08</v>
      </c>
      <c r="Q220" s="39">
        <v>5388.12</v>
      </c>
      <c r="R220" s="39" t="str">
        <f>IF(K220=B220,"OK","ERROR")</f>
        <v>OK</v>
      </c>
      <c r="S220" s="39">
        <v>12844.08</v>
      </c>
      <c r="T220" s="39">
        <f t="shared" si="12"/>
        <v>0</v>
      </c>
      <c r="U220" s="39">
        <f t="shared" si="13"/>
        <v>13372.199999999999</v>
      </c>
      <c r="V220" s="39">
        <f t="shared" si="14"/>
        <v>0</v>
      </c>
      <c r="W220" s="39">
        <f t="shared" si="15"/>
        <v>0</v>
      </c>
    </row>
    <row r="221" spans="1:23" x14ac:dyDescent="0.2">
      <c r="A221" s="24">
        <v>3139</v>
      </c>
      <c r="B221" s="24" t="s">
        <v>338</v>
      </c>
      <c r="C221" s="24">
        <v>109</v>
      </c>
      <c r="D221" s="24">
        <v>42</v>
      </c>
      <c r="E221" s="25">
        <v>15968</v>
      </c>
      <c r="F221" s="25">
        <v>5670</v>
      </c>
      <c r="G221" s="26">
        <v>14984.67</v>
      </c>
      <c r="H221" s="26">
        <v>9314.67</v>
      </c>
      <c r="K221" s="24" t="s">
        <v>338</v>
      </c>
      <c r="L221" s="39">
        <v>9314.67</v>
      </c>
      <c r="M221" s="39">
        <v>5670</v>
      </c>
      <c r="N221" s="24">
        <v>37.800000000000004</v>
      </c>
      <c r="O221" s="24">
        <v>33.6</v>
      </c>
      <c r="P221" s="39">
        <v>-9314.67</v>
      </c>
      <c r="Q221" s="39">
        <v>6286.23</v>
      </c>
      <c r="R221" s="39" t="str">
        <f>IF(K221=B221,"OK","ERROR")</f>
        <v>OK</v>
      </c>
      <c r="S221" s="39">
        <v>14984.67</v>
      </c>
      <c r="T221" s="39">
        <f t="shared" si="12"/>
        <v>0</v>
      </c>
      <c r="U221" s="39">
        <f t="shared" si="13"/>
        <v>15600.9</v>
      </c>
      <c r="V221" s="39">
        <f t="shared" si="14"/>
        <v>0</v>
      </c>
      <c r="W221" s="39">
        <f t="shared" si="15"/>
        <v>0</v>
      </c>
    </row>
    <row r="222" spans="1:23" x14ac:dyDescent="0.2">
      <c r="A222" s="24">
        <v>3140</v>
      </c>
      <c r="B222" s="24" t="s">
        <v>339</v>
      </c>
      <c r="C222" s="24">
        <v>419</v>
      </c>
      <c r="D222" s="24">
        <v>164</v>
      </c>
      <c r="E222" s="25">
        <v>62352</v>
      </c>
      <c r="F222" s="25">
        <v>0</v>
      </c>
      <c r="G222" s="26">
        <v>36372</v>
      </c>
      <c r="H222" s="26">
        <v>36372</v>
      </c>
      <c r="K222" s="24" t="s">
        <v>339</v>
      </c>
      <c r="L222" s="39">
        <v>36372</v>
      </c>
      <c r="M222" s="39">
        <v>0</v>
      </c>
      <c r="N222" s="24">
        <v>147.6</v>
      </c>
      <c r="O222" s="24">
        <v>131.20000000000002</v>
      </c>
      <c r="P222" s="39">
        <v>-36372</v>
      </c>
      <c r="Q222" s="39">
        <v>24545.8</v>
      </c>
      <c r="R222" s="39" t="str">
        <f>IF(K222=B222,"OK","ERROR")</f>
        <v>OK</v>
      </c>
      <c r="S222" s="39">
        <v>36372</v>
      </c>
      <c r="T222" s="39">
        <f t="shared" si="12"/>
        <v>0</v>
      </c>
      <c r="U222" s="39">
        <f t="shared" si="13"/>
        <v>60917.799999999996</v>
      </c>
      <c r="V222" s="39">
        <f t="shared" si="14"/>
        <v>0</v>
      </c>
      <c r="W222" s="39">
        <f t="shared" si="15"/>
        <v>0</v>
      </c>
    </row>
    <row r="223" spans="1:23" x14ac:dyDescent="0.2">
      <c r="A223" s="24">
        <v>3143</v>
      </c>
      <c r="B223" s="24" t="s">
        <v>340</v>
      </c>
      <c r="C223" s="24">
        <v>178</v>
      </c>
      <c r="D223" s="24">
        <v>67</v>
      </c>
      <c r="E223" s="25">
        <v>25473</v>
      </c>
      <c r="F223" s="25">
        <v>0</v>
      </c>
      <c r="G223" s="26">
        <v>14859.25</v>
      </c>
      <c r="H223" s="26">
        <v>14859.25</v>
      </c>
      <c r="K223" s="24" t="s">
        <v>340</v>
      </c>
      <c r="L223" s="39">
        <v>14859.25</v>
      </c>
      <c r="M223" s="39">
        <v>0</v>
      </c>
      <c r="N223" s="24">
        <v>60.300000000000004</v>
      </c>
      <c r="O223" s="24">
        <v>53.6</v>
      </c>
      <c r="P223" s="39">
        <v>-14859.25</v>
      </c>
      <c r="Q223" s="39">
        <v>10027.9</v>
      </c>
      <c r="R223" s="39" t="str">
        <f>IF(K223=B223,"OK","ERROR")</f>
        <v>OK</v>
      </c>
      <c r="S223" s="39">
        <v>14859.25</v>
      </c>
      <c r="T223" s="39">
        <f t="shared" si="12"/>
        <v>0</v>
      </c>
      <c r="U223" s="39">
        <f t="shared" si="13"/>
        <v>24887.149999999998</v>
      </c>
      <c r="V223" s="39">
        <f t="shared" si="14"/>
        <v>0</v>
      </c>
      <c r="W223" s="39">
        <f t="shared" si="15"/>
        <v>0</v>
      </c>
    </row>
    <row r="224" spans="1:23" x14ac:dyDescent="0.2">
      <c r="A224" s="24">
        <v>3145</v>
      </c>
      <c r="B224" s="24" t="s">
        <v>341</v>
      </c>
      <c r="C224" s="24">
        <v>140</v>
      </c>
      <c r="D224" s="24">
        <v>54</v>
      </c>
      <c r="E224" s="25">
        <v>20531</v>
      </c>
      <c r="F224" s="25">
        <v>5400</v>
      </c>
      <c r="G224" s="26">
        <v>17376.419999999998</v>
      </c>
      <c r="H224" s="26">
        <v>11976.419999999998</v>
      </c>
      <c r="K224" s="24" t="s">
        <v>341</v>
      </c>
      <c r="L224" s="39">
        <v>11976.42</v>
      </c>
      <c r="M224" s="39">
        <v>5400</v>
      </c>
      <c r="N224" s="24">
        <v>48.6</v>
      </c>
      <c r="O224" s="24">
        <v>43.2</v>
      </c>
      <c r="P224" s="39">
        <v>-11976.42</v>
      </c>
      <c r="Q224" s="39">
        <v>8081.88</v>
      </c>
      <c r="R224" s="39" t="str">
        <f>IF(K224=B224,"OK","ERROR")</f>
        <v>OK</v>
      </c>
      <c r="S224" s="39">
        <v>17376.419999999998</v>
      </c>
      <c r="T224" s="39">
        <f t="shared" si="12"/>
        <v>0</v>
      </c>
      <c r="U224" s="39">
        <f t="shared" si="13"/>
        <v>20058.3</v>
      </c>
      <c r="V224" s="39">
        <f t="shared" si="14"/>
        <v>0</v>
      </c>
      <c r="W224" s="39">
        <f t="shared" si="15"/>
        <v>0</v>
      </c>
    </row>
    <row r="225" spans="1:23" x14ac:dyDescent="0.2">
      <c r="A225" s="24">
        <v>3146</v>
      </c>
      <c r="B225" s="24" t="s">
        <v>342</v>
      </c>
      <c r="C225" s="24">
        <v>95</v>
      </c>
      <c r="D225" s="24">
        <v>42</v>
      </c>
      <c r="E225" s="25">
        <v>15968</v>
      </c>
      <c r="F225" s="25">
        <v>5670</v>
      </c>
      <c r="G225" s="26">
        <v>14984.67</v>
      </c>
      <c r="H225" s="26">
        <v>9314.67</v>
      </c>
      <c r="K225" s="24" t="s">
        <v>342</v>
      </c>
      <c r="L225" s="39">
        <v>9314.67</v>
      </c>
      <c r="M225" s="39">
        <v>5670</v>
      </c>
      <c r="N225" s="24">
        <v>37.800000000000004</v>
      </c>
      <c r="O225" s="24">
        <v>33.6</v>
      </c>
      <c r="P225" s="39">
        <v>-9314.67</v>
      </c>
      <c r="Q225" s="39">
        <v>6286.23</v>
      </c>
      <c r="R225" s="39" t="str">
        <f>IF(K225=B225,"OK","ERROR")</f>
        <v>OK</v>
      </c>
      <c r="S225" s="39">
        <v>14984.67</v>
      </c>
      <c r="T225" s="39">
        <f t="shared" si="12"/>
        <v>0</v>
      </c>
      <c r="U225" s="39">
        <f t="shared" si="13"/>
        <v>15600.9</v>
      </c>
      <c r="V225" s="39">
        <f t="shared" si="14"/>
        <v>0</v>
      </c>
      <c r="W225" s="39">
        <f t="shared" si="15"/>
        <v>0</v>
      </c>
    </row>
    <row r="226" spans="1:23" x14ac:dyDescent="0.2">
      <c r="A226" s="24">
        <v>3149</v>
      </c>
      <c r="B226" s="24" t="s">
        <v>343</v>
      </c>
      <c r="C226" s="24">
        <v>209</v>
      </c>
      <c r="D226" s="24">
        <v>80</v>
      </c>
      <c r="E226" s="25">
        <v>30416</v>
      </c>
      <c r="F226" s="25">
        <v>0</v>
      </c>
      <c r="G226" s="26">
        <v>17742.669999999998</v>
      </c>
      <c r="H226" s="26">
        <v>17742.669999999998</v>
      </c>
      <c r="K226" s="24" t="s">
        <v>343</v>
      </c>
      <c r="L226" s="39">
        <v>17742.669999999998</v>
      </c>
      <c r="M226" s="39">
        <v>0</v>
      </c>
      <c r="N226" s="24">
        <v>72</v>
      </c>
      <c r="O226" s="24">
        <v>64</v>
      </c>
      <c r="P226" s="39">
        <v>-17742.669999999998</v>
      </c>
      <c r="Q226" s="39">
        <v>11973.33</v>
      </c>
      <c r="R226" s="39" t="str">
        <f>IF(K226=B226,"OK","ERROR")</f>
        <v>OK</v>
      </c>
      <c r="S226" s="39">
        <v>17742.669999999998</v>
      </c>
      <c r="T226" s="39">
        <f t="shared" si="12"/>
        <v>0</v>
      </c>
      <c r="U226" s="39">
        <f t="shared" si="13"/>
        <v>29715.999999999996</v>
      </c>
      <c r="V226" s="39">
        <f t="shared" si="14"/>
        <v>0</v>
      </c>
      <c r="W226" s="39">
        <f t="shared" si="15"/>
        <v>0</v>
      </c>
    </row>
    <row r="227" spans="1:23" x14ac:dyDescent="0.2">
      <c r="A227" s="24">
        <v>3150</v>
      </c>
      <c r="B227" s="24" t="s">
        <v>344</v>
      </c>
      <c r="C227" s="24">
        <v>96</v>
      </c>
      <c r="D227" s="24">
        <v>27</v>
      </c>
      <c r="E227" s="25">
        <v>10266</v>
      </c>
      <c r="F227" s="25">
        <v>3645</v>
      </c>
      <c r="G227" s="26">
        <v>9633.5</v>
      </c>
      <c r="H227" s="26">
        <v>5988.5</v>
      </c>
      <c r="K227" s="24" t="s">
        <v>344</v>
      </c>
      <c r="L227" s="39">
        <v>5988.5</v>
      </c>
      <c r="M227" s="39">
        <v>3645</v>
      </c>
      <c r="N227" s="24">
        <v>24.3</v>
      </c>
      <c r="O227" s="24">
        <v>21.6</v>
      </c>
      <c r="P227" s="39">
        <v>-5988.5</v>
      </c>
      <c r="Q227" s="39">
        <v>4040.65</v>
      </c>
      <c r="R227" s="39" t="str">
        <f>IF(K227=B227,"OK","ERROR")</f>
        <v>OK</v>
      </c>
      <c r="S227" s="39">
        <v>9633.5</v>
      </c>
      <c r="T227" s="39">
        <f t="shared" si="12"/>
        <v>0</v>
      </c>
      <c r="U227" s="39">
        <f t="shared" si="13"/>
        <v>10029.15</v>
      </c>
      <c r="V227" s="39">
        <f t="shared" si="14"/>
        <v>0</v>
      </c>
      <c r="W227" s="39">
        <f t="shared" si="15"/>
        <v>0</v>
      </c>
    </row>
    <row r="228" spans="1:23" x14ac:dyDescent="0.2">
      <c r="A228" s="24">
        <v>3153</v>
      </c>
      <c r="B228" s="24" t="s">
        <v>345</v>
      </c>
      <c r="C228" s="24">
        <v>106</v>
      </c>
      <c r="D228" s="24">
        <v>38</v>
      </c>
      <c r="E228" s="25">
        <v>14448</v>
      </c>
      <c r="F228" s="25">
        <v>5130</v>
      </c>
      <c r="G228" s="26">
        <v>13558</v>
      </c>
      <c r="H228" s="26">
        <v>8428</v>
      </c>
      <c r="K228" s="24" t="s">
        <v>345</v>
      </c>
      <c r="L228" s="39">
        <v>8428</v>
      </c>
      <c r="M228" s="39">
        <v>5130</v>
      </c>
      <c r="N228" s="24">
        <v>34.200000000000003</v>
      </c>
      <c r="O228" s="24">
        <v>30.400000000000002</v>
      </c>
      <c r="P228" s="39">
        <v>-8428</v>
      </c>
      <c r="Q228" s="39">
        <v>5687.1</v>
      </c>
      <c r="R228" s="39" t="str">
        <f>IF(K228=B228,"OK","ERROR")</f>
        <v>OK</v>
      </c>
      <c r="S228" s="39">
        <v>13558</v>
      </c>
      <c r="T228" s="39">
        <f t="shared" si="12"/>
        <v>0</v>
      </c>
      <c r="U228" s="39">
        <f t="shared" si="13"/>
        <v>14115.1</v>
      </c>
      <c r="V228" s="39">
        <f t="shared" si="14"/>
        <v>0</v>
      </c>
      <c r="W228" s="39">
        <f t="shared" si="15"/>
        <v>0</v>
      </c>
    </row>
    <row r="229" spans="1:23" x14ac:dyDescent="0.2">
      <c r="A229" s="24">
        <v>3154</v>
      </c>
      <c r="B229" s="24" t="s">
        <v>346</v>
      </c>
      <c r="C229" s="24">
        <v>200</v>
      </c>
      <c r="D229" s="24">
        <v>88</v>
      </c>
      <c r="E229" s="25">
        <v>33457</v>
      </c>
      <c r="F229" s="25">
        <v>0</v>
      </c>
      <c r="G229" s="26">
        <v>19516.580000000002</v>
      </c>
      <c r="H229" s="26">
        <v>19516.580000000002</v>
      </c>
      <c r="K229" s="24" t="s">
        <v>346</v>
      </c>
      <c r="L229" s="39">
        <v>19516.580000000002</v>
      </c>
      <c r="M229" s="39">
        <v>0</v>
      </c>
      <c r="N229" s="24">
        <v>79.2</v>
      </c>
      <c r="O229" s="24">
        <v>70.400000000000006</v>
      </c>
      <c r="P229" s="39">
        <v>-19516.580000000002</v>
      </c>
      <c r="Q229" s="39">
        <v>13171.02</v>
      </c>
      <c r="R229" s="39" t="str">
        <f>IF(K229=B229,"OK","ERROR")</f>
        <v>OK</v>
      </c>
      <c r="S229" s="39">
        <v>19516.580000000002</v>
      </c>
      <c r="T229" s="39">
        <f t="shared" si="12"/>
        <v>0</v>
      </c>
      <c r="U229" s="39">
        <f t="shared" si="13"/>
        <v>32687.600000000002</v>
      </c>
      <c r="V229" s="39">
        <f t="shared" si="14"/>
        <v>0</v>
      </c>
      <c r="W229" s="39">
        <f t="shared" si="15"/>
        <v>0</v>
      </c>
    </row>
    <row r="230" spans="1:23" x14ac:dyDescent="0.2">
      <c r="A230" s="24">
        <v>3155</v>
      </c>
      <c r="B230" s="24" t="s">
        <v>347</v>
      </c>
      <c r="C230" s="24">
        <v>214</v>
      </c>
      <c r="D230" s="24">
        <v>87</v>
      </c>
      <c r="E230" s="25">
        <v>33077</v>
      </c>
      <c r="F230" s="25">
        <v>0</v>
      </c>
      <c r="G230" s="26">
        <v>19294.919999999998</v>
      </c>
      <c r="H230" s="26">
        <v>19294.919999999998</v>
      </c>
      <c r="K230" s="24" t="s">
        <v>347</v>
      </c>
      <c r="L230" s="39">
        <v>19294.919999999998</v>
      </c>
      <c r="M230" s="39">
        <v>0</v>
      </c>
      <c r="N230" s="24">
        <v>78.3</v>
      </c>
      <c r="O230" s="24">
        <v>69.600000000000009</v>
      </c>
      <c r="P230" s="39">
        <v>-19294.919999999998</v>
      </c>
      <c r="Q230" s="39">
        <v>13021.23</v>
      </c>
      <c r="R230" s="39" t="str">
        <f>IF(K230=B230,"OK","ERROR")</f>
        <v>OK</v>
      </c>
      <c r="S230" s="39">
        <v>19294.919999999998</v>
      </c>
      <c r="T230" s="39">
        <f t="shared" si="12"/>
        <v>0</v>
      </c>
      <c r="U230" s="39">
        <f t="shared" si="13"/>
        <v>32316.149999999998</v>
      </c>
      <c r="V230" s="39">
        <f t="shared" si="14"/>
        <v>0</v>
      </c>
      <c r="W230" s="39">
        <f t="shared" si="15"/>
        <v>0</v>
      </c>
    </row>
    <row r="231" spans="1:23" x14ac:dyDescent="0.2">
      <c r="A231" s="24">
        <v>3158</v>
      </c>
      <c r="B231" s="24" t="s">
        <v>348</v>
      </c>
      <c r="C231" s="24">
        <v>100</v>
      </c>
      <c r="D231" s="24">
        <v>38</v>
      </c>
      <c r="E231" s="25">
        <v>14448</v>
      </c>
      <c r="F231" s="25">
        <v>5130</v>
      </c>
      <c r="G231" s="26">
        <v>13558</v>
      </c>
      <c r="H231" s="26">
        <v>8428</v>
      </c>
      <c r="K231" s="24" t="s">
        <v>348</v>
      </c>
      <c r="L231" s="39">
        <v>8428</v>
      </c>
      <c r="M231" s="39">
        <v>5130</v>
      </c>
      <c r="N231" s="24">
        <v>34.200000000000003</v>
      </c>
      <c r="O231" s="24">
        <v>30.400000000000002</v>
      </c>
      <c r="P231" s="39">
        <v>-8428</v>
      </c>
      <c r="Q231" s="39">
        <v>5687.1</v>
      </c>
      <c r="R231" s="39" t="str">
        <f>IF(K231=B231,"OK","ERROR")</f>
        <v>OK</v>
      </c>
      <c r="S231" s="39">
        <v>13558</v>
      </c>
      <c r="T231" s="39">
        <f t="shared" si="12"/>
        <v>0</v>
      </c>
      <c r="U231" s="39">
        <f t="shared" si="13"/>
        <v>14115.1</v>
      </c>
      <c r="V231" s="39">
        <f t="shared" si="14"/>
        <v>0</v>
      </c>
      <c r="W231" s="39">
        <f t="shared" si="15"/>
        <v>0</v>
      </c>
    </row>
    <row r="232" spans="1:23" x14ac:dyDescent="0.2">
      <c r="A232" s="24">
        <v>3159</v>
      </c>
      <c r="B232" s="24" t="s">
        <v>349</v>
      </c>
      <c r="C232" s="24">
        <v>96</v>
      </c>
      <c r="D232" s="24">
        <v>41</v>
      </c>
      <c r="E232" s="25">
        <v>15588</v>
      </c>
      <c r="F232" s="25">
        <v>5535</v>
      </c>
      <c r="G232" s="26">
        <v>14628</v>
      </c>
      <c r="H232" s="26">
        <v>9093</v>
      </c>
      <c r="K232" s="24" t="s">
        <v>349</v>
      </c>
      <c r="L232" s="39">
        <v>9093</v>
      </c>
      <c r="M232" s="39">
        <v>5535</v>
      </c>
      <c r="N232" s="24">
        <v>36.9</v>
      </c>
      <c r="O232" s="24">
        <v>32.800000000000004</v>
      </c>
      <c r="P232" s="39">
        <v>-9093</v>
      </c>
      <c r="Q232" s="39">
        <v>6136.45</v>
      </c>
      <c r="R232" s="39" t="str">
        <f>IF(K232=B232,"OK","ERROR")</f>
        <v>OK</v>
      </c>
      <c r="S232" s="39">
        <v>14628</v>
      </c>
      <c r="T232" s="39">
        <f t="shared" si="12"/>
        <v>0</v>
      </c>
      <c r="U232" s="39">
        <f t="shared" si="13"/>
        <v>15229.449999999999</v>
      </c>
      <c r="V232" s="39">
        <f t="shared" si="14"/>
        <v>0</v>
      </c>
      <c r="W232" s="39">
        <f t="shared" si="15"/>
        <v>0</v>
      </c>
    </row>
    <row r="233" spans="1:23" x14ac:dyDescent="0.2">
      <c r="A233" s="24">
        <v>3160</v>
      </c>
      <c r="B233" s="24" t="s">
        <v>350</v>
      </c>
      <c r="C233" s="24">
        <v>94</v>
      </c>
      <c r="D233" s="24">
        <v>39</v>
      </c>
      <c r="E233" s="25">
        <v>14828</v>
      </c>
      <c r="F233" s="25">
        <v>5265</v>
      </c>
      <c r="G233" s="26">
        <v>13914.67</v>
      </c>
      <c r="H233" s="26">
        <v>8649.67</v>
      </c>
      <c r="K233" s="24" t="s">
        <v>350</v>
      </c>
      <c r="L233" s="39">
        <v>8649.67</v>
      </c>
      <c r="M233" s="39">
        <v>5265</v>
      </c>
      <c r="N233" s="24">
        <v>35.1</v>
      </c>
      <c r="O233" s="24">
        <v>31.200000000000003</v>
      </c>
      <c r="P233" s="39">
        <v>-8649.67</v>
      </c>
      <c r="Q233" s="39">
        <v>5836.88</v>
      </c>
      <c r="R233" s="39" t="str">
        <f>IF(K233=B233,"OK","ERROR")</f>
        <v>OK</v>
      </c>
      <c r="S233" s="39">
        <v>13914.67</v>
      </c>
      <c r="T233" s="39">
        <f t="shared" si="12"/>
        <v>0</v>
      </c>
      <c r="U233" s="39">
        <f t="shared" si="13"/>
        <v>14486.550000000001</v>
      </c>
      <c r="V233" s="39">
        <f t="shared" si="14"/>
        <v>0</v>
      </c>
      <c r="W233" s="39">
        <f t="shared" si="15"/>
        <v>0</v>
      </c>
    </row>
    <row r="234" spans="1:23" x14ac:dyDescent="0.2">
      <c r="A234" s="24">
        <v>3163</v>
      </c>
      <c r="B234" s="24" t="s">
        <v>351</v>
      </c>
      <c r="C234" s="24">
        <v>388</v>
      </c>
      <c r="D234" s="24">
        <v>164</v>
      </c>
      <c r="E234" s="25">
        <v>62352</v>
      </c>
      <c r="F234" s="25">
        <v>0</v>
      </c>
      <c r="G234" s="26">
        <v>36372</v>
      </c>
      <c r="H234" s="26">
        <v>36372</v>
      </c>
      <c r="K234" s="24" t="s">
        <v>351</v>
      </c>
      <c r="L234" s="39">
        <v>36372</v>
      </c>
      <c r="M234" s="39">
        <v>0</v>
      </c>
      <c r="N234" s="24">
        <v>147.6</v>
      </c>
      <c r="O234" s="24">
        <v>131.20000000000002</v>
      </c>
      <c r="P234" s="39">
        <v>-36372</v>
      </c>
      <c r="Q234" s="39">
        <v>24545.8</v>
      </c>
      <c r="R234" s="39" t="str">
        <f>IF(K234=B234,"OK","ERROR")</f>
        <v>OK</v>
      </c>
      <c r="S234" s="39">
        <v>36372</v>
      </c>
      <c r="T234" s="39">
        <f t="shared" si="12"/>
        <v>0</v>
      </c>
      <c r="U234" s="39">
        <f t="shared" si="13"/>
        <v>60917.799999999996</v>
      </c>
      <c r="V234" s="39">
        <f t="shared" si="14"/>
        <v>0</v>
      </c>
      <c r="W234" s="39">
        <f t="shared" si="15"/>
        <v>0</v>
      </c>
    </row>
    <row r="235" spans="1:23" x14ac:dyDescent="0.2">
      <c r="A235" s="24">
        <v>3167</v>
      </c>
      <c r="B235" s="24" t="s">
        <v>352</v>
      </c>
      <c r="C235" s="24">
        <v>213</v>
      </c>
      <c r="D235" s="24">
        <v>81</v>
      </c>
      <c r="E235" s="25">
        <v>30796</v>
      </c>
      <c r="F235" s="25">
        <v>0</v>
      </c>
      <c r="G235" s="26">
        <v>17964.330000000002</v>
      </c>
      <c r="H235" s="26">
        <v>17964.330000000002</v>
      </c>
      <c r="K235" s="24" t="s">
        <v>352</v>
      </c>
      <c r="L235" s="39">
        <v>17964.330000000002</v>
      </c>
      <c r="M235" s="39">
        <v>0</v>
      </c>
      <c r="N235" s="24">
        <v>72.900000000000006</v>
      </c>
      <c r="O235" s="24">
        <v>64.8</v>
      </c>
      <c r="P235" s="39">
        <v>-17964.330000000002</v>
      </c>
      <c r="Q235" s="39">
        <v>12123.12</v>
      </c>
      <c r="R235" s="39" t="str">
        <f>IF(K235=B235,"OK","ERROR")</f>
        <v>OK</v>
      </c>
      <c r="S235" s="39">
        <v>17964.330000000002</v>
      </c>
      <c r="T235" s="39">
        <f t="shared" si="12"/>
        <v>0</v>
      </c>
      <c r="U235" s="39">
        <f t="shared" si="13"/>
        <v>30087.449999999993</v>
      </c>
      <c r="V235" s="39">
        <f t="shared" si="14"/>
        <v>0</v>
      </c>
      <c r="W235" s="39">
        <f t="shared" si="15"/>
        <v>0</v>
      </c>
    </row>
    <row r="236" spans="1:23" x14ac:dyDescent="0.2">
      <c r="A236" s="24">
        <v>3168</v>
      </c>
      <c r="B236" s="24" t="s">
        <v>353</v>
      </c>
      <c r="C236" s="24">
        <v>83</v>
      </c>
      <c r="D236" s="24">
        <v>38</v>
      </c>
      <c r="E236" s="25">
        <v>14448</v>
      </c>
      <c r="F236" s="25">
        <v>6080</v>
      </c>
      <c r="G236" s="26">
        <v>14508</v>
      </c>
      <c r="H236" s="26">
        <v>8428</v>
      </c>
      <c r="K236" s="24" t="s">
        <v>353</v>
      </c>
      <c r="L236" s="39">
        <v>8428</v>
      </c>
      <c r="M236" s="39">
        <v>6080</v>
      </c>
      <c r="N236" s="24">
        <v>34.200000000000003</v>
      </c>
      <c r="O236" s="24">
        <v>30.400000000000002</v>
      </c>
      <c r="P236" s="39">
        <v>-8428</v>
      </c>
      <c r="Q236" s="39">
        <v>5687.1</v>
      </c>
      <c r="R236" s="39" t="str">
        <f>IF(K236=B236,"OK","ERROR")</f>
        <v>OK</v>
      </c>
      <c r="S236" s="39">
        <v>14508</v>
      </c>
      <c r="T236" s="39">
        <f t="shared" si="12"/>
        <v>0</v>
      </c>
      <c r="U236" s="39">
        <f t="shared" si="13"/>
        <v>14115.1</v>
      </c>
      <c r="V236" s="39">
        <f t="shared" si="14"/>
        <v>0</v>
      </c>
      <c r="W236" s="39">
        <f t="shared" si="15"/>
        <v>0</v>
      </c>
    </row>
    <row r="237" spans="1:23" x14ac:dyDescent="0.2">
      <c r="A237" s="24">
        <v>3169</v>
      </c>
      <c r="B237" s="24" t="s">
        <v>354</v>
      </c>
      <c r="C237" s="24">
        <v>147</v>
      </c>
      <c r="D237" s="24">
        <v>73</v>
      </c>
      <c r="E237" s="25">
        <v>27754</v>
      </c>
      <c r="F237" s="25">
        <v>7300</v>
      </c>
      <c r="G237" s="26">
        <v>23489.83</v>
      </c>
      <c r="H237" s="26">
        <v>16189.830000000002</v>
      </c>
      <c r="K237" s="24" t="s">
        <v>354</v>
      </c>
      <c r="L237" s="39">
        <v>16189.83</v>
      </c>
      <c r="M237" s="39">
        <v>7300</v>
      </c>
      <c r="N237" s="24">
        <v>65.7</v>
      </c>
      <c r="O237" s="24">
        <v>58.400000000000006</v>
      </c>
      <c r="P237" s="39">
        <v>-16189.83</v>
      </c>
      <c r="Q237" s="39">
        <v>10926.02</v>
      </c>
      <c r="R237" s="39" t="str">
        <f>IF(K237=B237,"OK","ERROR")</f>
        <v>OK</v>
      </c>
      <c r="S237" s="39">
        <v>23489.83</v>
      </c>
      <c r="T237" s="39">
        <f t="shared" si="12"/>
        <v>0</v>
      </c>
      <c r="U237" s="39">
        <f t="shared" si="13"/>
        <v>27115.85</v>
      </c>
      <c r="V237" s="39">
        <f t="shared" si="14"/>
        <v>0</v>
      </c>
      <c r="W237" s="39">
        <f t="shared" si="15"/>
        <v>0</v>
      </c>
    </row>
    <row r="238" spans="1:23" x14ac:dyDescent="0.2">
      <c r="A238" s="24">
        <v>3171</v>
      </c>
      <c r="B238" s="24" t="s">
        <v>355</v>
      </c>
      <c r="C238" s="24">
        <v>69</v>
      </c>
      <c r="D238" s="24">
        <v>25</v>
      </c>
      <c r="E238" s="25">
        <v>9505</v>
      </c>
      <c r="F238" s="25">
        <v>4000</v>
      </c>
      <c r="G238" s="26">
        <v>9544.58</v>
      </c>
      <c r="H238" s="26">
        <v>5544.58</v>
      </c>
      <c r="K238" s="24" t="s">
        <v>355</v>
      </c>
      <c r="L238" s="39">
        <v>5544.58</v>
      </c>
      <c r="M238" s="39">
        <v>4000</v>
      </c>
      <c r="N238" s="24">
        <v>22.5</v>
      </c>
      <c r="O238" s="24">
        <v>20</v>
      </c>
      <c r="P238" s="39">
        <v>-5544.58</v>
      </c>
      <c r="Q238" s="39">
        <v>3741.67</v>
      </c>
      <c r="R238" s="39" t="str">
        <f>IF(K238=B238,"OK","ERROR")</f>
        <v>OK</v>
      </c>
      <c r="S238" s="39">
        <v>9544.58</v>
      </c>
      <c r="T238" s="39">
        <f t="shared" si="12"/>
        <v>0</v>
      </c>
      <c r="U238" s="39">
        <f t="shared" si="13"/>
        <v>9286.2499999999982</v>
      </c>
      <c r="V238" s="39">
        <f t="shared" si="14"/>
        <v>0</v>
      </c>
      <c r="W238" s="39">
        <f t="shared" si="15"/>
        <v>0</v>
      </c>
    </row>
    <row r="239" spans="1:23" x14ac:dyDescent="0.2">
      <c r="A239" s="24">
        <v>3172</v>
      </c>
      <c r="B239" s="24" t="s">
        <v>356</v>
      </c>
      <c r="C239" s="24">
        <v>113</v>
      </c>
      <c r="D239" s="24">
        <v>45</v>
      </c>
      <c r="E239" s="25">
        <v>17109</v>
      </c>
      <c r="F239" s="25">
        <v>6075</v>
      </c>
      <c r="G239" s="26">
        <v>16055.25</v>
      </c>
      <c r="H239" s="26">
        <v>9980.25</v>
      </c>
      <c r="K239" s="24" t="s">
        <v>356</v>
      </c>
      <c r="L239" s="39">
        <v>9980.25</v>
      </c>
      <c r="M239" s="39">
        <v>6075</v>
      </c>
      <c r="N239" s="24">
        <v>40.5</v>
      </c>
      <c r="O239" s="24">
        <v>36</v>
      </c>
      <c r="P239" s="39">
        <v>-9980.25</v>
      </c>
      <c r="Q239" s="39">
        <v>6735</v>
      </c>
      <c r="R239" s="39" t="str">
        <f>IF(K239=B239,"OK","ERROR")</f>
        <v>OK</v>
      </c>
      <c r="S239" s="39">
        <v>16055.25</v>
      </c>
      <c r="T239" s="39">
        <f t="shared" si="12"/>
        <v>0</v>
      </c>
      <c r="U239" s="39">
        <f t="shared" si="13"/>
        <v>16715.249999999996</v>
      </c>
      <c r="V239" s="39">
        <f t="shared" si="14"/>
        <v>0</v>
      </c>
      <c r="W239" s="39">
        <f t="shared" si="15"/>
        <v>0</v>
      </c>
    </row>
    <row r="240" spans="1:23" x14ac:dyDescent="0.2">
      <c r="A240" s="24">
        <v>3173</v>
      </c>
      <c r="B240" s="24" t="s">
        <v>357</v>
      </c>
      <c r="C240" s="24">
        <v>212</v>
      </c>
      <c r="D240" s="24">
        <v>84</v>
      </c>
      <c r="E240" s="25">
        <v>31936</v>
      </c>
      <c r="F240" s="25">
        <v>0</v>
      </c>
      <c r="G240" s="26">
        <v>18629.330000000002</v>
      </c>
      <c r="H240" s="26">
        <v>18629.330000000002</v>
      </c>
      <c r="K240" s="24" t="s">
        <v>357</v>
      </c>
      <c r="L240" s="39">
        <v>18629.330000000002</v>
      </c>
      <c r="M240" s="39">
        <v>0</v>
      </c>
      <c r="N240" s="24">
        <v>75.600000000000009</v>
      </c>
      <c r="O240" s="24">
        <v>67.2</v>
      </c>
      <c r="P240" s="39">
        <v>-18629.330000000002</v>
      </c>
      <c r="Q240" s="39">
        <v>12572.47</v>
      </c>
      <c r="R240" s="39" t="str">
        <f>IF(K240=B240,"OK","ERROR")</f>
        <v>OK</v>
      </c>
      <c r="S240" s="39">
        <v>18629.330000000002</v>
      </c>
      <c r="T240" s="39">
        <f t="shared" si="12"/>
        <v>0</v>
      </c>
      <c r="U240" s="39">
        <f t="shared" si="13"/>
        <v>31201.8</v>
      </c>
      <c r="V240" s="39">
        <f t="shared" si="14"/>
        <v>0</v>
      </c>
      <c r="W240" s="39">
        <f t="shared" si="15"/>
        <v>0</v>
      </c>
    </row>
    <row r="241" spans="1:23" x14ac:dyDescent="0.2">
      <c r="A241" s="24">
        <v>3175</v>
      </c>
      <c r="B241" s="24" t="s">
        <v>358</v>
      </c>
      <c r="C241" s="24">
        <v>199</v>
      </c>
      <c r="D241" s="24">
        <v>85</v>
      </c>
      <c r="E241" s="25">
        <v>32317</v>
      </c>
      <c r="F241" s="25">
        <v>0</v>
      </c>
      <c r="G241" s="26">
        <v>18851.580000000002</v>
      </c>
      <c r="H241" s="26">
        <v>18851.580000000002</v>
      </c>
      <c r="K241" s="24" t="s">
        <v>358</v>
      </c>
      <c r="L241" s="39">
        <v>18851.580000000002</v>
      </c>
      <c r="M241" s="39">
        <v>0</v>
      </c>
      <c r="N241" s="24">
        <v>76.5</v>
      </c>
      <c r="O241" s="24">
        <v>68</v>
      </c>
      <c r="P241" s="39">
        <v>-18851.580000000002</v>
      </c>
      <c r="Q241" s="39">
        <v>12721.67</v>
      </c>
      <c r="R241" s="39" t="str">
        <f>IF(K241=B241,"OK","ERROR")</f>
        <v>OK</v>
      </c>
      <c r="S241" s="39">
        <v>18851.580000000002</v>
      </c>
      <c r="T241" s="39">
        <f t="shared" si="12"/>
        <v>0</v>
      </c>
      <c r="U241" s="39">
        <f t="shared" si="13"/>
        <v>31573.249999999996</v>
      </c>
      <c r="V241" s="39">
        <f t="shared" si="14"/>
        <v>0</v>
      </c>
      <c r="W241" s="39">
        <f t="shared" si="15"/>
        <v>0</v>
      </c>
    </row>
    <row r="242" spans="1:23" x14ac:dyDescent="0.2">
      <c r="A242" s="24">
        <v>3178</v>
      </c>
      <c r="B242" s="24" t="s">
        <v>359</v>
      </c>
      <c r="C242" s="24">
        <v>405</v>
      </c>
      <c r="D242" s="24">
        <v>155</v>
      </c>
      <c r="E242" s="25">
        <v>58930</v>
      </c>
      <c r="F242" s="25">
        <v>0</v>
      </c>
      <c r="G242" s="26">
        <v>34375.83</v>
      </c>
      <c r="H242" s="26">
        <v>34375.83</v>
      </c>
      <c r="K242" s="24" t="s">
        <v>359</v>
      </c>
      <c r="L242" s="39">
        <v>34375.83</v>
      </c>
      <c r="M242" s="39">
        <v>0</v>
      </c>
      <c r="N242" s="24">
        <v>139.5</v>
      </c>
      <c r="O242" s="24">
        <v>124</v>
      </c>
      <c r="P242" s="39">
        <v>-34375.83</v>
      </c>
      <c r="Q242" s="39">
        <v>23198.92</v>
      </c>
      <c r="R242" s="39" t="str">
        <f>IF(K242=B242,"OK","ERROR")</f>
        <v>OK</v>
      </c>
      <c r="S242" s="39">
        <v>34375.83</v>
      </c>
      <c r="T242" s="39">
        <f t="shared" si="12"/>
        <v>0</v>
      </c>
      <c r="U242" s="39">
        <f t="shared" si="13"/>
        <v>57574.749999999993</v>
      </c>
      <c r="V242" s="39">
        <f t="shared" si="14"/>
        <v>0</v>
      </c>
      <c r="W242" s="39">
        <f t="shared" si="15"/>
        <v>0</v>
      </c>
    </row>
    <row r="243" spans="1:23" x14ac:dyDescent="0.2">
      <c r="A243" s="24">
        <v>3179</v>
      </c>
      <c r="B243" s="24" t="s">
        <v>360</v>
      </c>
      <c r="C243" s="24">
        <v>454</v>
      </c>
      <c r="D243" s="24">
        <v>127</v>
      </c>
      <c r="E243" s="25">
        <v>48285</v>
      </c>
      <c r="F243" s="25">
        <v>0</v>
      </c>
      <c r="G243" s="26">
        <v>28166.25</v>
      </c>
      <c r="H243" s="26">
        <v>28166.25</v>
      </c>
      <c r="K243" s="24" t="s">
        <v>360</v>
      </c>
      <c r="L243" s="39">
        <v>28166.25</v>
      </c>
      <c r="M243" s="39">
        <v>0</v>
      </c>
      <c r="N243" s="24">
        <v>114.3</v>
      </c>
      <c r="O243" s="24">
        <v>101.60000000000001</v>
      </c>
      <c r="P243" s="39">
        <v>-28166.25</v>
      </c>
      <c r="Q243" s="39">
        <v>19007.900000000001</v>
      </c>
      <c r="R243" s="39" t="str">
        <f>IF(K243=B243,"OK","ERROR")</f>
        <v>OK</v>
      </c>
      <c r="S243" s="39">
        <v>28166.25</v>
      </c>
      <c r="T243" s="39">
        <f t="shared" si="12"/>
        <v>0</v>
      </c>
      <c r="U243" s="39">
        <f t="shared" si="13"/>
        <v>47174.149999999994</v>
      </c>
      <c r="V243" s="39">
        <f t="shared" si="14"/>
        <v>0</v>
      </c>
      <c r="W243" s="39">
        <f t="shared" si="15"/>
        <v>0</v>
      </c>
    </row>
    <row r="244" spans="1:23" x14ac:dyDescent="0.2">
      <c r="A244" s="24">
        <v>3182</v>
      </c>
      <c r="B244" s="24" t="s">
        <v>361</v>
      </c>
      <c r="C244" s="24">
        <v>409</v>
      </c>
      <c r="D244" s="24">
        <v>163</v>
      </c>
      <c r="E244" s="25">
        <v>61971</v>
      </c>
      <c r="F244" s="25">
        <v>0</v>
      </c>
      <c r="G244" s="26">
        <v>36149.75</v>
      </c>
      <c r="H244" s="26">
        <v>36149.75</v>
      </c>
      <c r="K244" s="24" t="s">
        <v>361</v>
      </c>
      <c r="L244" s="39">
        <v>36149.75</v>
      </c>
      <c r="M244" s="39">
        <v>0</v>
      </c>
      <c r="N244" s="24">
        <v>146.70000000000002</v>
      </c>
      <c r="O244" s="24">
        <v>130.4</v>
      </c>
      <c r="P244" s="39">
        <v>-36149.75</v>
      </c>
      <c r="Q244" s="39">
        <v>24396.6</v>
      </c>
      <c r="R244" s="39" t="str">
        <f>IF(K244=B244,"OK","ERROR")</f>
        <v>OK</v>
      </c>
      <c r="S244" s="39">
        <v>36149.75</v>
      </c>
      <c r="T244" s="39">
        <f t="shared" si="12"/>
        <v>0</v>
      </c>
      <c r="U244" s="39">
        <f t="shared" si="13"/>
        <v>60546.35</v>
      </c>
      <c r="V244" s="39">
        <f t="shared" si="14"/>
        <v>0</v>
      </c>
      <c r="W244" s="39">
        <f t="shared" si="15"/>
        <v>0</v>
      </c>
    </row>
    <row r="245" spans="1:23" x14ac:dyDescent="0.2">
      <c r="A245" s="24">
        <v>3183</v>
      </c>
      <c r="B245" s="24" t="s">
        <v>362</v>
      </c>
      <c r="C245" s="24">
        <v>105</v>
      </c>
      <c r="D245" s="24">
        <v>40</v>
      </c>
      <c r="E245" s="25">
        <v>15208</v>
      </c>
      <c r="F245" s="25">
        <v>5400</v>
      </c>
      <c r="G245" s="26">
        <v>14271.33</v>
      </c>
      <c r="H245" s="26">
        <v>8871.33</v>
      </c>
      <c r="K245" s="24" t="s">
        <v>362</v>
      </c>
      <c r="L245" s="39">
        <v>8871.33</v>
      </c>
      <c r="M245" s="39">
        <v>5400</v>
      </c>
      <c r="N245" s="24">
        <v>36</v>
      </c>
      <c r="O245" s="24">
        <v>32</v>
      </c>
      <c r="P245" s="39">
        <v>-8871.33</v>
      </c>
      <c r="Q245" s="39">
        <v>5986.67</v>
      </c>
      <c r="R245" s="39" t="str">
        <f>IF(K245=B245,"OK","ERROR")</f>
        <v>OK</v>
      </c>
      <c r="S245" s="39">
        <v>14271.33</v>
      </c>
      <c r="T245" s="39">
        <f t="shared" si="12"/>
        <v>0</v>
      </c>
      <c r="U245" s="39">
        <f t="shared" si="13"/>
        <v>14857.999999999998</v>
      </c>
      <c r="V245" s="39">
        <f t="shared" si="14"/>
        <v>0</v>
      </c>
      <c r="W245" s="39">
        <f t="shared" si="15"/>
        <v>0</v>
      </c>
    </row>
    <row r="246" spans="1:23" x14ac:dyDescent="0.2">
      <c r="A246" s="24">
        <v>3186</v>
      </c>
      <c r="B246" s="24" t="s">
        <v>363</v>
      </c>
      <c r="C246" s="24">
        <v>204</v>
      </c>
      <c r="D246" s="24">
        <v>87</v>
      </c>
      <c r="E246" s="25">
        <v>33077</v>
      </c>
      <c r="F246" s="25">
        <v>0</v>
      </c>
      <c r="G246" s="26">
        <v>19294.919999999998</v>
      </c>
      <c r="H246" s="26">
        <v>19294.919999999998</v>
      </c>
      <c r="K246" s="24" t="s">
        <v>363</v>
      </c>
      <c r="L246" s="39">
        <v>19294.919999999998</v>
      </c>
      <c r="M246" s="39">
        <v>0</v>
      </c>
      <c r="N246" s="24">
        <v>78.3</v>
      </c>
      <c r="O246" s="24">
        <v>69.600000000000009</v>
      </c>
      <c r="P246" s="39">
        <v>-19294.919999999998</v>
      </c>
      <c r="Q246" s="39">
        <v>13021.23</v>
      </c>
      <c r="R246" s="39" t="str">
        <f>IF(K246=B246,"OK","ERROR")</f>
        <v>OK</v>
      </c>
      <c r="S246" s="39">
        <v>19294.919999999998</v>
      </c>
      <c r="T246" s="39">
        <f t="shared" si="12"/>
        <v>0</v>
      </c>
      <c r="U246" s="39">
        <f t="shared" si="13"/>
        <v>32316.149999999998</v>
      </c>
      <c r="V246" s="39">
        <f t="shared" si="14"/>
        <v>0</v>
      </c>
      <c r="W246" s="39">
        <f t="shared" si="15"/>
        <v>0</v>
      </c>
    </row>
    <row r="247" spans="1:23" x14ac:dyDescent="0.2">
      <c r="A247" s="24">
        <v>3198</v>
      </c>
      <c r="B247" s="24" t="s">
        <v>364</v>
      </c>
      <c r="C247" s="24">
        <v>97</v>
      </c>
      <c r="D247" s="24">
        <v>38</v>
      </c>
      <c r="E247" s="25">
        <v>14448</v>
      </c>
      <c r="F247" s="25">
        <v>5130</v>
      </c>
      <c r="G247" s="26">
        <v>13558</v>
      </c>
      <c r="H247" s="26">
        <v>8428</v>
      </c>
      <c r="K247" s="24" t="s">
        <v>364</v>
      </c>
      <c r="L247" s="39">
        <v>8428</v>
      </c>
      <c r="M247" s="39">
        <v>5130</v>
      </c>
      <c r="N247" s="24">
        <v>34.200000000000003</v>
      </c>
      <c r="O247" s="24">
        <v>30.400000000000002</v>
      </c>
      <c r="P247" s="39">
        <v>-8428</v>
      </c>
      <c r="Q247" s="39">
        <v>5687.1</v>
      </c>
      <c r="R247" s="39" t="str">
        <f>IF(K247=B247,"OK","ERROR")</f>
        <v>OK</v>
      </c>
      <c r="S247" s="39">
        <v>13558</v>
      </c>
      <c r="T247" s="39">
        <f t="shared" si="12"/>
        <v>0</v>
      </c>
      <c r="U247" s="39">
        <f t="shared" si="13"/>
        <v>14115.1</v>
      </c>
      <c r="V247" s="39">
        <f t="shared" si="14"/>
        <v>0</v>
      </c>
      <c r="W247" s="39">
        <f t="shared" si="15"/>
        <v>0</v>
      </c>
    </row>
    <row r="248" spans="1:23" x14ac:dyDescent="0.2">
      <c r="A248" s="24">
        <v>3199</v>
      </c>
      <c r="B248" s="24" t="s">
        <v>365</v>
      </c>
      <c r="C248" s="24">
        <v>184</v>
      </c>
      <c r="D248" s="24">
        <v>63</v>
      </c>
      <c r="E248" s="25">
        <v>23952</v>
      </c>
      <c r="F248" s="25">
        <v>0</v>
      </c>
      <c r="G248" s="26">
        <v>13972</v>
      </c>
      <c r="H248" s="26">
        <v>13972</v>
      </c>
      <c r="K248" s="24" t="s">
        <v>365</v>
      </c>
      <c r="L248" s="39">
        <v>13972</v>
      </c>
      <c r="M248" s="39">
        <v>0</v>
      </c>
      <c r="N248" s="24">
        <v>56.7</v>
      </c>
      <c r="O248" s="24">
        <v>50.400000000000006</v>
      </c>
      <c r="P248" s="39">
        <v>-13972</v>
      </c>
      <c r="Q248" s="39">
        <v>9429.35</v>
      </c>
      <c r="R248" s="39" t="str">
        <f>IF(K248=B248,"OK","ERROR")</f>
        <v>OK</v>
      </c>
      <c r="S248" s="39">
        <v>13972</v>
      </c>
      <c r="T248" s="39">
        <f t="shared" si="12"/>
        <v>0</v>
      </c>
      <c r="U248" s="39">
        <f t="shared" si="13"/>
        <v>23401.35</v>
      </c>
      <c r="V248" s="39">
        <f t="shared" si="14"/>
        <v>0</v>
      </c>
      <c r="W248" s="39">
        <f t="shared" si="15"/>
        <v>0</v>
      </c>
    </row>
    <row r="249" spans="1:23" x14ac:dyDescent="0.2">
      <c r="A249" s="24">
        <v>3200</v>
      </c>
      <c r="B249" s="24" t="s">
        <v>366</v>
      </c>
      <c r="C249" s="24">
        <v>102</v>
      </c>
      <c r="D249" s="24">
        <v>38</v>
      </c>
      <c r="E249" s="25">
        <v>14448</v>
      </c>
      <c r="F249" s="25">
        <v>5130</v>
      </c>
      <c r="G249" s="26">
        <v>13558</v>
      </c>
      <c r="H249" s="26">
        <v>8428</v>
      </c>
      <c r="K249" s="24" t="s">
        <v>366</v>
      </c>
      <c r="L249" s="39">
        <v>8428</v>
      </c>
      <c r="M249" s="39">
        <v>5130</v>
      </c>
      <c r="N249" s="24">
        <v>34.200000000000003</v>
      </c>
      <c r="O249" s="24">
        <v>30.400000000000002</v>
      </c>
      <c r="P249" s="39">
        <v>-8428</v>
      </c>
      <c r="Q249" s="39">
        <v>5687.1</v>
      </c>
      <c r="R249" s="39" t="str">
        <f>IF(K249=B249,"OK","ERROR")</f>
        <v>OK</v>
      </c>
      <c r="S249" s="39">
        <v>13558</v>
      </c>
      <c r="T249" s="39">
        <f t="shared" si="12"/>
        <v>0</v>
      </c>
      <c r="U249" s="39">
        <f t="shared" si="13"/>
        <v>14115.1</v>
      </c>
      <c r="V249" s="39">
        <f t="shared" si="14"/>
        <v>0</v>
      </c>
      <c r="W249" s="39">
        <f t="shared" si="15"/>
        <v>0</v>
      </c>
    </row>
    <row r="250" spans="1:23" x14ac:dyDescent="0.2">
      <c r="A250" s="24">
        <v>3201</v>
      </c>
      <c r="B250" s="24" t="s">
        <v>367</v>
      </c>
      <c r="C250" s="24">
        <v>84</v>
      </c>
      <c r="D250" s="24">
        <v>34</v>
      </c>
      <c r="E250" s="25">
        <v>12927</v>
      </c>
      <c r="F250" s="25">
        <v>5440</v>
      </c>
      <c r="G250" s="26">
        <v>12980.75</v>
      </c>
      <c r="H250" s="26">
        <v>7540.75</v>
      </c>
      <c r="K250" s="24" t="s">
        <v>367</v>
      </c>
      <c r="L250" s="39">
        <v>7540.75</v>
      </c>
      <c r="M250" s="39">
        <v>5440</v>
      </c>
      <c r="N250" s="24">
        <v>30.6</v>
      </c>
      <c r="O250" s="24">
        <v>27.200000000000003</v>
      </c>
      <c r="P250" s="39">
        <v>-7540.75</v>
      </c>
      <c r="Q250" s="39">
        <v>5088.55</v>
      </c>
      <c r="R250" s="39" t="str">
        <f>IF(K250=B250,"OK","ERROR")</f>
        <v>OK</v>
      </c>
      <c r="S250" s="39">
        <v>12980.75</v>
      </c>
      <c r="T250" s="39">
        <f t="shared" si="12"/>
        <v>0</v>
      </c>
      <c r="U250" s="39">
        <f t="shared" si="13"/>
        <v>12629.3</v>
      </c>
      <c r="V250" s="39">
        <f t="shared" si="14"/>
        <v>0</v>
      </c>
      <c r="W250" s="39">
        <f t="shared" si="15"/>
        <v>0</v>
      </c>
    </row>
    <row r="251" spans="1:23" x14ac:dyDescent="0.2">
      <c r="A251" s="24">
        <v>3282</v>
      </c>
      <c r="B251" s="24" t="s">
        <v>368</v>
      </c>
      <c r="C251" s="24">
        <v>218</v>
      </c>
      <c r="D251" s="24">
        <v>95</v>
      </c>
      <c r="E251" s="25">
        <v>36119</v>
      </c>
      <c r="F251" s="25">
        <v>0</v>
      </c>
      <c r="G251" s="26">
        <v>21069.42</v>
      </c>
      <c r="H251" s="26">
        <v>21069.42</v>
      </c>
      <c r="K251" s="24" t="s">
        <v>368</v>
      </c>
      <c r="L251" s="39">
        <v>21069.42</v>
      </c>
      <c r="M251" s="39">
        <v>0</v>
      </c>
      <c r="N251" s="24">
        <v>85.5</v>
      </c>
      <c r="O251" s="24">
        <v>76</v>
      </c>
      <c r="P251" s="39">
        <v>-21069.42</v>
      </c>
      <c r="Q251" s="39">
        <v>14218.33</v>
      </c>
      <c r="R251" s="39" t="str">
        <f>IF(K251=B251,"OK","ERROR")</f>
        <v>OK</v>
      </c>
      <c r="S251" s="39">
        <v>21069.42</v>
      </c>
      <c r="T251" s="39">
        <f t="shared" si="12"/>
        <v>0</v>
      </c>
      <c r="U251" s="39">
        <f t="shared" si="13"/>
        <v>35287.749999999993</v>
      </c>
      <c r="V251" s="39">
        <f t="shared" si="14"/>
        <v>0</v>
      </c>
      <c r="W251" s="39">
        <f t="shared" si="15"/>
        <v>0</v>
      </c>
    </row>
    <row r="252" spans="1:23" x14ac:dyDescent="0.2">
      <c r="A252" s="24">
        <v>3284</v>
      </c>
      <c r="B252" s="24" t="s">
        <v>369</v>
      </c>
      <c r="C252" s="24">
        <v>424</v>
      </c>
      <c r="D252" s="24">
        <v>174</v>
      </c>
      <c r="E252" s="25">
        <v>66154</v>
      </c>
      <c r="F252" s="25">
        <v>0</v>
      </c>
      <c r="G252" s="26">
        <v>38589.83</v>
      </c>
      <c r="H252" s="26">
        <v>38589.83</v>
      </c>
      <c r="K252" s="24" t="s">
        <v>369</v>
      </c>
      <c r="L252" s="39">
        <v>38589.83</v>
      </c>
      <c r="M252" s="39">
        <v>0</v>
      </c>
      <c r="N252" s="24">
        <v>156.6</v>
      </c>
      <c r="O252" s="24">
        <v>139.20000000000002</v>
      </c>
      <c r="P252" s="39">
        <v>-38589.83</v>
      </c>
      <c r="Q252" s="39">
        <v>26042.47</v>
      </c>
      <c r="R252" s="39" t="str">
        <f>IF(K252=B252,"OK","ERROR")</f>
        <v>OK</v>
      </c>
      <c r="S252" s="39">
        <v>38589.83</v>
      </c>
      <c r="T252" s="39">
        <f t="shared" si="12"/>
        <v>0</v>
      </c>
      <c r="U252" s="39">
        <f t="shared" si="13"/>
        <v>64632.299999999996</v>
      </c>
      <c r="V252" s="39">
        <f t="shared" si="14"/>
        <v>0</v>
      </c>
      <c r="W252" s="39">
        <f t="shared" si="15"/>
        <v>0</v>
      </c>
    </row>
    <row r="253" spans="1:23" x14ac:dyDescent="0.2">
      <c r="A253" s="24">
        <v>3289</v>
      </c>
      <c r="B253" s="24" t="s">
        <v>370</v>
      </c>
      <c r="C253" s="24">
        <v>208</v>
      </c>
      <c r="D253" s="24">
        <v>82</v>
      </c>
      <c r="E253" s="25">
        <v>31176</v>
      </c>
      <c r="F253" s="25">
        <v>0</v>
      </c>
      <c r="G253" s="26">
        <v>18186</v>
      </c>
      <c r="H253" s="26">
        <v>18186</v>
      </c>
      <c r="K253" s="24" t="s">
        <v>370</v>
      </c>
      <c r="L253" s="39">
        <v>18186</v>
      </c>
      <c r="M253" s="39">
        <v>0</v>
      </c>
      <c r="N253" s="24">
        <v>73.8</v>
      </c>
      <c r="O253" s="24">
        <v>65.600000000000009</v>
      </c>
      <c r="P253" s="39">
        <v>-18186</v>
      </c>
      <c r="Q253" s="39">
        <v>12272.9</v>
      </c>
      <c r="R253" s="39" t="str">
        <f>IF(K253=B253,"OK","ERROR")</f>
        <v>OK</v>
      </c>
      <c r="S253" s="39">
        <v>18186</v>
      </c>
      <c r="T253" s="39">
        <f t="shared" si="12"/>
        <v>0</v>
      </c>
      <c r="U253" s="39">
        <f t="shared" si="13"/>
        <v>30458.899999999998</v>
      </c>
      <c r="V253" s="39">
        <f t="shared" si="14"/>
        <v>0</v>
      </c>
      <c r="W253" s="39">
        <f t="shared" si="15"/>
        <v>0</v>
      </c>
    </row>
    <row r="254" spans="1:23" x14ac:dyDescent="0.2">
      <c r="A254" s="24">
        <v>3294</v>
      </c>
      <c r="B254" s="24" t="s">
        <v>371</v>
      </c>
      <c r="C254" s="24">
        <v>401</v>
      </c>
      <c r="D254" s="24">
        <v>162</v>
      </c>
      <c r="E254" s="25">
        <v>61591</v>
      </c>
      <c r="F254" s="25">
        <v>0</v>
      </c>
      <c r="G254" s="26">
        <v>35928.080000000002</v>
      </c>
      <c r="H254" s="26">
        <v>35928.080000000002</v>
      </c>
      <c r="K254" s="24" t="s">
        <v>371</v>
      </c>
      <c r="L254" s="39">
        <v>35928.080000000002</v>
      </c>
      <c r="M254" s="39">
        <v>0</v>
      </c>
      <c r="N254" s="24">
        <v>145.80000000000001</v>
      </c>
      <c r="O254" s="24">
        <v>129.6</v>
      </c>
      <c r="P254" s="39">
        <v>-35928.080000000002</v>
      </c>
      <c r="Q254" s="39">
        <v>24246.82</v>
      </c>
      <c r="R254" s="39" t="str">
        <f>IF(K254=B254,"OK","ERROR")</f>
        <v>OK</v>
      </c>
      <c r="S254" s="39">
        <v>35928.080000000002</v>
      </c>
      <c r="T254" s="39">
        <f t="shared" si="12"/>
        <v>0</v>
      </c>
      <c r="U254" s="39">
        <f t="shared" si="13"/>
        <v>60174.899999999987</v>
      </c>
      <c r="V254" s="39">
        <f t="shared" si="14"/>
        <v>0</v>
      </c>
      <c r="W254" s="39">
        <f t="shared" si="15"/>
        <v>0</v>
      </c>
    </row>
    <row r="255" spans="1:23" x14ac:dyDescent="0.2">
      <c r="A255" s="24">
        <v>3295</v>
      </c>
      <c r="B255" s="24" t="s">
        <v>372</v>
      </c>
      <c r="C255" s="24">
        <v>308</v>
      </c>
      <c r="D255" s="24">
        <v>242</v>
      </c>
      <c r="E255" s="25">
        <v>92006</v>
      </c>
      <c r="F255" s="25">
        <v>0</v>
      </c>
      <c r="G255" s="26">
        <v>53670.17</v>
      </c>
      <c r="H255" s="26">
        <v>53670.17</v>
      </c>
      <c r="K255" s="24" t="s">
        <v>372</v>
      </c>
      <c r="L255" s="39">
        <v>53670.17</v>
      </c>
      <c r="M255" s="39">
        <v>0</v>
      </c>
      <c r="N255" s="24">
        <v>217.8</v>
      </c>
      <c r="O255" s="24">
        <v>193.60000000000002</v>
      </c>
      <c r="P255" s="39">
        <v>-53670.17</v>
      </c>
      <c r="Q255" s="39">
        <v>36220.730000000003</v>
      </c>
      <c r="R255" s="39" t="str">
        <f>IF(K255=B255,"OK","ERROR")</f>
        <v>OK</v>
      </c>
      <c r="S255" s="39">
        <v>53670.17</v>
      </c>
      <c r="T255" s="39">
        <f t="shared" si="12"/>
        <v>0</v>
      </c>
      <c r="U255" s="39">
        <f t="shared" si="13"/>
        <v>89890.9</v>
      </c>
      <c r="V255" s="39">
        <f t="shared" si="14"/>
        <v>0</v>
      </c>
      <c r="W255" s="39">
        <f t="shared" si="15"/>
        <v>0</v>
      </c>
    </row>
    <row r="256" spans="1:23" x14ac:dyDescent="0.2">
      <c r="A256" s="24">
        <v>3296</v>
      </c>
      <c r="B256" s="24" t="s">
        <v>373</v>
      </c>
      <c r="C256" s="24">
        <v>271</v>
      </c>
      <c r="D256" s="24">
        <v>87</v>
      </c>
      <c r="E256" s="25">
        <v>33077</v>
      </c>
      <c r="F256" s="25">
        <v>0</v>
      </c>
      <c r="G256" s="26">
        <v>19294.919999999998</v>
      </c>
      <c r="H256" s="26">
        <v>19294.919999999998</v>
      </c>
      <c r="K256" s="24" t="s">
        <v>373</v>
      </c>
      <c r="L256" s="39">
        <v>19294.919999999998</v>
      </c>
      <c r="M256" s="39">
        <v>0</v>
      </c>
      <c r="N256" s="24">
        <v>78.3</v>
      </c>
      <c r="O256" s="24">
        <v>69.600000000000009</v>
      </c>
      <c r="P256" s="39">
        <v>-19294.919999999998</v>
      </c>
      <c r="Q256" s="39">
        <v>13021.23</v>
      </c>
      <c r="R256" s="39" t="str">
        <f>IF(K256=B256,"OK","ERROR")</f>
        <v>OK</v>
      </c>
      <c r="S256" s="39">
        <v>19294.919999999998</v>
      </c>
      <c r="T256" s="39">
        <f t="shared" si="12"/>
        <v>0</v>
      </c>
      <c r="U256" s="39">
        <f t="shared" si="13"/>
        <v>32316.149999999998</v>
      </c>
      <c r="V256" s="39">
        <f t="shared" si="14"/>
        <v>0</v>
      </c>
      <c r="W256" s="39">
        <f t="shared" si="15"/>
        <v>0</v>
      </c>
    </row>
    <row r="257" spans="1:23" x14ac:dyDescent="0.2">
      <c r="A257" s="24">
        <v>3297</v>
      </c>
      <c r="B257" s="24" t="s">
        <v>374</v>
      </c>
      <c r="C257" s="24">
        <v>433</v>
      </c>
      <c r="D257" s="24">
        <v>181</v>
      </c>
      <c r="E257" s="25">
        <v>68815</v>
      </c>
      <c r="F257" s="25">
        <v>0</v>
      </c>
      <c r="G257" s="26">
        <v>40142.080000000002</v>
      </c>
      <c r="H257" s="26">
        <v>40142.080000000002</v>
      </c>
      <c r="K257" s="24" t="s">
        <v>374</v>
      </c>
      <c r="L257" s="39">
        <v>40142.080000000002</v>
      </c>
      <c r="M257" s="39">
        <v>0</v>
      </c>
      <c r="N257" s="24">
        <v>162.9</v>
      </c>
      <c r="O257" s="24">
        <v>144.80000000000001</v>
      </c>
      <c r="P257" s="39">
        <v>-40142.080000000002</v>
      </c>
      <c r="Q257" s="39">
        <v>27090.37</v>
      </c>
      <c r="R257" s="39" t="str">
        <f>IF(K257=B257,"OK","ERROR")</f>
        <v>OK</v>
      </c>
      <c r="S257" s="39">
        <v>40142.080000000002</v>
      </c>
      <c r="T257" s="39">
        <f t="shared" si="12"/>
        <v>0</v>
      </c>
      <c r="U257" s="39">
        <f t="shared" si="13"/>
        <v>67232.45</v>
      </c>
      <c r="V257" s="39">
        <f t="shared" si="14"/>
        <v>0</v>
      </c>
      <c r="W257" s="39">
        <f t="shared" si="15"/>
        <v>0</v>
      </c>
    </row>
    <row r="258" spans="1:23" x14ac:dyDescent="0.2">
      <c r="A258" s="24">
        <v>3298</v>
      </c>
      <c r="B258" s="24" t="s">
        <v>375</v>
      </c>
      <c r="C258" s="24">
        <v>157</v>
      </c>
      <c r="D258" s="24">
        <v>64</v>
      </c>
      <c r="E258" s="25">
        <v>24333</v>
      </c>
      <c r="F258" s="25">
        <v>0</v>
      </c>
      <c r="G258" s="26">
        <v>14194.25</v>
      </c>
      <c r="H258" s="26">
        <v>14194.25</v>
      </c>
      <c r="K258" s="24" t="s">
        <v>375</v>
      </c>
      <c r="L258" s="39">
        <v>14194.25</v>
      </c>
      <c r="M258" s="39">
        <v>0</v>
      </c>
      <c r="N258" s="24">
        <v>57.6</v>
      </c>
      <c r="O258" s="24">
        <v>51.2</v>
      </c>
      <c r="P258" s="39">
        <v>-14194.25</v>
      </c>
      <c r="Q258" s="39">
        <v>9578.5499999999993</v>
      </c>
      <c r="R258" s="39" t="str">
        <f>IF(K258=B258,"OK","ERROR")</f>
        <v>OK</v>
      </c>
      <c r="S258" s="39">
        <v>14194.25</v>
      </c>
      <c r="T258" s="39">
        <f t="shared" si="12"/>
        <v>0</v>
      </c>
      <c r="U258" s="39">
        <f t="shared" si="13"/>
        <v>23772.799999999999</v>
      </c>
      <c r="V258" s="39">
        <f t="shared" si="14"/>
        <v>0</v>
      </c>
      <c r="W258" s="39">
        <f t="shared" si="15"/>
        <v>0</v>
      </c>
    </row>
    <row r="259" spans="1:23" x14ac:dyDescent="0.2">
      <c r="A259" s="24">
        <v>3299</v>
      </c>
      <c r="B259" s="24" t="s">
        <v>226</v>
      </c>
      <c r="C259" s="24">
        <v>301</v>
      </c>
      <c r="D259" s="24">
        <v>155</v>
      </c>
      <c r="E259" s="25">
        <v>58930</v>
      </c>
      <c r="F259" s="25">
        <v>0</v>
      </c>
      <c r="G259" s="26">
        <v>34375.83</v>
      </c>
      <c r="H259" s="26">
        <v>34375.83</v>
      </c>
      <c r="K259" s="24" t="s">
        <v>226</v>
      </c>
      <c r="L259" s="39">
        <v>34375.83</v>
      </c>
      <c r="M259" s="39">
        <v>0</v>
      </c>
      <c r="N259" s="24">
        <v>139.5</v>
      </c>
      <c r="O259" s="24">
        <v>124</v>
      </c>
      <c r="P259" s="39">
        <v>-34375.83</v>
      </c>
      <c r="Q259" s="39">
        <v>23198.92</v>
      </c>
      <c r="R259" s="39" t="str">
        <f>IF(K259=B259,"OK","ERROR")</f>
        <v>OK</v>
      </c>
      <c r="S259" s="39">
        <v>34375.83</v>
      </c>
      <c r="T259" s="39">
        <f t="shared" ref="T259:T322" si="16">S259-L259-M259</f>
        <v>0</v>
      </c>
      <c r="U259" s="39">
        <f t="shared" ref="U259:U322" si="17">((N259+O259)/2)*(190*2.3)</f>
        <v>57574.749999999993</v>
      </c>
      <c r="V259" s="39">
        <f t="shared" ref="V259:V322" si="18">U259-L259-Q259</f>
        <v>0</v>
      </c>
      <c r="W259" s="39">
        <f t="shared" ref="W259:W322" si="19">L259+P259</f>
        <v>0</v>
      </c>
    </row>
    <row r="260" spans="1:23" x14ac:dyDescent="0.2">
      <c r="A260" s="24">
        <v>3303</v>
      </c>
      <c r="B260" s="24" t="s">
        <v>227</v>
      </c>
      <c r="C260" s="24">
        <v>197</v>
      </c>
      <c r="D260" s="24">
        <v>86</v>
      </c>
      <c r="E260" s="25">
        <v>32697</v>
      </c>
      <c r="F260" s="25">
        <v>0</v>
      </c>
      <c r="G260" s="26">
        <v>19073.25</v>
      </c>
      <c r="H260" s="26">
        <v>19073.25</v>
      </c>
      <c r="K260" s="24" t="s">
        <v>227</v>
      </c>
      <c r="L260" s="39">
        <v>19073.25</v>
      </c>
      <c r="M260" s="39">
        <v>0</v>
      </c>
      <c r="N260" s="24">
        <v>77.400000000000006</v>
      </c>
      <c r="O260" s="24">
        <v>68.8</v>
      </c>
      <c r="P260" s="39">
        <v>-19073.25</v>
      </c>
      <c r="Q260" s="39">
        <v>12871.45</v>
      </c>
      <c r="R260" s="39" t="str">
        <f>IF(K260=B260,"OK","ERROR")</f>
        <v>OK</v>
      </c>
      <c r="S260" s="39">
        <v>19073.25</v>
      </c>
      <c r="T260" s="39">
        <f t="shared" si="16"/>
        <v>0</v>
      </c>
      <c r="U260" s="39">
        <f t="shared" si="17"/>
        <v>31944.699999999993</v>
      </c>
      <c r="V260" s="39">
        <f t="shared" si="18"/>
        <v>0</v>
      </c>
      <c r="W260" s="39">
        <f t="shared" si="19"/>
        <v>0</v>
      </c>
    </row>
    <row r="261" spans="1:23" x14ac:dyDescent="0.2">
      <c r="A261" s="24">
        <v>3306</v>
      </c>
      <c r="B261" s="24" t="s">
        <v>228</v>
      </c>
      <c r="C261" s="24">
        <v>178</v>
      </c>
      <c r="D261" s="24">
        <v>67</v>
      </c>
      <c r="E261" s="25">
        <v>25473</v>
      </c>
      <c r="F261" s="25">
        <v>0</v>
      </c>
      <c r="G261" s="26">
        <v>14859.25</v>
      </c>
      <c r="H261" s="26">
        <v>14859.25</v>
      </c>
      <c r="K261" s="24" t="s">
        <v>228</v>
      </c>
      <c r="L261" s="39">
        <v>14859.25</v>
      </c>
      <c r="M261" s="39">
        <v>0</v>
      </c>
      <c r="N261" s="24">
        <v>60.300000000000004</v>
      </c>
      <c r="O261" s="24">
        <v>53.6</v>
      </c>
      <c r="P261" s="39">
        <v>-14859.25</v>
      </c>
      <c r="Q261" s="39">
        <v>10027.9</v>
      </c>
      <c r="R261" s="39" t="str">
        <f>IF(K261=B261,"OK","ERROR")</f>
        <v>OK</v>
      </c>
      <c r="S261" s="39">
        <v>14859.25</v>
      </c>
      <c r="T261" s="39">
        <f t="shared" si="16"/>
        <v>0</v>
      </c>
      <c r="U261" s="39">
        <f t="shared" si="17"/>
        <v>24887.149999999998</v>
      </c>
      <c r="V261" s="39">
        <f t="shared" si="18"/>
        <v>0</v>
      </c>
      <c r="W261" s="39">
        <f t="shared" si="19"/>
        <v>0</v>
      </c>
    </row>
    <row r="262" spans="1:23" x14ac:dyDescent="0.2">
      <c r="A262" s="24">
        <v>3307</v>
      </c>
      <c r="B262" s="24" t="s">
        <v>229</v>
      </c>
      <c r="C262" s="24">
        <v>206</v>
      </c>
      <c r="D262" s="24">
        <v>85</v>
      </c>
      <c r="E262" s="25">
        <v>32317</v>
      </c>
      <c r="F262" s="25">
        <v>0</v>
      </c>
      <c r="G262" s="26">
        <v>18851.580000000002</v>
      </c>
      <c r="H262" s="26">
        <v>18851.580000000002</v>
      </c>
      <c r="K262" s="24" t="s">
        <v>229</v>
      </c>
      <c r="L262" s="39">
        <v>18851.580000000002</v>
      </c>
      <c r="M262" s="39">
        <v>0</v>
      </c>
      <c r="N262" s="24">
        <v>76.5</v>
      </c>
      <c r="O262" s="24">
        <v>68</v>
      </c>
      <c r="P262" s="39">
        <v>-18851.580000000002</v>
      </c>
      <c r="Q262" s="39">
        <v>12721.67</v>
      </c>
      <c r="R262" s="39" t="str">
        <f>IF(K262=B262,"OK","ERROR")</f>
        <v>OK</v>
      </c>
      <c r="S262" s="39">
        <v>18851.580000000002</v>
      </c>
      <c r="T262" s="39">
        <f t="shared" si="16"/>
        <v>0</v>
      </c>
      <c r="U262" s="39">
        <f t="shared" si="17"/>
        <v>31573.249999999996</v>
      </c>
      <c r="V262" s="39">
        <f t="shared" si="18"/>
        <v>0</v>
      </c>
      <c r="W262" s="39">
        <f t="shared" si="19"/>
        <v>0</v>
      </c>
    </row>
    <row r="263" spans="1:23" x14ac:dyDescent="0.2">
      <c r="A263" s="24">
        <v>3308</v>
      </c>
      <c r="B263" s="24" t="s">
        <v>230</v>
      </c>
      <c r="C263" s="24">
        <v>108</v>
      </c>
      <c r="D263" s="24">
        <v>43</v>
      </c>
      <c r="E263" s="25">
        <v>16349</v>
      </c>
      <c r="F263" s="25">
        <v>5805</v>
      </c>
      <c r="G263" s="26">
        <v>15341.92</v>
      </c>
      <c r="H263" s="26">
        <v>9536.92</v>
      </c>
      <c r="K263" s="24" t="s">
        <v>230</v>
      </c>
      <c r="L263" s="39">
        <v>9536.92</v>
      </c>
      <c r="M263" s="39">
        <v>5805</v>
      </c>
      <c r="N263" s="24">
        <v>38.700000000000003</v>
      </c>
      <c r="O263" s="24">
        <v>34.4</v>
      </c>
      <c r="P263" s="39">
        <v>-9536.92</v>
      </c>
      <c r="Q263" s="39">
        <v>6435.43</v>
      </c>
      <c r="R263" s="39" t="str">
        <f>IF(K263=B263,"OK","ERROR")</f>
        <v>OK</v>
      </c>
      <c r="S263" s="39">
        <v>15341.92</v>
      </c>
      <c r="T263" s="39">
        <f t="shared" si="16"/>
        <v>0</v>
      </c>
      <c r="U263" s="39">
        <f t="shared" si="17"/>
        <v>15972.349999999997</v>
      </c>
      <c r="V263" s="39">
        <f t="shared" si="18"/>
        <v>0</v>
      </c>
      <c r="W263" s="39">
        <f t="shared" si="19"/>
        <v>0</v>
      </c>
    </row>
    <row r="264" spans="1:23" x14ac:dyDescent="0.2">
      <c r="A264" s="24">
        <v>3309</v>
      </c>
      <c r="B264" s="24" t="s">
        <v>231</v>
      </c>
      <c r="C264" s="24">
        <v>157</v>
      </c>
      <c r="D264" s="24">
        <v>73</v>
      </c>
      <c r="E264" s="25">
        <v>27754</v>
      </c>
      <c r="F264" s="25">
        <v>0</v>
      </c>
      <c r="G264" s="26">
        <v>16189.83</v>
      </c>
      <c r="H264" s="26">
        <v>16189.83</v>
      </c>
      <c r="K264" s="24" t="s">
        <v>231</v>
      </c>
      <c r="L264" s="39">
        <v>16189.83</v>
      </c>
      <c r="M264" s="39">
        <v>0</v>
      </c>
      <c r="N264" s="24">
        <v>65.7</v>
      </c>
      <c r="O264" s="24">
        <v>58.400000000000006</v>
      </c>
      <c r="P264" s="39">
        <v>-16189.83</v>
      </c>
      <c r="Q264" s="39">
        <v>10926.02</v>
      </c>
      <c r="R264" s="39" t="str">
        <f>IF(K264=B264,"OK","ERROR")</f>
        <v>OK</v>
      </c>
      <c r="S264" s="39">
        <v>16189.83</v>
      </c>
      <c r="T264" s="39">
        <f t="shared" si="16"/>
        <v>0</v>
      </c>
      <c r="U264" s="39">
        <f t="shared" si="17"/>
        <v>27115.85</v>
      </c>
      <c r="V264" s="39">
        <f t="shared" si="18"/>
        <v>0</v>
      </c>
      <c r="W264" s="39">
        <f t="shared" si="19"/>
        <v>0</v>
      </c>
    </row>
    <row r="265" spans="1:23" x14ac:dyDescent="0.2">
      <c r="A265" s="24">
        <v>3312</v>
      </c>
      <c r="B265" s="24" t="s">
        <v>232</v>
      </c>
      <c r="C265" s="24">
        <v>111</v>
      </c>
      <c r="D265" s="24">
        <v>47</v>
      </c>
      <c r="E265" s="25">
        <v>17869</v>
      </c>
      <c r="F265" s="25">
        <v>6345</v>
      </c>
      <c r="G265" s="26">
        <v>16768.580000000002</v>
      </c>
      <c r="H265" s="26">
        <v>10423.580000000002</v>
      </c>
      <c r="K265" s="24" t="s">
        <v>232</v>
      </c>
      <c r="L265" s="39">
        <v>10423.58</v>
      </c>
      <c r="M265" s="39">
        <v>6345</v>
      </c>
      <c r="N265" s="24">
        <v>42.300000000000004</v>
      </c>
      <c r="O265" s="24">
        <v>37.6</v>
      </c>
      <c r="P265" s="39">
        <v>-10423.58</v>
      </c>
      <c r="Q265" s="39">
        <v>7034.57</v>
      </c>
      <c r="R265" s="39" t="str">
        <f>IF(K265=B265,"OK","ERROR")</f>
        <v>OK</v>
      </c>
      <c r="S265" s="39">
        <v>16768.580000000002</v>
      </c>
      <c r="T265" s="39">
        <f t="shared" si="16"/>
        <v>0</v>
      </c>
      <c r="U265" s="39">
        <f t="shared" si="17"/>
        <v>17458.149999999998</v>
      </c>
      <c r="V265" s="39">
        <f t="shared" si="18"/>
        <v>0</v>
      </c>
      <c r="W265" s="39">
        <f t="shared" si="19"/>
        <v>0</v>
      </c>
    </row>
    <row r="266" spans="1:23" x14ac:dyDescent="0.2">
      <c r="A266" s="24">
        <v>3313</v>
      </c>
      <c r="B266" s="24" t="s">
        <v>233</v>
      </c>
      <c r="C266" s="24">
        <v>99</v>
      </c>
      <c r="D266" s="24">
        <v>38</v>
      </c>
      <c r="E266" s="25">
        <v>14448</v>
      </c>
      <c r="F266" s="25">
        <v>5130</v>
      </c>
      <c r="G266" s="26">
        <v>13558</v>
      </c>
      <c r="H266" s="26">
        <v>8428</v>
      </c>
      <c r="K266" s="24" t="s">
        <v>233</v>
      </c>
      <c r="L266" s="39">
        <v>8428</v>
      </c>
      <c r="M266" s="39">
        <v>5130</v>
      </c>
      <c r="N266" s="24">
        <v>34.200000000000003</v>
      </c>
      <c r="O266" s="24">
        <v>30.400000000000002</v>
      </c>
      <c r="P266" s="39">
        <v>-8428</v>
      </c>
      <c r="Q266" s="39">
        <v>5687.1</v>
      </c>
      <c r="R266" s="39" t="str">
        <f>IF(K266=B266,"OK","ERROR")</f>
        <v>OK</v>
      </c>
      <c r="S266" s="39">
        <v>13558</v>
      </c>
      <c r="T266" s="39">
        <f t="shared" si="16"/>
        <v>0</v>
      </c>
      <c r="U266" s="39">
        <f t="shared" si="17"/>
        <v>14115.1</v>
      </c>
      <c r="V266" s="39">
        <f t="shared" si="18"/>
        <v>0</v>
      </c>
      <c r="W266" s="39">
        <f t="shared" si="19"/>
        <v>0</v>
      </c>
    </row>
    <row r="267" spans="1:23" x14ac:dyDescent="0.2">
      <c r="A267" s="24">
        <v>3314</v>
      </c>
      <c r="B267" s="24" t="s">
        <v>234</v>
      </c>
      <c r="C267" s="24">
        <v>105</v>
      </c>
      <c r="D267" s="24">
        <v>42</v>
      </c>
      <c r="E267" s="25">
        <v>15968</v>
      </c>
      <c r="F267" s="25">
        <v>5670</v>
      </c>
      <c r="G267" s="26">
        <v>14984.67</v>
      </c>
      <c r="H267" s="26">
        <v>9314.67</v>
      </c>
      <c r="K267" s="24" t="s">
        <v>234</v>
      </c>
      <c r="L267" s="39">
        <v>9314.67</v>
      </c>
      <c r="M267" s="39">
        <v>5670</v>
      </c>
      <c r="N267" s="24">
        <v>37.800000000000004</v>
      </c>
      <c r="O267" s="24">
        <v>33.6</v>
      </c>
      <c r="P267" s="39">
        <v>-9314.67</v>
      </c>
      <c r="Q267" s="39">
        <v>6286.23</v>
      </c>
      <c r="R267" s="39" t="str">
        <f>IF(K267=B267,"OK","ERROR")</f>
        <v>OK</v>
      </c>
      <c r="S267" s="39">
        <v>14984.67</v>
      </c>
      <c r="T267" s="39">
        <f t="shared" si="16"/>
        <v>0</v>
      </c>
      <c r="U267" s="39">
        <f t="shared" si="17"/>
        <v>15600.9</v>
      </c>
      <c r="V267" s="39">
        <f t="shared" si="18"/>
        <v>0</v>
      </c>
      <c r="W267" s="39">
        <f t="shared" si="19"/>
        <v>0</v>
      </c>
    </row>
    <row r="268" spans="1:23" x14ac:dyDescent="0.2">
      <c r="A268" s="24">
        <v>3317</v>
      </c>
      <c r="B268" s="24" t="s">
        <v>235</v>
      </c>
      <c r="C268" s="24">
        <v>251</v>
      </c>
      <c r="D268" s="24">
        <v>117</v>
      </c>
      <c r="E268" s="25">
        <v>44483</v>
      </c>
      <c r="F268" s="25">
        <v>0</v>
      </c>
      <c r="G268" s="26">
        <v>25948.42</v>
      </c>
      <c r="H268" s="26">
        <v>25948.42</v>
      </c>
      <c r="K268" s="24" t="s">
        <v>235</v>
      </c>
      <c r="L268" s="39">
        <v>25948.42</v>
      </c>
      <c r="M268" s="39">
        <v>0</v>
      </c>
      <c r="N268" s="24">
        <v>105.3</v>
      </c>
      <c r="O268" s="24">
        <v>93.600000000000009</v>
      </c>
      <c r="P268" s="39">
        <v>-25948.42</v>
      </c>
      <c r="Q268" s="39">
        <v>17511.23</v>
      </c>
      <c r="R268" s="39" t="str">
        <f>IF(K268=B268,"OK","ERROR")</f>
        <v>OK</v>
      </c>
      <c r="S268" s="39">
        <v>25948.42</v>
      </c>
      <c r="T268" s="39">
        <f t="shared" si="16"/>
        <v>0</v>
      </c>
      <c r="U268" s="39">
        <f t="shared" si="17"/>
        <v>43459.649999999994</v>
      </c>
      <c r="V268" s="39">
        <f t="shared" si="18"/>
        <v>0</v>
      </c>
      <c r="W268" s="39">
        <f t="shared" si="19"/>
        <v>0</v>
      </c>
    </row>
    <row r="269" spans="1:23" x14ac:dyDescent="0.2">
      <c r="A269" s="24">
        <v>3318</v>
      </c>
      <c r="B269" s="24" t="s">
        <v>236</v>
      </c>
      <c r="C269" s="24">
        <v>117</v>
      </c>
      <c r="D269" s="24">
        <v>60</v>
      </c>
      <c r="E269" s="25">
        <v>22812</v>
      </c>
      <c r="F269" s="25">
        <v>8100</v>
      </c>
      <c r="G269" s="26">
        <v>21407</v>
      </c>
      <c r="H269" s="26">
        <v>13307</v>
      </c>
      <c r="K269" s="24" t="s">
        <v>236</v>
      </c>
      <c r="L269" s="39">
        <v>13307</v>
      </c>
      <c r="M269" s="39">
        <v>8100</v>
      </c>
      <c r="N269" s="24">
        <v>54</v>
      </c>
      <c r="O269" s="24">
        <v>48</v>
      </c>
      <c r="P269" s="39">
        <v>-13307</v>
      </c>
      <c r="Q269" s="39">
        <v>8980</v>
      </c>
      <c r="R269" s="39" t="str">
        <f>IF(K269=B269,"OK","ERROR")</f>
        <v>OK</v>
      </c>
      <c r="S269" s="39">
        <v>21407</v>
      </c>
      <c r="T269" s="39">
        <f t="shared" si="16"/>
        <v>0</v>
      </c>
      <c r="U269" s="39">
        <f t="shared" si="17"/>
        <v>22286.999999999996</v>
      </c>
      <c r="V269" s="39">
        <f t="shared" si="18"/>
        <v>0</v>
      </c>
      <c r="W269" s="39">
        <f t="shared" si="19"/>
        <v>0</v>
      </c>
    </row>
    <row r="270" spans="1:23" x14ac:dyDescent="0.2">
      <c r="A270" s="24">
        <v>3320</v>
      </c>
      <c r="B270" s="24" t="s">
        <v>237</v>
      </c>
      <c r="C270" s="24">
        <v>169</v>
      </c>
      <c r="D270" s="24">
        <v>64</v>
      </c>
      <c r="E270" s="25">
        <v>24333</v>
      </c>
      <c r="F270" s="25">
        <v>0</v>
      </c>
      <c r="G270" s="26">
        <v>14194.25</v>
      </c>
      <c r="H270" s="26">
        <v>14194.25</v>
      </c>
      <c r="K270" s="24" t="s">
        <v>237</v>
      </c>
      <c r="L270" s="39">
        <v>14194.25</v>
      </c>
      <c r="M270" s="39">
        <v>0</v>
      </c>
      <c r="N270" s="24">
        <v>57.6</v>
      </c>
      <c r="O270" s="24">
        <v>51.2</v>
      </c>
      <c r="P270" s="39">
        <v>-14194.25</v>
      </c>
      <c r="Q270" s="39">
        <v>9578.5499999999993</v>
      </c>
      <c r="R270" s="39" t="str">
        <f>IF(K270=B270,"OK","ERROR")</f>
        <v>OK</v>
      </c>
      <c r="S270" s="39">
        <v>14194.25</v>
      </c>
      <c r="T270" s="39">
        <f t="shared" si="16"/>
        <v>0</v>
      </c>
      <c r="U270" s="39">
        <f t="shared" si="17"/>
        <v>23772.799999999999</v>
      </c>
      <c r="V270" s="39">
        <f t="shared" si="18"/>
        <v>0</v>
      </c>
      <c r="W270" s="39">
        <f t="shared" si="19"/>
        <v>0</v>
      </c>
    </row>
    <row r="271" spans="1:23" x14ac:dyDescent="0.2">
      <c r="A271" s="24">
        <v>3322</v>
      </c>
      <c r="B271" s="24" t="s">
        <v>238</v>
      </c>
      <c r="C271" s="24">
        <v>267</v>
      </c>
      <c r="D271" s="24">
        <v>263</v>
      </c>
      <c r="E271" s="25">
        <v>99990</v>
      </c>
      <c r="F271" s="25">
        <v>0</v>
      </c>
      <c r="G271" s="26">
        <v>58327.5</v>
      </c>
      <c r="H271" s="26">
        <v>58327.5</v>
      </c>
      <c r="K271" s="24" t="s">
        <v>238</v>
      </c>
      <c r="L271" s="39">
        <v>58327.5</v>
      </c>
      <c r="M271" s="39">
        <v>0</v>
      </c>
      <c r="N271" s="24">
        <v>236.70000000000002</v>
      </c>
      <c r="O271" s="24">
        <v>210.4</v>
      </c>
      <c r="P271" s="39">
        <v>-58327.5</v>
      </c>
      <c r="Q271" s="39">
        <v>39363.85</v>
      </c>
      <c r="R271" s="39" t="str">
        <f>IF(K271=B271,"OK","ERROR")</f>
        <v>OK</v>
      </c>
      <c r="S271" s="39">
        <v>58327.5</v>
      </c>
      <c r="T271" s="39">
        <f t="shared" si="16"/>
        <v>0</v>
      </c>
      <c r="U271" s="39">
        <f t="shared" si="17"/>
        <v>97691.349999999991</v>
      </c>
      <c r="V271" s="39">
        <f t="shared" si="18"/>
        <v>0</v>
      </c>
      <c r="W271" s="39">
        <f t="shared" si="19"/>
        <v>0</v>
      </c>
    </row>
    <row r="272" spans="1:23" x14ac:dyDescent="0.2">
      <c r="A272" s="24">
        <v>3323</v>
      </c>
      <c r="B272" s="24" t="s">
        <v>239</v>
      </c>
      <c r="C272" s="24">
        <v>90</v>
      </c>
      <c r="D272" s="24">
        <v>45</v>
      </c>
      <c r="E272" s="25">
        <v>17109</v>
      </c>
      <c r="F272" s="25">
        <v>7200</v>
      </c>
      <c r="G272" s="26">
        <v>17180.25</v>
      </c>
      <c r="H272" s="26">
        <v>9980.25</v>
      </c>
      <c r="K272" s="24" t="s">
        <v>239</v>
      </c>
      <c r="L272" s="39">
        <v>9980.25</v>
      </c>
      <c r="M272" s="39">
        <v>7200</v>
      </c>
      <c r="N272" s="24">
        <v>40.5</v>
      </c>
      <c r="O272" s="24">
        <v>36</v>
      </c>
      <c r="P272" s="39">
        <v>-9980.25</v>
      </c>
      <c r="Q272" s="39">
        <v>6735</v>
      </c>
      <c r="R272" s="39" t="str">
        <f>IF(K272=B272,"OK","ERROR")</f>
        <v>OK</v>
      </c>
      <c r="S272" s="39">
        <v>17180.25</v>
      </c>
      <c r="T272" s="39">
        <f t="shared" si="16"/>
        <v>0</v>
      </c>
      <c r="U272" s="39">
        <f t="shared" si="17"/>
        <v>16715.249999999996</v>
      </c>
      <c r="V272" s="39">
        <f t="shared" si="18"/>
        <v>0</v>
      </c>
      <c r="W272" s="39">
        <f t="shared" si="19"/>
        <v>0</v>
      </c>
    </row>
    <row r="273" spans="1:23" x14ac:dyDescent="0.2">
      <c r="A273" s="24">
        <v>3324</v>
      </c>
      <c r="B273" s="24" t="s">
        <v>240</v>
      </c>
      <c r="C273" s="24">
        <v>212</v>
      </c>
      <c r="D273" s="24">
        <v>89</v>
      </c>
      <c r="E273" s="25">
        <v>33837</v>
      </c>
      <c r="F273" s="25">
        <v>0</v>
      </c>
      <c r="G273" s="26">
        <v>19738.25</v>
      </c>
      <c r="H273" s="26">
        <v>19738.25</v>
      </c>
      <c r="K273" s="24" t="s">
        <v>240</v>
      </c>
      <c r="L273" s="39">
        <v>19738.25</v>
      </c>
      <c r="M273" s="39">
        <v>0</v>
      </c>
      <c r="N273" s="24">
        <v>80.100000000000009</v>
      </c>
      <c r="O273" s="24">
        <v>71.2</v>
      </c>
      <c r="P273" s="39">
        <v>-19738.25</v>
      </c>
      <c r="Q273" s="39">
        <v>13320.8</v>
      </c>
      <c r="R273" s="39" t="str">
        <f>IF(K273=B273,"OK","ERROR")</f>
        <v>OK</v>
      </c>
      <c r="S273" s="39">
        <v>19738.25</v>
      </c>
      <c r="T273" s="39">
        <f t="shared" si="16"/>
        <v>0</v>
      </c>
      <c r="U273" s="39">
        <f t="shared" si="17"/>
        <v>33059.049999999996</v>
      </c>
      <c r="V273" s="39">
        <f t="shared" si="18"/>
        <v>0</v>
      </c>
      <c r="W273" s="39">
        <f t="shared" si="19"/>
        <v>0</v>
      </c>
    </row>
    <row r="274" spans="1:23" x14ac:dyDescent="0.2">
      <c r="A274" s="24">
        <v>3325</v>
      </c>
      <c r="B274" s="24" t="s">
        <v>241</v>
      </c>
      <c r="C274" s="24">
        <v>130</v>
      </c>
      <c r="D274" s="24">
        <v>53</v>
      </c>
      <c r="E274" s="25">
        <v>20151</v>
      </c>
      <c r="F274" s="25">
        <v>5300</v>
      </c>
      <c r="G274" s="26">
        <v>17054.75</v>
      </c>
      <c r="H274" s="26">
        <v>11754.75</v>
      </c>
      <c r="K274" s="24" t="s">
        <v>241</v>
      </c>
      <c r="L274" s="39">
        <v>11754.75</v>
      </c>
      <c r="M274" s="39">
        <v>5300</v>
      </c>
      <c r="N274" s="24">
        <v>47.7</v>
      </c>
      <c r="O274" s="24">
        <v>42.400000000000006</v>
      </c>
      <c r="P274" s="39">
        <v>-11754.75</v>
      </c>
      <c r="Q274" s="39">
        <v>7932.1</v>
      </c>
      <c r="R274" s="39" t="str">
        <f>IF(K274=B274,"OK","ERROR")</f>
        <v>OK</v>
      </c>
      <c r="S274" s="39">
        <v>17054.75</v>
      </c>
      <c r="T274" s="39">
        <f t="shared" si="16"/>
        <v>0</v>
      </c>
      <c r="U274" s="39">
        <f t="shared" si="17"/>
        <v>19686.849999999999</v>
      </c>
      <c r="V274" s="39">
        <f t="shared" si="18"/>
        <v>0</v>
      </c>
      <c r="W274" s="39">
        <f t="shared" si="19"/>
        <v>0</v>
      </c>
    </row>
    <row r="275" spans="1:23" x14ac:dyDescent="0.2">
      <c r="A275" s="24">
        <v>3328</v>
      </c>
      <c r="B275" s="24" t="s">
        <v>242</v>
      </c>
      <c r="C275" s="24">
        <v>190</v>
      </c>
      <c r="D275" s="24">
        <v>75</v>
      </c>
      <c r="E275" s="25">
        <v>28515</v>
      </c>
      <c r="F275" s="25">
        <v>0</v>
      </c>
      <c r="G275" s="26">
        <v>16633.75</v>
      </c>
      <c r="H275" s="26">
        <v>16633.75</v>
      </c>
      <c r="K275" s="24" t="s">
        <v>242</v>
      </c>
      <c r="L275" s="39">
        <v>16633.75</v>
      </c>
      <c r="M275" s="39">
        <v>0</v>
      </c>
      <c r="N275" s="24">
        <v>67.5</v>
      </c>
      <c r="O275" s="24">
        <v>60</v>
      </c>
      <c r="P275" s="39">
        <v>-16633.75</v>
      </c>
      <c r="Q275" s="39">
        <v>11225</v>
      </c>
      <c r="R275" s="39" t="str">
        <f>IF(K275=B275,"OK","ERROR")</f>
        <v>OK</v>
      </c>
      <c r="S275" s="39">
        <v>16633.75</v>
      </c>
      <c r="T275" s="39">
        <f t="shared" si="16"/>
        <v>0</v>
      </c>
      <c r="U275" s="39">
        <f t="shared" si="17"/>
        <v>27858.749999999996</v>
      </c>
      <c r="V275" s="39">
        <f t="shared" si="18"/>
        <v>0</v>
      </c>
      <c r="W275" s="39">
        <f t="shared" si="19"/>
        <v>0</v>
      </c>
    </row>
    <row r="276" spans="1:23" x14ac:dyDescent="0.2">
      <c r="A276" s="24">
        <v>3329</v>
      </c>
      <c r="B276" s="24" t="s">
        <v>243</v>
      </c>
      <c r="C276" s="24">
        <v>134</v>
      </c>
      <c r="D276" s="24">
        <v>55</v>
      </c>
      <c r="E276" s="25">
        <v>20911</v>
      </c>
      <c r="F276" s="25">
        <v>5500</v>
      </c>
      <c r="G276" s="26">
        <v>17698.080000000002</v>
      </c>
      <c r="H276" s="26">
        <v>12198.080000000002</v>
      </c>
      <c r="K276" s="24" t="s">
        <v>243</v>
      </c>
      <c r="L276" s="39">
        <v>12198.08</v>
      </c>
      <c r="M276" s="39">
        <v>5500</v>
      </c>
      <c r="N276" s="24">
        <v>49.5</v>
      </c>
      <c r="O276" s="24">
        <v>44</v>
      </c>
      <c r="P276" s="39">
        <v>-12198.08</v>
      </c>
      <c r="Q276" s="39">
        <v>8231.67</v>
      </c>
      <c r="R276" s="39" t="str">
        <f>IF(K276=B276,"OK","ERROR")</f>
        <v>OK</v>
      </c>
      <c r="S276" s="39">
        <v>17698.080000000002</v>
      </c>
      <c r="T276" s="39">
        <f t="shared" si="16"/>
        <v>0</v>
      </c>
      <c r="U276" s="39">
        <f t="shared" si="17"/>
        <v>20429.749999999996</v>
      </c>
      <c r="V276" s="39">
        <f t="shared" si="18"/>
        <v>0</v>
      </c>
      <c r="W276" s="39">
        <f t="shared" si="19"/>
        <v>0</v>
      </c>
    </row>
    <row r="277" spans="1:23" x14ac:dyDescent="0.2">
      <c r="A277" s="24">
        <v>3330</v>
      </c>
      <c r="B277" s="24" t="s">
        <v>244</v>
      </c>
      <c r="C277" s="24">
        <v>101</v>
      </c>
      <c r="D277" s="24">
        <v>41</v>
      </c>
      <c r="E277" s="25">
        <v>15588</v>
      </c>
      <c r="F277" s="25">
        <v>5535</v>
      </c>
      <c r="G277" s="26">
        <v>14628</v>
      </c>
      <c r="H277" s="26">
        <v>9093</v>
      </c>
      <c r="K277" s="24" t="s">
        <v>244</v>
      </c>
      <c r="L277" s="39">
        <v>9093</v>
      </c>
      <c r="M277" s="39">
        <v>5535</v>
      </c>
      <c r="N277" s="24">
        <v>36.9</v>
      </c>
      <c r="O277" s="24">
        <v>32.800000000000004</v>
      </c>
      <c r="P277" s="39">
        <v>-9093</v>
      </c>
      <c r="Q277" s="39">
        <v>6136.45</v>
      </c>
      <c r="R277" s="39" t="str">
        <f>IF(K277=B277,"OK","ERROR")</f>
        <v>OK</v>
      </c>
      <c r="S277" s="39">
        <v>14628</v>
      </c>
      <c r="T277" s="39">
        <f t="shared" si="16"/>
        <v>0</v>
      </c>
      <c r="U277" s="39">
        <f t="shared" si="17"/>
        <v>15229.449999999999</v>
      </c>
      <c r="V277" s="39">
        <f t="shared" si="18"/>
        <v>0</v>
      </c>
      <c r="W277" s="39">
        <f t="shared" si="19"/>
        <v>0</v>
      </c>
    </row>
    <row r="278" spans="1:23" x14ac:dyDescent="0.2">
      <c r="A278" s="24">
        <v>3332</v>
      </c>
      <c r="B278" s="24" t="s">
        <v>245</v>
      </c>
      <c r="C278" s="24">
        <v>104</v>
      </c>
      <c r="D278" s="24">
        <v>41</v>
      </c>
      <c r="E278" s="25">
        <v>15588</v>
      </c>
      <c r="F278" s="25">
        <v>5535</v>
      </c>
      <c r="G278" s="26">
        <v>14628</v>
      </c>
      <c r="H278" s="26">
        <v>9093</v>
      </c>
      <c r="K278" s="24" t="s">
        <v>245</v>
      </c>
      <c r="L278" s="39">
        <v>9093</v>
      </c>
      <c r="M278" s="39">
        <v>5535</v>
      </c>
      <c r="N278" s="24">
        <v>36.9</v>
      </c>
      <c r="O278" s="24">
        <v>32.800000000000004</v>
      </c>
      <c r="P278" s="39">
        <v>-9093</v>
      </c>
      <c r="Q278" s="39">
        <v>6136.45</v>
      </c>
      <c r="R278" s="39" t="str">
        <f>IF(K278=B278,"OK","ERROR")</f>
        <v>OK</v>
      </c>
      <c r="S278" s="39">
        <v>14628</v>
      </c>
      <c r="T278" s="39">
        <f t="shared" si="16"/>
        <v>0</v>
      </c>
      <c r="U278" s="39">
        <f t="shared" si="17"/>
        <v>15229.449999999999</v>
      </c>
      <c r="V278" s="39">
        <f t="shared" si="18"/>
        <v>0</v>
      </c>
      <c r="W278" s="39">
        <f t="shared" si="19"/>
        <v>0</v>
      </c>
    </row>
    <row r="279" spans="1:23" x14ac:dyDescent="0.2">
      <c r="A279" s="24">
        <v>3337</v>
      </c>
      <c r="B279" s="24" t="s">
        <v>246</v>
      </c>
      <c r="C279" s="24">
        <v>209</v>
      </c>
      <c r="D279" s="24">
        <v>90</v>
      </c>
      <c r="E279" s="25">
        <v>34218</v>
      </c>
      <c r="F279" s="25">
        <v>0</v>
      </c>
      <c r="G279" s="26">
        <v>19960.5</v>
      </c>
      <c r="H279" s="26">
        <v>19960.5</v>
      </c>
      <c r="K279" s="24" t="s">
        <v>246</v>
      </c>
      <c r="L279" s="39">
        <v>19960.5</v>
      </c>
      <c r="M279" s="39">
        <v>0</v>
      </c>
      <c r="N279" s="24">
        <v>81</v>
      </c>
      <c r="O279" s="24">
        <v>72</v>
      </c>
      <c r="P279" s="39">
        <v>-19960.5</v>
      </c>
      <c r="Q279" s="39">
        <v>13470</v>
      </c>
      <c r="R279" s="39" t="str">
        <f>IF(K279=B279,"OK","ERROR")</f>
        <v>OK</v>
      </c>
      <c r="S279" s="39">
        <v>19960.5</v>
      </c>
      <c r="T279" s="39">
        <f t="shared" si="16"/>
        <v>0</v>
      </c>
      <c r="U279" s="39">
        <f t="shared" si="17"/>
        <v>33430.499999999993</v>
      </c>
      <c r="V279" s="39">
        <f t="shared" si="18"/>
        <v>0</v>
      </c>
      <c r="W279" s="39">
        <f t="shared" si="19"/>
        <v>0</v>
      </c>
    </row>
    <row r="280" spans="1:23" x14ac:dyDescent="0.2">
      <c r="A280" s="24">
        <v>3340</v>
      </c>
      <c r="B280" s="24" t="s">
        <v>247</v>
      </c>
      <c r="C280" s="24">
        <v>424</v>
      </c>
      <c r="D280" s="24">
        <v>158</v>
      </c>
      <c r="E280" s="25">
        <v>60071</v>
      </c>
      <c r="F280" s="25">
        <v>0</v>
      </c>
      <c r="G280" s="26">
        <v>35041.42</v>
      </c>
      <c r="H280" s="26">
        <v>35041.42</v>
      </c>
      <c r="K280" s="24" t="s">
        <v>247</v>
      </c>
      <c r="L280" s="39">
        <v>35041.42</v>
      </c>
      <c r="M280" s="39">
        <v>0</v>
      </c>
      <c r="N280" s="24">
        <v>142.20000000000002</v>
      </c>
      <c r="O280" s="24">
        <v>126.4</v>
      </c>
      <c r="P280" s="39">
        <v>-35041.42</v>
      </c>
      <c r="Q280" s="39">
        <v>23647.68</v>
      </c>
      <c r="R280" s="39" t="str">
        <f>IF(K280=B280,"OK","ERROR")</f>
        <v>OK</v>
      </c>
      <c r="S280" s="39">
        <v>35041.42</v>
      </c>
      <c r="T280" s="39">
        <f t="shared" si="16"/>
        <v>0</v>
      </c>
      <c r="U280" s="39">
        <f t="shared" si="17"/>
        <v>58689.1</v>
      </c>
      <c r="V280" s="39">
        <f t="shared" si="18"/>
        <v>0</v>
      </c>
      <c r="W280" s="39">
        <f t="shared" si="19"/>
        <v>0</v>
      </c>
    </row>
    <row r="281" spans="1:23" x14ac:dyDescent="0.2">
      <c r="A281" s="24">
        <v>3343</v>
      </c>
      <c r="B281" s="24" t="s">
        <v>248</v>
      </c>
      <c r="C281" s="24">
        <v>118</v>
      </c>
      <c r="D281" s="24">
        <v>36</v>
      </c>
      <c r="E281" s="25">
        <v>13687</v>
      </c>
      <c r="F281" s="25">
        <v>4860</v>
      </c>
      <c r="G281" s="26">
        <v>12844.08</v>
      </c>
      <c r="H281" s="26">
        <v>7984.08</v>
      </c>
      <c r="K281" s="24" t="s">
        <v>248</v>
      </c>
      <c r="L281" s="39">
        <v>7984.08</v>
      </c>
      <c r="M281" s="39">
        <v>4860</v>
      </c>
      <c r="N281" s="24">
        <v>32.4</v>
      </c>
      <c r="O281" s="24">
        <v>28.8</v>
      </c>
      <c r="P281" s="39">
        <v>-7984.08</v>
      </c>
      <c r="Q281" s="39">
        <v>5388.12</v>
      </c>
      <c r="R281" s="39" t="str">
        <f>IF(K281=B281,"OK","ERROR")</f>
        <v>OK</v>
      </c>
      <c r="S281" s="39">
        <v>12844.08</v>
      </c>
      <c r="T281" s="39">
        <f t="shared" si="16"/>
        <v>0</v>
      </c>
      <c r="U281" s="39">
        <f t="shared" si="17"/>
        <v>13372.199999999999</v>
      </c>
      <c r="V281" s="39">
        <f t="shared" si="18"/>
        <v>0</v>
      </c>
      <c r="W281" s="39">
        <f t="shared" si="19"/>
        <v>0</v>
      </c>
    </row>
    <row r="282" spans="1:23" x14ac:dyDescent="0.2">
      <c r="A282" s="24">
        <v>3346</v>
      </c>
      <c r="B282" s="24" t="s">
        <v>249</v>
      </c>
      <c r="C282" s="24">
        <v>111</v>
      </c>
      <c r="D282" s="24">
        <v>48</v>
      </c>
      <c r="E282" s="25">
        <v>18250</v>
      </c>
      <c r="F282" s="25">
        <v>6480</v>
      </c>
      <c r="G282" s="26">
        <v>17125.830000000002</v>
      </c>
      <c r="H282" s="26">
        <v>10645.830000000002</v>
      </c>
      <c r="K282" s="24" t="s">
        <v>249</v>
      </c>
      <c r="L282" s="39">
        <v>10645.83</v>
      </c>
      <c r="M282" s="39">
        <v>6480</v>
      </c>
      <c r="N282" s="24">
        <v>43.2</v>
      </c>
      <c r="O282" s="24">
        <v>38.400000000000006</v>
      </c>
      <c r="P282" s="39">
        <v>-10645.83</v>
      </c>
      <c r="Q282" s="39">
        <v>7183.77</v>
      </c>
      <c r="R282" s="39" t="str">
        <f>IF(K282=B282,"OK","ERROR")</f>
        <v>OK</v>
      </c>
      <c r="S282" s="39">
        <v>17125.830000000002</v>
      </c>
      <c r="T282" s="39">
        <f t="shared" si="16"/>
        <v>0</v>
      </c>
      <c r="U282" s="39">
        <f t="shared" si="17"/>
        <v>17829.599999999999</v>
      </c>
      <c r="V282" s="39">
        <f t="shared" si="18"/>
        <v>0</v>
      </c>
      <c r="W282" s="39">
        <f t="shared" si="19"/>
        <v>0</v>
      </c>
    </row>
    <row r="283" spans="1:23" x14ac:dyDescent="0.2">
      <c r="A283" s="24">
        <v>3347</v>
      </c>
      <c r="B283" s="24" t="s">
        <v>250</v>
      </c>
      <c r="C283" s="24">
        <v>118</v>
      </c>
      <c r="D283" s="24">
        <v>51</v>
      </c>
      <c r="E283" s="25">
        <v>19390</v>
      </c>
      <c r="F283" s="25">
        <v>6885</v>
      </c>
      <c r="G283" s="26">
        <v>18195.830000000002</v>
      </c>
      <c r="H283" s="26">
        <v>11310.830000000002</v>
      </c>
      <c r="K283" s="24" t="s">
        <v>250</v>
      </c>
      <c r="L283" s="39">
        <v>11310.83</v>
      </c>
      <c r="M283" s="39">
        <v>6885</v>
      </c>
      <c r="N283" s="24">
        <v>45.9</v>
      </c>
      <c r="O283" s="24">
        <v>40.800000000000004</v>
      </c>
      <c r="P283" s="39">
        <v>-11310.83</v>
      </c>
      <c r="Q283" s="39">
        <v>7633.12</v>
      </c>
      <c r="R283" s="39" t="str">
        <f>IF(K283=B283,"OK","ERROR")</f>
        <v>OK</v>
      </c>
      <c r="S283" s="39">
        <v>18195.830000000002</v>
      </c>
      <c r="T283" s="39">
        <f t="shared" si="16"/>
        <v>0</v>
      </c>
      <c r="U283" s="39">
        <f t="shared" si="17"/>
        <v>18943.949999999997</v>
      </c>
      <c r="V283" s="39">
        <f t="shared" si="18"/>
        <v>0</v>
      </c>
      <c r="W283" s="39">
        <f t="shared" si="19"/>
        <v>0</v>
      </c>
    </row>
    <row r="284" spans="1:23" x14ac:dyDescent="0.2">
      <c r="A284" s="24">
        <v>3350</v>
      </c>
      <c r="B284" s="24" t="s">
        <v>251</v>
      </c>
      <c r="C284" s="24">
        <v>221</v>
      </c>
      <c r="D284" s="24">
        <v>87</v>
      </c>
      <c r="E284" s="25">
        <v>33077</v>
      </c>
      <c r="F284" s="25">
        <v>0</v>
      </c>
      <c r="G284" s="26">
        <v>19294.919999999998</v>
      </c>
      <c r="H284" s="26">
        <v>19294.919999999998</v>
      </c>
      <c r="K284" s="24" t="s">
        <v>251</v>
      </c>
      <c r="L284" s="39">
        <v>19294.919999999998</v>
      </c>
      <c r="M284" s="39">
        <v>0</v>
      </c>
      <c r="N284" s="24">
        <v>78.3</v>
      </c>
      <c r="O284" s="24">
        <v>69.600000000000009</v>
      </c>
      <c r="P284" s="39">
        <v>-19294.919999999998</v>
      </c>
      <c r="Q284" s="39">
        <v>13021.23</v>
      </c>
      <c r="R284" s="39" t="str">
        <f>IF(K284=B284,"OK","ERROR")</f>
        <v>OK</v>
      </c>
      <c r="S284" s="39">
        <v>19294.919999999998</v>
      </c>
      <c r="T284" s="39">
        <f t="shared" si="16"/>
        <v>0</v>
      </c>
      <c r="U284" s="39">
        <f t="shared" si="17"/>
        <v>32316.149999999998</v>
      </c>
      <c r="V284" s="39">
        <f t="shared" si="18"/>
        <v>0</v>
      </c>
      <c r="W284" s="39">
        <f t="shared" si="19"/>
        <v>0</v>
      </c>
    </row>
    <row r="285" spans="1:23" x14ac:dyDescent="0.2">
      <c r="A285" s="24">
        <v>3351</v>
      </c>
      <c r="B285" s="24" t="s">
        <v>252</v>
      </c>
      <c r="C285" s="24">
        <v>211</v>
      </c>
      <c r="D285" s="24">
        <v>71</v>
      </c>
      <c r="E285" s="25">
        <v>26994</v>
      </c>
      <c r="F285" s="25">
        <v>0</v>
      </c>
      <c r="G285" s="26">
        <v>15746.5</v>
      </c>
      <c r="H285" s="26">
        <v>15746.5</v>
      </c>
      <c r="K285" s="24" t="s">
        <v>252</v>
      </c>
      <c r="L285" s="39">
        <v>15746.5</v>
      </c>
      <c r="M285" s="39">
        <v>0</v>
      </c>
      <c r="N285" s="24">
        <v>63.9</v>
      </c>
      <c r="O285" s="24">
        <v>56.800000000000004</v>
      </c>
      <c r="P285" s="39">
        <v>-15746.5</v>
      </c>
      <c r="Q285" s="39">
        <v>10626.45</v>
      </c>
      <c r="R285" s="39" t="str">
        <f>IF(K285=B285,"OK","ERROR")</f>
        <v>OK</v>
      </c>
      <c r="S285" s="39">
        <v>15746.5</v>
      </c>
      <c r="T285" s="39">
        <f t="shared" si="16"/>
        <v>0</v>
      </c>
      <c r="U285" s="39">
        <f t="shared" si="17"/>
        <v>26372.949999999997</v>
      </c>
      <c r="V285" s="39">
        <f t="shared" si="18"/>
        <v>0</v>
      </c>
      <c r="W285" s="39">
        <f t="shared" si="19"/>
        <v>0</v>
      </c>
    </row>
    <row r="286" spans="1:23" x14ac:dyDescent="0.2">
      <c r="A286" s="24">
        <v>3353</v>
      </c>
      <c r="B286" s="24" t="s">
        <v>253</v>
      </c>
      <c r="C286" s="24">
        <v>197</v>
      </c>
      <c r="D286" s="24">
        <v>78</v>
      </c>
      <c r="E286" s="25">
        <v>29655</v>
      </c>
      <c r="F286" s="25">
        <v>0</v>
      </c>
      <c r="G286" s="26">
        <v>17298.75</v>
      </c>
      <c r="H286" s="26">
        <v>17298.75</v>
      </c>
      <c r="K286" s="24" t="s">
        <v>253</v>
      </c>
      <c r="L286" s="39">
        <v>17298.75</v>
      </c>
      <c r="M286" s="39">
        <v>0</v>
      </c>
      <c r="N286" s="24">
        <v>70.2</v>
      </c>
      <c r="O286" s="24">
        <v>62.400000000000006</v>
      </c>
      <c r="P286" s="39">
        <v>-17298.75</v>
      </c>
      <c r="Q286" s="39">
        <v>11674.35</v>
      </c>
      <c r="R286" s="39" t="str">
        <f>IF(K286=B286,"OK","ERROR")</f>
        <v>OK</v>
      </c>
      <c r="S286" s="39">
        <v>17298.75</v>
      </c>
      <c r="T286" s="39">
        <f t="shared" si="16"/>
        <v>0</v>
      </c>
      <c r="U286" s="39">
        <f t="shared" si="17"/>
        <v>28973.100000000002</v>
      </c>
      <c r="V286" s="39">
        <f t="shared" si="18"/>
        <v>0</v>
      </c>
      <c r="W286" s="39">
        <f t="shared" si="19"/>
        <v>0</v>
      </c>
    </row>
    <row r="287" spans="1:23" x14ac:dyDescent="0.2">
      <c r="A287" s="24">
        <v>3355</v>
      </c>
      <c r="B287" s="24" t="s">
        <v>254</v>
      </c>
      <c r="C287" s="24">
        <v>210</v>
      </c>
      <c r="D287" s="24">
        <v>83</v>
      </c>
      <c r="E287" s="25">
        <v>31556</v>
      </c>
      <c r="F287" s="25">
        <v>0</v>
      </c>
      <c r="G287" s="26">
        <v>18407.669999999998</v>
      </c>
      <c r="H287" s="26">
        <v>18407.669999999998</v>
      </c>
      <c r="K287" s="24" t="s">
        <v>254</v>
      </c>
      <c r="L287" s="39">
        <v>18407.669999999998</v>
      </c>
      <c r="M287" s="39">
        <v>0</v>
      </c>
      <c r="N287" s="24">
        <v>74.7</v>
      </c>
      <c r="O287" s="24">
        <v>66.400000000000006</v>
      </c>
      <c r="P287" s="39">
        <v>-18407.669999999998</v>
      </c>
      <c r="Q287" s="39">
        <v>12422.68</v>
      </c>
      <c r="R287" s="39" t="str">
        <f>IF(K287=B287,"OK","ERROR")</f>
        <v>OK</v>
      </c>
      <c r="S287" s="39">
        <v>18407.669999999998</v>
      </c>
      <c r="T287" s="39">
        <f t="shared" si="16"/>
        <v>0</v>
      </c>
      <c r="U287" s="39">
        <f t="shared" si="17"/>
        <v>30830.350000000002</v>
      </c>
      <c r="V287" s="39">
        <f t="shared" si="18"/>
        <v>0</v>
      </c>
      <c r="W287" s="39">
        <f t="shared" si="19"/>
        <v>0</v>
      </c>
    </row>
    <row r="288" spans="1:23" x14ac:dyDescent="0.2">
      <c r="A288" s="24">
        <v>3356</v>
      </c>
      <c r="B288" s="24" t="s">
        <v>255</v>
      </c>
      <c r="C288" s="24">
        <v>259</v>
      </c>
      <c r="D288" s="24">
        <v>82</v>
      </c>
      <c r="E288" s="25">
        <v>31176</v>
      </c>
      <c r="F288" s="25">
        <v>0</v>
      </c>
      <c r="G288" s="26">
        <v>18186</v>
      </c>
      <c r="H288" s="26">
        <v>18186</v>
      </c>
      <c r="K288" s="24" t="s">
        <v>255</v>
      </c>
      <c r="L288" s="39">
        <v>18186</v>
      </c>
      <c r="M288" s="39">
        <v>0</v>
      </c>
      <c r="N288" s="24">
        <v>73.8</v>
      </c>
      <c r="O288" s="24">
        <v>65.600000000000009</v>
      </c>
      <c r="P288" s="39">
        <v>-18186</v>
      </c>
      <c r="Q288" s="39">
        <v>12272.9</v>
      </c>
      <c r="R288" s="39" t="str">
        <f>IF(K288=B288,"OK","ERROR")</f>
        <v>OK</v>
      </c>
      <c r="S288" s="39">
        <v>18186</v>
      </c>
      <c r="T288" s="39">
        <f t="shared" si="16"/>
        <v>0</v>
      </c>
      <c r="U288" s="39">
        <f t="shared" si="17"/>
        <v>30458.899999999998</v>
      </c>
      <c r="V288" s="39">
        <f t="shared" si="18"/>
        <v>0</v>
      </c>
      <c r="W288" s="39">
        <f t="shared" si="19"/>
        <v>0</v>
      </c>
    </row>
    <row r="289" spans="1:23" x14ac:dyDescent="0.2">
      <c r="A289" s="24">
        <v>3358</v>
      </c>
      <c r="B289" s="24" t="s">
        <v>256</v>
      </c>
      <c r="C289" s="24">
        <v>105</v>
      </c>
      <c r="D289" s="24">
        <v>41</v>
      </c>
      <c r="E289" s="25">
        <v>15588</v>
      </c>
      <c r="F289" s="25">
        <v>5535</v>
      </c>
      <c r="G289" s="26">
        <v>14628</v>
      </c>
      <c r="H289" s="26">
        <v>9093</v>
      </c>
      <c r="K289" s="24" t="s">
        <v>256</v>
      </c>
      <c r="L289" s="39">
        <v>9093</v>
      </c>
      <c r="M289" s="39">
        <v>5535</v>
      </c>
      <c r="N289" s="24">
        <v>36.9</v>
      </c>
      <c r="O289" s="24">
        <v>32.800000000000004</v>
      </c>
      <c r="P289" s="39">
        <v>-9093</v>
      </c>
      <c r="Q289" s="39">
        <v>6136.45</v>
      </c>
      <c r="R289" s="39" t="str">
        <f>IF(K289=B289,"OK","ERROR")</f>
        <v>OK</v>
      </c>
      <c r="S289" s="39">
        <v>14628</v>
      </c>
      <c r="T289" s="39">
        <f t="shared" si="16"/>
        <v>0</v>
      </c>
      <c r="U289" s="39">
        <f t="shared" si="17"/>
        <v>15229.449999999999</v>
      </c>
      <c r="V289" s="39">
        <f t="shared" si="18"/>
        <v>0</v>
      </c>
      <c r="W289" s="39">
        <f t="shared" si="19"/>
        <v>0</v>
      </c>
    </row>
    <row r="290" spans="1:23" x14ac:dyDescent="0.2">
      <c r="A290" s="24">
        <v>3364</v>
      </c>
      <c r="B290" s="24" t="s">
        <v>257</v>
      </c>
      <c r="C290" s="24">
        <v>209</v>
      </c>
      <c r="D290" s="24">
        <v>85</v>
      </c>
      <c r="E290" s="25">
        <v>32317</v>
      </c>
      <c r="F290" s="25">
        <v>0</v>
      </c>
      <c r="G290" s="26">
        <v>18851.580000000002</v>
      </c>
      <c r="H290" s="26">
        <v>18851.580000000002</v>
      </c>
      <c r="K290" s="24" t="s">
        <v>257</v>
      </c>
      <c r="L290" s="39">
        <v>18851.580000000002</v>
      </c>
      <c r="M290" s="39">
        <v>0</v>
      </c>
      <c r="N290" s="24">
        <v>76.5</v>
      </c>
      <c r="O290" s="24">
        <v>68</v>
      </c>
      <c r="P290" s="39">
        <v>-18851.580000000002</v>
      </c>
      <c r="Q290" s="39">
        <v>12721.67</v>
      </c>
      <c r="R290" s="39" t="str">
        <f>IF(K290=B290,"OK","ERROR")</f>
        <v>OK</v>
      </c>
      <c r="S290" s="39">
        <v>18851.580000000002</v>
      </c>
      <c r="T290" s="39">
        <f t="shared" si="16"/>
        <v>0</v>
      </c>
      <c r="U290" s="39">
        <f t="shared" si="17"/>
        <v>31573.249999999996</v>
      </c>
      <c r="V290" s="39">
        <f t="shared" si="18"/>
        <v>0</v>
      </c>
      <c r="W290" s="39">
        <f t="shared" si="19"/>
        <v>0</v>
      </c>
    </row>
    <row r="291" spans="1:23" x14ac:dyDescent="0.2">
      <c r="A291" s="24">
        <v>3373</v>
      </c>
      <c r="B291" s="24" t="s">
        <v>258</v>
      </c>
      <c r="C291" s="24">
        <v>245</v>
      </c>
      <c r="D291" s="24">
        <v>47</v>
      </c>
      <c r="E291" s="25">
        <v>17869</v>
      </c>
      <c r="F291" s="25">
        <v>0</v>
      </c>
      <c r="G291" s="26">
        <v>10423.58</v>
      </c>
      <c r="H291" s="26">
        <v>10423.58</v>
      </c>
      <c r="K291" s="24" t="s">
        <v>258</v>
      </c>
      <c r="L291" s="39">
        <v>10423.58</v>
      </c>
      <c r="M291" s="39">
        <v>0</v>
      </c>
      <c r="N291" s="24">
        <v>42.300000000000004</v>
      </c>
      <c r="O291" s="24">
        <v>37.6</v>
      </c>
      <c r="P291" s="39">
        <v>-10423.58</v>
      </c>
      <c r="Q291" s="39">
        <v>7034.57</v>
      </c>
      <c r="R291" s="39" t="str">
        <f>IF(K291=B291,"OK","ERROR")</f>
        <v>OK</v>
      </c>
      <c r="S291" s="39">
        <v>10423.58</v>
      </c>
      <c r="T291" s="39">
        <f t="shared" si="16"/>
        <v>0</v>
      </c>
      <c r="U291" s="39">
        <f t="shared" si="17"/>
        <v>17458.149999999998</v>
      </c>
      <c r="V291" s="39">
        <f t="shared" si="18"/>
        <v>0</v>
      </c>
      <c r="W291" s="39">
        <f t="shared" si="19"/>
        <v>0</v>
      </c>
    </row>
    <row r="292" spans="1:23" x14ac:dyDescent="0.2">
      <c r="A292" s="24">
        <v>3708</v>
      </c>
      <c r="B292" s="24" t="s">
        <v>259</v>
      </c>
      <c r="C292" s="24">
        <v>722</v>
      </c>
      <c r="D292" s="24">
        <v>251</v>
      </c>
      <c r="E292" s="25">
        <v>95428</v>
      </c>
      <c r="F292" s="25">
        <v>0</v>
      </c>
      <c r="G292" s="26">
        <v>55666.33</v>
      </c>
      <c r="H292" s="26">
        <v>55666.33</v>
      </c>
      <c r="K292" s="24" t="s">
        <v>259</v>
      </c>
      <c r="L292" s="39">
        <v>55666.33</v>
      </c>
      <c r="M292" s="39">
        <v>0</v>
      </c>
      <c r="N292" s="24">
        <v>225.9</v>
      </c>
      <c r="O292" s="24">
        <v>200.8</v>
      </c>
      <c r="P292" s="39">
        <v>-55666.33</v>
      </c>
      <c r="Q292" s="39">
        <v>37567.620000000003</v>
      </c>
      <c r="R292" s="39" t="str">
        <f>IF(K292=B292,"OK","ERROR")</f>
        <v>OK</v>
      </c>
      <c r="S292" s="39">
        <v>55666.33</v>
      </c>
      <c r="T292" s="39">
        <f t="shared" si="16"/>
        <v>0</v>
      </c>
      <c r="U292" s="39">
        <f t="shared" si="17"/>
        <v>93233.95</v>
      </c>
      <c r="V292" s="39">
        <f t="shared" si="18"/>
        <v>0</v>
      </c>
      <c r="W292" s="39">
        <f t="shared" si="19"/>
        <v>0</v>
      </c>
    </row>
    <row r="293" spans="1:23" x14ac:dyDescent="0.2">
      <c r="A293" s="24">
        <v>3713</v>
      </c>
      <c r="B293" s="24" t="s">
        <v>260</v>
      </c>
      <c r="C293" s="24">
        <v>204</v>
      </c>
      <c r="D293" s="24">
        <v>66</v>
      </c>
      <c r="E293" s="25">
        <v>25093</v>
      </c>
      <c r="F293" s="25">
        <v>0</v>
      </c>
      <c r="G293" s="26">
        <v>14637.58</v>
      </c>
      <c r="H293" s="26">
        <v>14637.58</v>
      </c>
      <c r="K293" s="24" t="s">
        <v>260</v>
      </c>
      <c r="L293" s="39">
        <v>14637.58</v>
      </c>
      <c r="M293" s="39">
        <v>0</v>
      </c>
      <c r="N293" s="24">
        <v>59.4</v>
      </c>
      <c r="O293" s="24">
        <v>52.800000000000004</v>
      </c>
      <c r="P293" s="39">
        <v>-14637.58</v>
      </c>
      <c r="Q293" s="39">
        <v>9878.1200000000008</v>
      </c>
      <c r="R293" s="39" t="str">
        <f>IF(K293=B293,"OK","ERROR")</f>
        <v>OK</v>
      </c>
      <c r="S293" s="39">
        <v>14637.58</v>
      </c>
      <c r="T293" s="39">
        <f t="shared" si="16"/>
        <v>0</v>
      </c>
      <c r="U293" s="39">
        <f t="shared" si="17"/>
        <v>24515.699999999997</v>
      </c>
      <c r="V293" s="39">
        <f t="shared" si="18"/>
        <v>0</v>
      </c>
      <c r="W293" s="39">
        <f t="shared" si="19"/>
        <v>0</v>
      </c>
    </row>
    <row r="294" spans="1:23" x14ac:dyDescent="0.2">
      <c r="A294" s="24">
        <v>3714</v>
      </c>
      <c r="B294" s="24" t="s">
        <v>261</v>
      </c>
      <c r="C294" s="24">
        <v>217</v>
      </c>
      <c r="D294" s="24">
        <v>86</v>
      </c>
      <c r="E294" s="25">
        <v>32697</v>
      </c>
      <c r="F294" s="25">
        <v>0</v>
      </c>
      <c r="G294" s="26">
        <v>19073.25</v>
      </c>
      <c r="H294" s="26">
        <v>19073.25</v>
      </c>
      <c r="K294" s="24" t="s">
        <v>261</v>
      </c>
      <c r="L294" s="39">
        <v>19073.25</v>
      </c>
      <c r="M294" s="39">
        <v>0</v>
      </c>
      <c r="N294" s="24">
        <v>77.400000000000006</v>
      </c>
      <c r="O294" s="24">
        <v>68.8</v>
      </c>
      <c r="P294" s="39">
        <v>-19073.25</v>
      </c>
      <c r="Q294" s="39">
        <v>12871.45</v>
      </c>
      <c r="R294" s="39" t="str">
        <f>IF(K294=B294,"OK","ERROR")</f>
        <v>OK</v>
      </c>
      <c r="S294" s="39">
        <v>19073.25</v>
      </c>
      <c r="T294" s="39">
        <f t="shared" si="16"/>
        <v>0</v>
      </c>
      <c r="U294" s="39">
        <f t="shared" si="17"/>
        <v>31944.699999999993</v>
      </c>
      <c r="V294" s="39">
        <f t="shared" si="18"/>
        <v>0</v>
      </c>
      <c r="W294" s="39">
        <f t="shared" si="19"/>
        <v>0</v>
      </c>
    </row>
    <row r="295" spans="1:23" x14ac:dyDescent="0.2">
      <c r="A295" s="24">
        <v>3715</v>
      </c>
      <c r="B295" s="24" t="s">
        <v>20</v>
      </c>
      <c r="C295" s="24">
        <v>418</v>
      </c>
      <c r="D295" s="24">
        <v>170</v>
      </c>
      <c r="E295" s="25">
        <v>64633</v>
      </c>
      <c r="F295" s="25">
        <v>0</v>
      </c>
      <c r="G295" s="26">
        <v>37702.58</v>
      </c>
      <c r="H295" s="26">
        <v>37702.58</v>
      </c>
      <c r="K295" s="24" t="s">
        <v>20</v>
      </c>
      <c r="L295" s="39">
        <v>37702.58</v>
      </c>
      <c r="M295" s="39">
        <v>0</v>
      </c>
      <c r="N295" s="24">
        <v>153</v>
      </c>
      <c r="O295" s="24">
        <v>136</v>
      </c>
      <c r="P295" s="39">
        <v>-37702.58</v>
      </c>
      <c r="Q295" s="39">
        <v>25443.919999999998</v>
      </c>
      <c r="R295" s="39" t="str">
        <f>IF(K295=B295,"OK","ERROR")</f>
        <v>OK</v>
      </c>
      <c r="S295" s="39">
        <v>37702.58</v>
      </c>
      <c r="T295" s="39">
        <f t="shared" si="16"/>
        <v>0</v>
      </c>
      <c r="U295" s="39">
        <f t="shared" si="17"/>
        <v>63146.499999999993</v>
      </c>
      <c r="V295" s="39">
        <f t="shared" si="18"/>
        <v>0</v>
      </c>
      <c r="W295" s="39">
        <f t="shared" si="19"/>
        <v>0</v>
      </c>
    </row>
    <row r="296" spans="1:23" x14ac:dyDescent="0.2">
      <c r="A296" s="24">
        <v>3716</v>
      </c>
      <c r="B296" s="24" t="s">
        <v>262</v>
      </c>
      <c r="C296" s="24">
        <v>215</v>
      </c>
      <c r="D296" s="24">
        <v>85</v>
      </c>
      <c r="E296" s="25">
        <v>32317</v>
      </c>
      <c r="F296" s="25">
        <v>0</v>
      </c>
      <c r="G296" s="26">
        <v>18851.580000000002</v>
      </c>
      <c r="H296" s="26">
        <v>18851.580000000002</v>
      </c>
      <c r="K296" s="24" t="s">
        <v>262</v>
      </c>
      <c r="L296" s="39">
        <v>18851.580000000002</v>
      </c>
      <c r="M296" s="39">
        <v>0</v>
      </c>
      <c r="N296" s="24">
        <v>76.5</v>
      </c>
      <c r="O296" s="24">
        <v>68</v>
      </c>
      <c r="P296" s="39">
        <v>-18851.580000000002</v>
      </c>
      <c r="Q296" s="39">
        <v>12721.67</v>
      </c>
      <c r="R296" s="39" t="str">
        <f>IF(K296=B296,"OK","ERROR")</f>
        <v>OK</v>
      </c>
      <c r="S296" s="39">
        <v>18851.580000000002</v>
      </c>
      <c r="T296" s="39">
        <f t="shared" si="16"/>
        <v>0</v>
      </c>
      <c r="U296" s="39">
        <f t="shared" si="17"/>
        <v>31573.249999999996</v>
      </c>
      <c r="V296" s="39">
        <f t="shared" si="18"/>
        <v>0</v>
      </c>
      <c r="W296" s="39">
        <f t="shared" si="19"/>
        <v>0</v>
      </c>
    </row>
    <row r="297" spans="1:23" x14ac:dyDescent="0.2">
      <c r="A297" s="24">
        <v>3718</v>
      </c>
      <c r="B297" s="24" t="s">
        <v>263</v>
      </c>
      <c r="C297" s="24">
        <v>194</v>
      </c>
      <c r="D297" s="24">
        <v>84</v>
      </c>
      <c r="E297" s="25">
        <v>31936</v>
      </c>
      <c r="F297" s="25">
        <v>0</v>
      </c>
      <c r="G297" s="26">
        <v>18629.330000000002</v>
      </c>
      <c r="H297" s="26">
        <v>18629.330000000002</v>
      </c>
      <c r="K297" s="24" t="s">
        <v>263</v>
      </c>
      <c r="L297" s="39">
        <v>18629.330000000002</v>
      </c>
      <c r="M297" s="39">
        <v>0</v>
      </c>
      <c r="N297" s="24">
        <v>75.600000000000009</v>
      </c>
      <c r="O297" s="24">
        <v>67.2</v>
      </c>
      <c r="P297" s="39">
        <v>-18629.330000000002</v>
      </c>
      <c r="Q297" s="39">
        <v>12572.47</v>
      </c>
      <c r="R297" s="39" t="str">
        <f>IF(K297=B297,"OK","ERROR")</f>
        <v>OK</v>
      </c>
      <c r="S297" s="39">
        <v>18629.330000000002</v>
      </c>
      <c r="T297" s="39">
        <f t="shared" si="16"/>
        <v>0</v>
      </c>
      <c r="U297" s="39">
        <f t="shared" si="17"/>
        <v>31201.8</v>
      </c>
      <c r="V297" s="39">
        <f t="shared" si="18"/>
        <v>0</v>
      </c>
      <c r="W297" s="39">
        <f t="shared" si="19"/>
        <v>0</v>
      </c>
    </row>
    <row r="298" spans="1:23" x14ac:dyDescent="0.2">
      <c r="A298" s="24">
        <v>3722</v>
      </c>
      <c r="B298" s="24" t="s">
        <v>264</v>
      </c>
      <c r="C298" s="24">
        <v>208</v>
      </c>
      <c r="D298" s="24">
        <v>77</v>
      </c>
      <c r="E298" s="25">
        <v>29275</v>
      </c>
      <c r="F298" s="25">
        <v>0</v>
      </c>
      <c r="G298" s="26">
        <v>17077.080000000002</v>
      </c>
      <c r="H298" s="26">
        <v>17077.080000000002</v>
      </c>
      <c r="K298" s="24" t="s">
        <v>264</v>
      </c>
      <c r="L298" s="39">
        <v>17077.080000000002</v>
      </c>
      <c r="M298" s="39">
        <v>0</v>
      </c>
      <c r="N298" s="24">
        <v>69.3</v>
      </c>
      <c r="O298" s="24">
        <v>61.6</v>
      </c>
      <c r="P298" s="39">
        <v>-17077.080000000002</v>
      </c>
      <c r="Q298" s="39">
        <v>11524.57</v>
      </c>
      <c r="R298" s="39" t="str">
        <f>IF(K298=B298,"OK","ERROR")</f>
        <v>OK</v>
      </c>
      <c r="S298" s="39">
        <v>17077.080000000002</v>
      </c>
      <c r="T298" s="39">
        <f t="shared" si="16"/>
        <v>0</v>
      </c>
      <c r="U298" s="39">
        <f t="shared" si="17"/>
        <v>28601.649999999998</v>
      </c>
      <c r="V298" s="39">
        <f t="shared" si="18"/>
        <v>0</v>
      </c>
      <c r="W298" s="39">
        <f t="shared" si="19"/>
        <v>0</v>
      </c>
    </row>
    <row r="299" spans="1:23" x14ac:dyDescent="0.2">
      <c r="A299" s="24">
        <v>3728</v>
      </c>
      <c r="B299" s="24" t="s">
        <v>265</v>
      </c>
      <c r="C299" s="24">
        <v>211</v>
      </c>
      <c r="D299" s="24">
        <v>80</v>
      </c>
      <c r="E299" s="25">
        <v>30416</v>
      </c>
      <c r="F299" s="25">
        <v>0</v>
      </c>
      <c r="G299" s="26">
        <v>17742.669999999998</v>
      </c>
      <c r="H299" s="26">
        <v>17742.669999999998</v>
      </c>
      <c r="K299" s="24" t="s">
        <v>265</v>
      </c>
      <c r="L299" s="39">
        <v>17742.669999999998</v>
      </c>
      <c r="M299" s="39">
        <v>0</v>
      </c>
      <c r="N299" s="24">
        <v>72</v>
      </c>
      <c r="O299" s="24">
        <v>64</v>
      </c>
      <c r="P299" s="39">
        <v>-17742.669999999998</v>
      </c>
      <c r="Q299" s="39">
        <v>11973.33</v>
      </c>
      <c r="R299" s="39" t="str">
        <f>IF(K299=B299,"OK","ERROR")</f>
        <v>OK</v>
      </c>
      <c r="S299" s="39">
        <v>17742.669999999998</v>
      </c>
      <c r="T299" s="39">
        <f t="shared" si="16"/>
        <v>0</v>
      </c>
      <c r="U299" s="39">
        <f t="shared" si="17"/>
        <v>29715.999999999996</v>
      </c>
      <c r="V299" s="39">
        <f t="shared" si="18"/>
        <v>0</v>
      </c>
      <c r="W299" s="39">
        <f t="shared" si="19"/>
        <v>0</v>
      </c>
    </row>
    <row r="300" spans="1:23" x14ac:dyDescent="0.2">
      <c r="A300" s="24">
        <v>3733</v>
      </c>
      <c r="B300" s="24" t="s">
        <v>266</v>
      </c>
      <c r="C300" s="24">
        <v>219</v>
      </c>
      <c r="D300" s="24">
        <v>88</v>
      </c>
      <c r="E300" s="25">
        <v>33457</v>
      </c>
      <c r="F300" s="25">
        <v>0</v>
      </c>
      <c r="G300" s="26">
        <v>19516.580000000002</v>
      </c>
      <c r="H300" s="26">
        <v>19516.580000000002</v>
      </c>
      <c r="K300" s="24" t="s">
        <v>266</v>
      </c>
      <c r="L300" s="39">
        <v>19516.580000000002</v>
      </c>
      <c r="M300" s="39">
        <v>0</v>
      </c>
      <c r="N300" s="24">
        <v>79.2</v>
      </c>
      <c r="O300" s="24">
        <v>70.400000000000006</v>
      </c>
      <c r="P300" s="39">
        <v>-19516.580000000002</v>
      </c>
      <c r="Q300" s="39">
        <v>13171.02</v>
      </c>
      <c r="R300" s="39" t="str">
        <f>IF(K300=B300,"OK","ERROR")</f>
        <v>OK</v>
      </c>
      <c r="S300" s="39">
        <v>19516.580000000002</v>
      </c>
      <c r="T300" s="39">
        <f t="shared" si="16"/>
        <v>0</v>
      </c>
      <c r="U300" s="39">
        <f t="shared" si="17"/>
        <v>32687.600000000002</v>
      </c>
      <c r="V300" s="39">
        <f t="shared" si="18"/>
        <v>0</v>
      </c>
      <c r="W300" s="39">
        <f t="shared" si="19"/>
        <v>0</v>
      </c>
    </row>
    <row r="301" spans="1:23" x14ac:dyDescent="0.2">
      <c r="A301" s="24">
        <v>3740</v>
      </c>
      <c r="B301" s="24" t="s">
        <v>267</v>
      </c>
      <c r="C301" s="24">
        <v>189</v>
      </c>
      <c r="D301" s="24">
        <v>72</v>
      </c>
      <c r="E301" s="25">
        <v>27374</v>
      </c>
      <c r="F301" s="25">
        <v>0</v>
      </c>
      <c r="G301" s="26">
        <v>15968.17</v>
      </c>
      <c r="H301" s="26">
        <v>15968.17</v>
      </c>
      <c r="K301" s="24" t="s">
        <v>267</v>
      </c>
      <c r="L301" s="39">
        <v>15968.17</v>
      </c>
      <c r="M301" s="39">
        <v>0</v>
      </c>
      <c r="N301" s="24">
        <v>64.8</v>
      </c>
      <c r="O301" s="24">
        <v>57.6</v>
      </c>
      <c r="P301" s="39">
        <v>-15968.17</v>
      </c>
      <c r="Q301" s="39">
        <v>10776.23</v>
      </c>
      <c r="R301" s="39" t="str">
        <f>IF(K301=B301,"OK","ERROR")</f>
        <v>OK</v>
      </c>
      <c r="S301" s="39">
        <v>15968.17</v>
      </c>
      <c r="T301" s="39">
        <f t="shared" si="16"/>
        <v>0</v>
      </c>
      <c r="U301" s="39">
        <f t="shared" si="17"/>
        <v>26744.399999999998</v>
      </c>
      <c r="V301" s="39">
        <f t="shared" si="18"/>
        <v>0</v>
      </c>
      <c r="W301" s="39">
        <f t="shared" si="19"/>
        <v>0</v>
      </c>
    </row>
    <row r="302" spans="1:23" x14ac:dyDescent="0.2">
      <c r="A302" s="24">
        <v>3745</v>
      </c>
      <c r="B302" s="24" t="s">
        <v>268</v>
      </c>
      <c r="C302" s="24">
        <v>209</v>
      </c>
      <c r="D302" s="24">
        <v>82</v>
      </c>
      <c r="E302" s="25">
        <v>31176</v>
      </c>
      <c r="F302" s="25">
        <v>0</v>
      </c>
      <c r="G302" s="26">
        <v>18186</v>
      </c>
      <c r="H302" s="26">
        <v>18186</v>
      </c>
      <c r="K302" s="24" t="s">
        <v>268</v>
      </c>
      <c r="L302" s="39">
        <v>18186</v>
      </c>
      <c r="M302" s="39">
        <v>0</v>
      </c>
      <c r="N302" s="24">
        <v>73.8</v>
      </c>
      <c r="O302" s="24">
        <v>65.600000000000009</v>
      </c>
      <c r="P302" s="39">
        <v>-18186</v>
      </c>
      <c r="Q302" s="39">
        <v>12272.9</v>
      </c>
      <c r="R302" s="39" t="str">
        <f>IF(K302=B302,"OK","ERROR")</f>
        <v>OK</v>
      </c>
      <c r="S302" s="39">
        <v>18186</v>
      </c>
      <c r="T302" s="39">
        <f t="shared" si="16"/>
        <v>0</v>
      </c>
      <c r="U302" s="39">
        <f t="shared" si="17"/>
        <v>30458.899999999998</v>
      </c>
      <c r="V302" s="39">
        <f t="shared" si="18"/>
        <v>0</v>
      </c>
      <c r="W302" s="39">
        <f t="shared" si="19"/>
        <v>0</v>
      </c>
    </row>
    <row r="303" spans="1:23" x14ac:dyDescent="0.2">
      <c r="A303" s="24">
        <v>3749</v>
      </c>
      <c r="B303" s="24" t="s">
        <v>269</v>
      </c>
      <c r="C303" s="24">
        <v>201</v>
      </c>
      <c r="D303" s="24">
        <v>76</v>
      </c>
      <c r="E303" s="25">
        <v>28895</v>
      </c>
      <c r="F303" s="25">
        <v>0</v>
      </c>
      <c r="G303" s="26">
        <v>16855.419999999998</v>
      </c>
      <c r="H303" s="26">
        <v>16855.419999999998</v>
      </c>
      <c r="K303" s="24" t="s">
        <v>269</v>
      </c>
      <c r="L303" s="39">
        <v>16855.419999999998</v>
      </c>
      <c r="M303" s="39">
        <v>0</v>
      </c>
      <c r="N303" s="24">
        <v>68.400000000000006</v>
      </c>
      <c r="O303" s="24">
        <v>60.800000000000004</v>
      </c>
      <c r="P303" s="39">
        <v>-16855.419999999998</v>
      </c>
      <c r="Q303" s="39">
        <v>11374.78</v>
      </c>
      <c r="R303" s="39" t="str">
        <f>IF(K303=B303,"OK","ERROR")</f>
        <v>OK</v>
      </c>
      <c r="S303" s="39">
        <v>16855.419999999998</v>
      </c>
      <c r="T303" s="39">
        <f t="shared" si="16"/>
        <v>0</v>
      </c>
      <c r="U303" s="39">
        <f t="shared" si="17"/>
        <v>28230.2</v>
      </c>
      <c r="V303" s="39">
        <f t="shared" si="18"/>
        <v>0</v>
      </c>
      <c r="W303" s="39">
        <f t="shared" si="19"/>
        <v>0</v>
      </c>
    </row>
    <row r="304" spans="1:23" x14ac:dyDescent="0.2">
      <c r="A304" s="24">
        <v>3754</v>
      </c>
      <c r="B304" s="24" t="s">
        <v>263</v>
      </c>
      <c r="C304" s="24">
        <v>306</v>
      </c>
      <c r="D304" s="24">
        <v>129</v>
      </c>
      <c r="E304" s="25">
        <v>49045</v>
      </c>
      <c r="F304" s="25">
        <v>0</v>
      </c>
      <c r="G304" s="26">
        <v>28609.58</v>
      </c>
      <c r="H304" s="26">
        <v>28609.58</v>
      </c>
      <c r="K304" s="24" t="s">
        <v>263</v>
      </c>
      <c r="L304" s="39">
        <v>28609.58</v>
      </c>
      <c r="M304" s="39">
        <v>0</v>
      </c>
      <c r="N304" s="24">
        <v>116.10000000000001</v>
      </c>
      <c r="O304" s="24">
        <v>103.2</v>
      </c>
      <c r="P304" s="39">
        <v>-28609.58</v>
      </c>
      <c r="Q304" s="39">
        <v>19307.47</v>
      </c>
      <c r="R304" s="39" t="str">
        <f>IF(K304=B304,"OK","ERROR")</f>
        <v>OK</v>
      </c>
      <c r="S304" s="39">
        <v>28609.58</v>
      </c>
      <c r="T304" s="39">
        <f t="shared" si="16"/>
        <v>0</v>
      </c>
      <c r="U304" s="39">
        <f t="shared" si="17"/>
        <v>47917.049999999996</v>
      </c>
      <c r="V304" s="39">
        <f t="shared" si="18"/>
        <v>0</v>
      </c>
      <c r="W304" s="39">
        <f t="shared" si="19"/>
        <v>0</v>
      </c>
    </row>
    <row r="305" spans="1:23" x14ac:dyDescent="0.2">
      <c r="A305" s="24">
        <v>3892</v>
      </c>
      <c r="B305" s="24" t="s">
        <v>270</v>
      </c>
      <c r="C305" s="24">
        <v>190</v>
      </c>
      <c r="D305" s="24">
        <v>70</v>
      </c>
      <c r="E305" s="25">
        <v>26614</v>
      </c>
      <c r="F305" s="25">
        <v>0</v>
      </c>
      <c r="G305" s="26">
        <v>15524.83</v>
      </c>
      <c r="H305" s="26">
        <v>15524.83</v>
      </c>
      <c r="K305" s="24" t="s">
        <v>270</v>
      </c>
      <c r="L305" s="39">
        <v>15524.83</v>
      </c>
      <c r="M305" s="39">
        <v>0</v>
      </c>
      <c r="N305" s="24">
        <v>63</v>
      </c>
      <c r="O305" s="24">
        <v>56</v>
      </c>
      <c r="P305" s="39">
        <v>-15524.83</v>
      </c>
      <c r="Q305" s="39">
        <v>10476.67</v>
      </c>
      <c r="R305" s="39" t="str">
        <f>IF(K305=B305,"OK","ERROR")</f>
        <v>OK</v>
      </c>
      <c r="S305" s="39">
        <v>15524.83</v>
      </c>
      <c r="T305" s="39">
        <f t="shared" si="16"/>
        <v>0</v>
      </c>
      <c r="U305" s="39">
        <f t="shared" si="17"/>
        <v>26001.499999999996</v>
      </c>
      <c r="V305" s="39">
        <f t="shared" si="18"/>
        <v>0</v>
      </c>
      <c r="W305" s="39">
        <f t="shared" si="19"/>
        <v>0</v>
      </c>
    </row>
    <row r="306" spans="1:23" x14ac:dyDescent="0.2">
      <c r="A306" s="24">
        <v>3893</v>
      </c>
      <c r="B306" s="24" t="s">
        <v>181</v>
      </c>
      <c r="C306" s="24">
        <v>208</v>
      </c>
      <c r="D306" s="24">
        <v>51</v>
      </c>
      <c r="E306" s="25">
        <v>19390</v>
      </c>
      <c r="F306" s="25">
        <v>0</v>
      </c>
      <c r="G306" s="26">
        <v>11310.83</v>
      </c>
      <c r="H306" s="26">
        <v>11310.83</v>
      </c>
      <c r="K306" s="24" t="s">
        <v>181</v>
      </c>
      <c r="L306" s="39">
        <v>11310.83</v>
      </c>
      <c r="M306" s="39">
        <v>0</v>
      </c>
      <c r="N306" s="24">
        <v>45.9</v>
      </c>
      <c r="O306" s="24">
        <v>40.800000000000004</v>
      </c>
      <c r="P306" s="39">
        <v>-11310.83</v>
      </c>
      <c r="Q306" s="39">
        <v>7633.12</v>
      </c>
      <c r="R306" s="39" t="str">
        <f>IF(K306=B306,"OK","ERROR")</f>
        <v>OK</v>
      </c>
      <c r="S306" s="39">
        <v>11310.83</v>
      </c>
      <c r="T306" s="39">
        <f t="shared" si="16"/>
        <v>0</v>
      </c>
      <c r="U306" s="39">
        <f t="shared" si="17"/>
        <v>18943.949999999997</v>
      </c>
      <c r="V306" s="39">
        <f t="shared" si="18"/>
        <v>0</v>
      </c>
      <c r="W306" s="39">
        <f t="shared" si="19"/>
        <v>0</v>
      </c>
    </row>
    <row r="307" spans="1:23" x14ac:dyDescent="0.2">
      <c r="A307" s="24">
        <v>3896</v>
      </c>
      <c r="B307" s="24" t="s">
        <v>182</v>
      </c>
      <c r="C307" s="24">
        <v>183</v>
      </c>
      <c r="D307" s="24">
        <v>61</v>
      </c>
      <c r="E307" s="25">
        <v>23192</v>
      </c>
      <c r="F307" s="25">
        <v>0</v>
      </c>
      <c r="G307" s="26">
        <v>13528.67</v>
      </c>
      <c r="H307" s="26">
        <v>13528.67</v>
      </c>
      <c r="K307" s="24" t="s">
        <v>182</v>
      </c>
      <c r="L307" s="39">
        <v>13528.67</v>
      </c>
      <c r="M307" s="39">
        <v>0</v>
      </c>
      <c r="N307" s="24">
        <v>54.9</v>
      </c>
      <c r="O307" s="24">
        <v>48.800000000000004</v>
      </c>
      <c r="P307" s="39">
        <v>-13528.67</v>
      </c>
      <c r="Q307" s="39">
        <v>9129.7800000000007</v>
      </c>
      <c r="R307" s="39" t="str">
        <f>IF(K307=B307,"OK","ERROR")</f>
        <v>OK</v>
      </c>
      <c r="S307" s="39">
        <v>13528.67</v>
      </c>
      <c r="T307" s="39">
        <f t="shared" si="16"/>
        <v>0</v>
      </c>
      <c r="U307" s="39">
        <f t="shared" si="17"/>
        <v>22658.449999999997</v>
      </c>
      <c r="V307" s="39">
        <f t="shared" si="18"/>
        <v>0</v>
      </c>
      <c r="W307" s="39">
        <f t="shared" si="19"/>
        <v>0</v>
      </c>
    </row>
    <row r="308" spans="1:23" x14ac:dyDescent="0.2">
      <c r="A308" s="24">
        <v>3898</v>
      </c>
      <c r="B308" s="24" t="s">
        <v>183</v>
      </c>
      <c r="C308" s="24">
        <v>356</v>
      </c>
      <c r="D308" s="24">
        <v>69</v>
      </c>
      <c r="E308" s="25">
        <v>26234</v>
      </c>
      <c r="F308" s="25">
        <v>0</v>
      </c>
      <c r="G308" s="26">
        <v>15303.17</v>
      </c>
      <c r="H308" s="26">
        <v>15303.17</v>
      </c>
      <c r="K308" s="24" t="s">
        <v>183</v>
      </c>
      <c r="L308" s="39">
        <v>15303.17</v>
      </c>
      <c r="M308" s="39">
        <v>0</v>
      </c>
      <c r="N308" s="24">
        <v>62.1</v>
      </c>
      <c r="O308" s="24">
        <v>55.2</v>
      </c>
      <c r="P308" s="39">
        <v>-15303.17</v>
      </c>
      <c r="Q308" s="39">
        <v>10326.879999999999</v>
      </c>
      <c r="R308" s="39" t="str">
        <f>IF(K308=B308,"OK","ERROR")</f>
        <v>OK</v>
      </c>
      <c r="S308" s="39">
        <v>15303.17</v>
      </c>
      <c r="T308" s="39">
        <f t="shared" si="16"/>
        <v>0</v>
      </c>
      <c r="U308" s="39">
        <f t="shared" si="17"/>
        <v>25630.05</v>
      </c>
      <c r="V308" s="39">
        <f t="shared" si="18"/>
        <v>0</v>
      </c>
      <c r="W308" s="39">
        <f t="shared" si="19"/>
        <v>0</v>
      </c>
    </row>
    <row r="309" spans="1:23" x14ac:dyDescent="0.2">
      <c r="A309" s="24">
        <v>3902</v>
      </c>
      <c r="B309" s="24" t="s">
        <v>376</v>
      </c>
      <c r="C309" s="24">
        <v>415</v>
      </c>
      <c r="D309" s="24">
        <v>143</v>
      </c>
      <c r="E309" s="25">
        <v>54368</v>
      </c>
      <c r="F309" s="25">
        <v>0</v>
      </c>
      <c r="G309" s="26">
        <v>31714.67</v>
      </c>
      <c r="H309" s="26">
        <v>31714.67</v>
      </c>
      <c r="K309" s="24" t="s">
        <v>376</v>
      </c>
      <c r="L309" s="39">
        <v>31714.67</v>
      </c>
      <c r="M309" s="39">
        <v>0</v>
      </c>
      <c r="N309" s="24">
        <v>128.70000000000002</v>
      </c>
      <c r="O309" s="24">
        <v>114.4</v>
      </c>
      <c r="P309" s="39">
        <v>-31714.67</v>
      </c>
      <c r="Q309" s="39">
        <v>21402.68</v>
      </c>
      <c r="R309" s="39" t="str">
        <f>IF(K309=B309,"OK","ERROR")</f>
        <v>OK</v>
      </c>
      <c r="S309" s="39">
        <v>31714.67</v>
      </c>
      <c r="T309" s="39">
        <f t="shared" si="16"/>
        <v>0</v>
      </c>
      <c r="U309" s="39">
        <f t="shared" si="17"/>
        <v>53117.35</v>
      </c>
      <c r="V309" s="39">
        <f t="shared" si="18"/>
        <v>0</v>
      </c>
      <c r="W309" s="39">
        <f t="shared" si="19"/>
        <v>0</v>
      </c>
    </row>
    <row r="310" spans="1:23" x14ac:dyDescent="0.2">
      <c r="A310" s="24">
        <v>3904</v>
      </c>
      <c r="B310" s="24" t="s">
        <v>184</v>
      </c>
      <c r="C310" s="24">
        <v>379</v>
      </c>
      <c r="D310" s="24">
        <v>98</v>
      </c>
      <c r="E310" s="25">
        <v>37259</v>
      </c>
      <c r="F310" s="25">
        <v>0</v>
      </c>
      <c r="G310" s="26">
        <v>21734.42</v>
      </c>
      <c r="H310" s="26">
        <v>21734.42</v>
      </c>
      <c r="K310" s="24" t="s">
        <v>184</v>
      </c>
      <c r="L310" s="39">
        <v>21734.42</v>
      </c>
      <c r="M310" s="39">
        <v>0</v>
      </c>
      <c r="N310" s="24">
        <v>88.2</v>
      </c>
      <c r="O310" s="24">
        <v>78.400000000000006</v>
      </c>
      <c r="P310" s="39">
        <v>-21734.42</v>
      </c>
      <c r="Q310" s="39">
        <v>14667.68</v>
      </c>
      <c r="R310" s="39" t="str">
        <f>IF(K310=B310,"OK","ERROR")</f>
        <v>OK</v>
      </c>
      <c r="S310" s="39">
        <v>21734.42</v>
      </c>
      <c r="T310" s="39">
        <f t="shared" si="16"/>
        <v>0</v>
      </c>
      <c r="U310" s="39">
        <f t="shared" si="17"/>
        <v>36402.1</v>
      </c>
      <c r="V310" s="39">
        <f t="shared" si="18"/>
        <v>0</v>
      </c>
      <c r="W310" s="39">
        <f t="shared" si="19"/>
        <v>0</v>
      </c>
    </row>
    <row r="311" spans="1:23" x14ac:dyDescent="0.2">
      <c r="A311" s="24">
        <v>3905</v>
      </c>
      <c r="B311" s="24" t="s">
        <v>185</v>
      </c>
      <c r="C311" s="24">
        <v>464</v>
      </c>
      <c r="D311" s="24">
        <v>132</v>
      </c>
      <c r="E311" s="25">
        <v>50186</v>
      </c>
      <c r="F311" s="25">
        <v>0</v>
      </c>
      <c r="G311" s="26">
        <v>29275.17</v>
      </c>
      <c r="H311" s="26">
        <v>29275.17</v>
      </c>
      <c r="K311" s="24" t="s">
        <v>185</v>
      </c>
      <c r="L311" s="39">
        <v>29275.17</v>
      </c>
      <c r="M311" s="39">
        <v>0</v>
      </c>
      <c r="N311" s="24">
        <v>118.8</v>
      </c>
      <c r="O311" s="24">
        <v>105.60000000000001</v>
      </c>
      <c r="P311" s="39">
        <v>-29275.17</v>
      </c>
      <c r="Q311" s="39">
        <v>19756.23</v>
      </c>
      <c r="R311" s="39" t="str">
        <f>IF(K311=B311,"OK","ERROR")</f>
        <v>OK</v>
      </c>
      <c r="S311" s="39">
        <v>29275.17</v>
      </c>
      <c r="T311" s="39">
        <f t="shared" si="16"/>
        <v>0</v>
      </c>
      <c r="U311" s="39">
        <f t="shared" si="17"/>
        <v>49031.399999999994</v>
      </c>
      <c r="V311" s="39">
        <f t="shared" si="18"/>
        <v>0</v>
      </c>
      <c r="W311" s="39">
        <f t="shared" si="19"/>
        <v>0</v>
      </c>
    </row>
    <row r="312" spans="1:23" x14ac:dyDescent="0.2">
      <c r="A312" s="24">
        <v>3906</v>
      </c>
      <c r="B312" s="24" t="s">
        <v>186</v>
      </c>
      <c r="C312" s="24">
        <v>387</v>
      </c>
      <c r="D312" s="24">
        <v>150</v>
      </c>
      <c r="E312" s="25">
        <v>57029</v>
      </c>
      <c r="F312" s="25">
        <v>0</v>
      </c>
      <c r="G312" s="26">
        <v>33266.92</v>
      </c>
      <c r="H312" s="26">
        <v>33266.92</v>
      </c>
      <c r="K312" s="24" t="s">
        <v>186</v>
      </c>
      <c r="L312" s="39">
        <v>33266.92</v>
      </c>
      <c r="M312" s="39">
        <v>0</v>
      </c>
      <c r="N312" s="24">
        <v>135</v>
      </c>
      <c r="O312" s="24">
        <v>120</v>
      </c>
      <c r="P312" s="39">
        <v>-33266.92</v>
      </c>
      <c r="Q312" s="39">
        <v>22450.58</v>
      </c>
      <c r="R312" s="39" t="str">
        <f>IF(K312=B312,"OK","ERROR")</f>
        <v>OK</v>
      </c>
      <c r="S312" s="39">
        <v>33266.92</v>
      </c>
      <c r="T312" s="39">
        <f t="shared" si="16"/>
        <v>0</v>
      </c>
      <c r="U312" s="39">
        <f t="shared" si="17"/>
        <v>55717.499999999993</v>
      </c>
      <c r="V312" s="39">
        <f t="shared" si="18"/>
        <v>0</v>
      </c>
      <c r="W312" s="39">
        <f t="shared" si="19"/>
        <v>0</v>
      </c>
    </row>
    <row r="313" spans="1:23" x14ac:dyDescent="0.2">
      <c r="A313" s="24">
        <v>3907</v>
      </c>
      <c r="B313" s="24" t="s">
        <v>187</v>
      </c>
      <c r="C313" s="24">
        <v>392</v>
      </c>
      <c r="D313" s="24">
        <v>163</v>
      </c>
      <c r="E313" s="25">
        <v>61971</v>
      </c>
      <c r="F313" s="25">
        <v>0</v>
      </c>
      <c r="G313" s="26">
        <v>36149.75</v>
      </c>
      <c r="H313" s="26">
        <v>36149.75</v>
      </c>
      <c r="K313" s="24" t="s">
        <v>187</v>
      </c>
      <c r="L313" s="39">
        <v>36149.75</v>
      </c>
      <c r="M313" s="39">
        <v>0</v>
      </c>
      <c r="N313" s="24">
        <v>146.70000000000002</v>
      </c>
      <c r="O313" s="24">
        <v>130.4</v>
      </c>
      <c r="P313" s="39">
        <v>-36149.75</v>
      </c>
      <c r="Q313" s="39">
        <v>24396.6</v>
      </c>
      <c r="R313" s="39" t="str">
        <f>IF(K313=B313,"OK","ERROR")</f>
        <v>OK</v>
      </c>
      <c r="S313" s="39">
        <v>36149.75</v>
      </c>
      <c r="T313" s="39">
        <f t="shared" si="16"/>
        <v>0</v>
      </c>
      <c r="U313" s="39">
        <f t="shared" si="17"/>
        <v>60546.35</v>
      </c>
      <c r="V313" s="39">
        <f t="shared" si="18"/>
        <v>0</v>
      </c>
      <c r="W313" s="39">
        <f t="shared" si="19"/>
        <v>0</v>
      </c>
    </row>
    <row r="314" spans="1:23" x14ac:dyDescent="0.2">
      <c r="A314" s="24">
        <v>3909</v>
      </c>
      <c r="B314" s="24" t="s">
        <v>188</v>
      </c>
      <c r="C314" s="24">
        <v>461</v>
      </c>
      <c r="D314" s="24">
        <v>93</v>
      </c>
      <c r="E314" s="25">
        <v>35358</v>
      </c>
      <c r="F314" s="25">
        <v>0</v>
      </c>
      <c r="G314" s="26">
        <v>20625.5</v>
      </c>
      <c r="H314" s="26">
        <v>20625.5</v>
      </c>
      <c r="K314" s="24" t="s">
        <v>188</v>
      </c>
      <c r="L314" s="39">
        <v>20625.5</v>
      </c>
      <c r="M314" s="39">
        <v>0</v>
      </c>
      <c r="N314" s="24">
        <v>83.7</v>
      </c>
      <c r="O314" s="24">
        <v>74.400000000000006</v>
      </c>
      <c r="P314" s="39">
        <v>-20625.5</v>
      </c>
      <c r="Q314" s="39">
        <v>13919.35</v>
      </c>
      <c r="R314" s="39" t="str">
        <f>IF(K314=B314,"OK","ERROR")</f>
        <v>OK</v>
      </c>
      <c r="S314" s="39">
        <v>20625.5</v>
      </c>
      <c r="T314" s="39">
        <f t="shared" si="16"/>
        <v>0</v>
      </c>
      <c r="U314" s="39">
        <f t="shared" si="17"/>
        <v>34544.85</v>
      </c>
      <c r="V314" s="39">
        <f t="shared" si="18"/>
        <v>0</v>
      </c>
      <c r="W314" s="39">
        <f t="shared" si="19"/>
        <v>0</v>
      </c>
    </row>
    <row r="315" spans="1:23" x14ac:dyDescent="0.2">
      <c r="A315" s="24">
        <v>3910</v>
      </c>
      <c r="B315" s="24" t="s">
        <v>189</v>
      </c>
      <c r="C315" s="24">
        <v>429</v>
      </c>
      <c r="D315" s="24">
        <v>167</v>
      </c>
      <c r="E315" s="25">
        <v>63492</v>
      </c>
      <c r="F315" s="25">
        <v>0</v>
      </c>
      <c r="G315" s="26">
        <v>37037</v>
      </c>
      <c r="H315" s="26">
        <v>37037</v>
      </c>
      <c r="K315" s="24" t="s">
        <v>189</v>
      </c>
      <c r="L315" s="39">
        <v>37037</v>
      </c>
      <c r="M315" s="39">
        <v>0</v>
      </c>
      <c r="N315" s="24">
        <v>150.30000000000001</v>
      </c>
      <c r="O315" s="24">
        <v>133.6</v>
      </c>
      <c r="P315" s="39">
        <v>-37037</v>
      </c>
      <c r="Q315" s="39">
        <v>24995.15</v>
      </c>
      <c r="R315" s="39" t="str">
        <f>IF(K315=B315,"OK","ERROR")</f>
        <v>OK</v>
      </c>
      <c r="S315" s="39">
        <v>37037</v>
      </c>
      <c r="T315" s="39">
        <f t="shared" si="16"/>
        <v>0</v>
      </c>
      <c r="U315" s="39">
        <f t="shared" si="17"/>
        <v>62032.149999999987</v>
      </c>
      <c r="V315" s="39">
        <f t="shared" si="18"/>
        <v>0</v>
      </c>
      <c r="W315" s="39">
        <f t="shared" si="19"/>
        <v>0</v>
      </c>
    </row>
    <row r="316" spans="1:23" x14ac:dyDescent="0.2">
      <c r="A316" s="24">
        <v>3911</v>
      </c>
      <c r="B316" s="24" t="s">
        <v>190</v>
      </c>
      <c r="C316" s="24">
        <v>227</v>
      </c>
      <c r="D316" s="24">
        <v>99</v>
      </c>
      <c r="E316" s="25">
        <v>37639</v>
      </c>
      <c r="F316" s="25">
        <v>0</v>
      </c>
      <c r="G316" s="26">
        <v>21956.080000000002</v>
      </c>
      <c r="H316" s="26">
        <v>21956.080000000002</v>
      </c>
      <c r="K316" s="24" t="s">
        <v>190</v>
      </c>
      <c r="L316" s="39">
        <v>21956.080000000002</v>
      </c>
      <c r="M316" s="39">
        <v>0</v>
      </c>
      <c r="N316" s="24">
        <v>89.100000000000009</v>
      </c>
      <c r="O316" s="24">
        <v>79.2</v>
      </c>
      <c r="P316" s="39">
        <v>-21956.080000000002</v>
      </c>
      <c r="Q316" s="39">
        <v>14817.47</v>
      </c>
      <c r="R316" s="39" t="str">
        <f>IF(K316=B316,"OK","ERROR")</f>
        <v>OK</v>
      </c>
      <c r="S316" s="39">
        <v>21956.080000000002</v>
      </c>
      <c r="T316" s="39">
        <f t="shared" si="16"/>
        <v>0</v>
      </c>
      <c r="U316" s="39">
        <f t="shared" si="17"/>
        <v>36773.549999999996</v>
      </c>
      <c r="V316" s="39">
        <f t="shared" si="18"/>
        <v>0</v>
      </c>
      <c r="W316" s="39">
        <f t="shared" si="19"/>
        <v>0</v>
      </c>
    </row>
    <row r="317" spans="1:23" x14ac:dyDescent="0.2">
      <c r="A317" s="24">
        <v>3913</v>
      </c>
      <c r="B317" s="24" t="s">
        <v>271</v>
      </c>
      <c r="C317" s="24">
        <v>230</v>
      </c>
      <c r="D317" s="24">
        <v>88</v>
      </c>
      <c r="E317" s="25">
        <v>33457</v>
      </c>
      <c r="F317" s="25">
        <v>0</v>
      </c>
      <c r="G317" s="26">
        <v>19516.580000000002</v>
      </c>
      <c r="H317" s="26">
        <v>19516.580000000002</v>
      </c>
      <c r="K317" s="24" t="s">
        <v>271</v>
      </c>
      <c r="L317" s="39">
        <v>19516.580000000002</v>
      </c>
      <c r="M317" s="39">
        <v>0</v>
      </c>
      <c r="N317" s="24">
        <v>79.2</v>
      </c>
      <c r="O317" s="24">
        <v>70.400000000000006</v>
      </c>
      <c r="P317" s="39">
        <v>-19516.580000000002</v>
      </c>
      <c r="Q317" s="39">
        <v>13171.02</v>
      </c>
      <c r="R317" s="39" t="str">
        <f>IF(K317=B317,"OK","ERROR")</f>
        <v>OK</v>
      </c>
      <c r="S317" s="39">
        <v>19516.580000000002</v>
      </c>
      <c r="T317" s="39">
        <f t="shared" si="16"/>
        <v>0</v>
      </c>
      <c r="U317" s="39">
        <f t="shared" si="17"/>
        <v>32687.600000000002</v>
      </c>
      <c r="V317" s="39">
        <f t="shared" si="18"/>
        <v>0</v>
      </c>
      <c r="W317" s="39">
        <f t="shared" si="19"/>
        <v>0</v>
      </c>
    </row>
    <row r="318" spans="1:23" x14ac:dyDescent="0.2">
      <c r="A318" s="24">
        <v>3914</v>
      </c>
      <c r="B318" s="24" t="s">
        <v>191</v>
      </c>
      <c r="C318" s="24">
        <v>609</v>
      </c>
      <c r="D318" s="24">
        <v>223</v>
      </c>
      <c r="E318" s="25">
        <v>84783</v>
      </c>
      <c r="F318" s="25">
        <v>0</v>
      </c>
      <c r="G318" s="26">
        <v>49456.75</v>
      </c>
      <c r="H318" s="26">
        <v>49456.75</v>
      </c>
      <c r="K318" s="24" t="s">
        <v>191</v>
      </c>
      <c r="L318" s="39">
        <v>49456.75</v>
      </c>
      <c r="M318" s="39">
        <v>0</v>
      </c>
      <c r="N318" s="24">
        <v>200.70000000000002</v>
      </c>
      <c r="O318" s="24">
        <v>178.4</v>
      </c>
      <c r="P318" s="39">
        <v>-49456.75</v>
      </c>
      <c r="Q318" s="39">
        <v>33376.6</v>
      </c>
      <c r="R318" s="39" t="str">
        <f>IF(K318=B318,"OK","ERROR")</f>
        <v>OK</v>
      </c>
      <c r="S318" s="39">
        <v>49456.75</v>
      </c>
      <c r="T318" s="39">
        <f t="shared" si="16"/>
        <v>0</v>
      </c>
      <c r="U318" s="39">
        <f t="shared" si="17"/>
        <v>82833.349999999991</v>
      </c>
      <c r="V318" s="39">
        <f t="shared" si="18"/>
        <v>0</v>
      </c>
      <c r="W318" s="39">
        <f t="shared" si="19"/>
        <v>0</v>
      </c>
    </row>
    <row r="319" spans="1:23" x14ac:dyDescent="0.2">
      <c r="A319" s="24">
        <v>3915</v>
      </c>
      <c r="B319" s="24" t="s">
        <v>192</v>
      </c>
      <c r="C319" s="24">
        <v>580</v>
      </c>
      <c r="D319" s="24">
        <v>200</v>
      </c>
      <c r="E319" s="25">
        <v>76038</v>
      </c>
      <c r="F319" s="25">
        <v>0</v>
      </c>
      <c r="G319" s="26">
        <v>44355.5</v>
      </c>
      <c r="H319" s="26">
        <v>44355.5</v>
      </c>
      <c r="K319" s="24" t="s">
        <v>192</v>
      </c>
      <c r="L319" s="39">
        <v>44355.5</v>
      </c>
      <c r="M319" s="39">
        <v>0</v>
      </c>
      <c r="N319" s="24">
        <v>180</v>
      </c>
      <c r="O319" s="24">
        <v>160</v>
      </c>
      <c r="P319" s="39">
        <v>-44355.5</v>
      </c>
      <c r="Q319" s="39">
        <v>29934.5</v>
      </c>
      <c r="R319" s="39" t="str">
        <f>IF(K319=B319,"OK","ERROR")</f>
        <v>OK</v>
      </c>
      <c r="S319" s="39">
        <v>44355.5</v>
      </c>
      <c r="T319" s="39">
        <f t="shared" si="16"/>
        <v>0</v>
      </c>
      <c r="U319" s="39">
        <f t="shared" si="17"/>
        <v>74289.999999999985</v>
      </c>
      <c r="V319" s="39">
        <f t="shared" si="18"/>
        <v>0</v>
      </c>
      <c r="W319" s="39">
        <f t="shared" si="19"/>
        <v>0</v>
      </c>
    </row>
    <row r="320" spans="1:23" x14ac:dyDescent="0.2">
      <c r="A320" s="24">
        <v>3916</v>
      </c>
      <c r="B320" s="24" t="s">
        <v>193</v>
      </c>
      <c r="C320" s="24">
        <v>273</v>
      </c>
      <c r="D320" s="24">
        <v>61</v>
      </c>
      <c r="E320" s="25">
        <v>23192</v>
      </c>
      <c r="F320" s="25">
        <v>0</v>
      </c>
      <c r="G320" s="26">
        <v>13528.67</v>
      </c>
      <c r="H320" s="26">
        <v>13528.67</v>
      </c>
      <c r="K320" s="24" t="s">
        <v>193</v>
      </c>
      <c r="L320" s="39">
        <v>13528.67</v>
      </c>
      <c r="M320" s="39">
        <v>0</v>
      </c>
      <c r="N320" s="24">
        <v>54.9</v>
      </c>
      <c r="O320" s="24">
        <v>48.800000000000004</v>
      </c>
      <c r="P320" s="39">
        <v>-13528.67</v>
      </c>
      <c r="Q320" s="39">
        <v>9129.7800000000007</v>
      </c>
      <c r="R320" s="39" t="str">
        <f>IF(K320=B320,"OK","ERROR")</f>
        <v>OK</v>
      </c>
      <c r="S320" s="39">
        <v>13528.67</v>
      </c>
      <c r="T320" s="39">
        <f t="shared" si="16"/>
        <v>0</v>
      </c>
      <c r="U320" s="39">
        <f t="shared" si="17"/>
        <v>22658.449999999997</v>
      </c>
      <c r="V320" s="39">
        <f t="shared" si="18"/>
        <v>0</v>
      </c>
      <c r="W320" s="39">
        <f t="shared" si="19"/>
        <v>0</v>
      </c>
    </row>
    <row r="321" spans="1:23" x14ac:dyDescent="0.2">
      <c r="A321" s="24">
        <v>3917</v>
      </c>
      <c r="B321" s="24" t="s">
        <v>194</v>
      </c>
      <c r="C321" s="24">
        <v>537</v>
      </c>
      <c r="D321" s="24">
        <v>173</v>
      </c>
      <c r="E321" s="25">
        <v>65773</v>
      </c>
      <c r="F321" s="25">
        <v>0</v>
      </c>
      <c r="G321" s="26">
        <v>38367.58</v>
      </c>
      <c r="H321" s="26">
        <v>38367.58</v>
      </c>
      <c r="K321" s="24" t="s">
        <v>194</v>
      </c>
      <c r="L321" s="39">
        <v>38367.58</v>
      </c>
      <c r="M321" s="39">
        <v>0</v>
      </c>
      <c r="N321" s="24">
        <v>155.70000000000002</v>
      </c>
      <c r="O321" s="24">
        <v>138.4</v>
      </c>
      <c r="P321" s="39">
        <v>-38367.58</v>
      </c>
      <c r="Q321" s="39">
        <v>25893.27</v>
      </c>
      <c r="R321" s="39" t="str">
        <f>IF(K321=B321,"OK","ERROR")</f>
        <v>OK</v>
      </c>
      <c r="S321" s="39">
        <v>38367.58</v>
      </c>
      <c r="T321" s="39">
        <f t="shared" si="16"/>
        <v>0</v>
      </c>
      <c r="U321" s="39">
        <f t="shared" si="17"/>
        <v>64260.85</v>
      </c>
      <c r="V321" s="39">
        <f t="shared" si="18"/>
        <v>0</v>
      </c>
      <c r="W321" s="39">
        <f t="shared" si="19"/>
        <v>0</v>
      </c>
    </row>
    <row r="322" spans="1:23" x14ac:dyDescent="0.2">
      <c r="A322" s="24">
        <v>3918</v>
      </c>
      <c r="B322" s="24" t="s">
        <v>195</v>
      </c>
      <c r="C322" s="24">
        <v>546</v>
      </c>
      <c r="D322" s="24">
        <v>147</v>
      </c>
      <c r="E322" s="25">
        <v>55888</v>
      </c>
      <c r="F322" s="25">
        <v>0</v>
      </c>
      <c r="G322" s="26">
        <v>32601.33</v>
      </c>
      <c r="H322" s="26">
        <v>32601.33</v>
      </c>
      <c r="K322" s="24" t="s">
        <v>195</v>
      </c>
      <c r="L322" s="39">
        <v>32601.33</v>
      </c>
      <c r="M322" s="39">
        <v>0</v>
      </c>
      <c r="N322" s="24">
        <v>132.30000000000001</v>
      </c>
      <c r="O322" s="24">
        <v>117.60000000000001</v>
      </c>
      <c r="P322" s="39">
        <v>-32601.33</v>
      </c>
      <c r="Q322" s="39">
        <v>22001.82</v>
      </c>
      <c r="R322" s="39" t="str">
        <f>IF(K322=B322,"OK","ERROR")</f>
        <v>OK</v>
      </c>
      <c r="S322" s="39">
        <v>32601.33</v>
      </c>
      <c r="T322" s="39">
        <f t="shared" si="16"/>
        <v>0</v>
      </c>
      <c r="U322" s="39">
        <f t="shared" si="17"/>
        <v>54603.15</v>
      </c>
      <c r="V322" s="39">
        <f t="shared" si="18"/>
        <v>0</v>
      </c>
      <c r="W322" s="39">
        <f t="shared" si="19"/>
        <v>0</v>
      </c>
    </row>
    <row r="323" spans="1:23" x14ac:dyDescent="0.2">
      <c r="A323" s="24">
        <v>3919</v>
      </c>
      <c r="B323" s="24" t="s">
        <v>196</v>
      </c>
      <c r="C323" s="24">
        <v>284</v>
      </c>
      <c r="D323" s="24">
        <v>99</v>
      </c>
      <c r="E323" s="25">
        <v>37639</v>
      </c>
      <c r="F323" s="25">
        <v>0</v>
      </c>
      <c r="G323" s="26">
        <v>21956.080000000002</v>
      </c>
      <c r="H323" s="26">
        <v>21956.080000000002</v>
      </c>
      <c r="K323" s="24" t="s">
        <v>196</v>
      </c>
      <c r="L323" s="39">
        <v>21956.080000000002</v>
      </c>
      <c r="M323" s="39">
        <v>0</v>
      </c>
      <c r="N323" s="24">
        <v>89.100000000000009</v>
      </c>
      <c r="O323" s="24">
        <v>79.2</v>
      </c>
      <c r="P323" s="39">
        <v>-21956.080000000002</v>
      </c>
      <c r="Q323" s="39">
        <v>14817.47</v>
      </c>
      <c r="R323" s="39" t="str">
        <f>IF(K323=B323,"OK","ERROR")</f>
        <v>OK</v>
      </c>
      <c r="S323" s="39">
        <v>21956.080000000002</v>
      </c>
      <c r="T323" s="39">
        <f t="shared" ref="T323:T360" si="20">S323-L323-M323</f>
        <v>0</v>
      </c>
      <c r="U323" s="39">
        <f t="shared" ref="U323:U360" si="21">((N323+O323)/2)*(190*2.3)</f>
        <v>36773.549999999996</v>
      </c>
      <c r="V323" s="39">
        <f t="shared" ref="V323:V360" si="22">U323-L323-Q323</f>
        <v>0</v>
      </c>
      <c r="W323" s="39">
        <f t="shared" ref="W323:W360" si="23">L323+P323</f>
        <v>0</v>
      </c>
    </row>
    <row r="324" spans="1:23" x14ac:dyDescent="0.2">
      <c r="A324" s="24">
        <v>3920</v>
      </c>
      <c r="B324" s="24" t="s">
        <v>213</v>
      </c>
      <c r="C324" s="24">
        <v>98</v>
      </c>
      <c r="D324" s="24">
        <v>40</v>
      </c>
      <c r="E324" s="25">
        <v>15208</v>
      </c>
      <c r="F324" s="25">
        <v>5400</v>
      </c>
      <c r="G324" s="26">
        <v>14271.33</v>
      </c>
      <c r="H324" s="26">
        <v>8871.33</v>
      </c>
      <c r="K324" s="24" t="s">
        <v>213</v>
      </c>
      <c r="L324" s="39">
        <v>8871.33</v>
      </c>
      <c r="M324" s="39">
        <v>5400</v>
      </c>
      <c r="N324" s="24">
        <v>36</v>
      </c>
      <c r="O324" s="24">
        <v>32</v>
      </c>
      <c r="P324" s="39">
        <v>-8871.33</v>
      </c>
      <c r="Q324" s="39">
        <v>5986.67</v>
      </c>
      <c r="R324" s="39" t="str">
        <f>IF(K324=B324,"OK","ERROR")</f>
        <v>OK</v>
      </c>
      <c r="S324" s="39">
        <v>14271.33</v>
      </c>
      <c r="T324" s="39">
        <f t="shared" si="20"/>
        <v>0</v>
      </c>
      <c r="U324" s="39">
        <f t="shared" si="21"/>
        <v>14857.999999999998</v>
      </c>
      <c r="V324" s="39">
        <f t="shared" si="22"/>
        <v>0</v>
      </c>
      <c r="W324" s="39">
        <f t="shared" si="23"/>
        <v>0</v>
      </c>
    </row>
    <row r="325" spans="1:23" x14ac:dyDescent="0.2">
      <c r="A325" s="24">
        <v>5200</v>
      </c>
      <c r="B325" s="24" t="s">
        <v>272</v>
      </c>
      <c r="C325" s="24">
        <v>349</v>
      </c>
      <c r="D325" s="24">
        <v>138</v>
      </c>
      <c r="E325" s="25">
        <v>52467</v>
      </c>
      <c r="F325" s="25">
        <v>0</v>
      </c>
      <c r="G325" s="26">
        <v>30605.75</v>
      </c>
      <c r="H325" s="26">
        <v>30605.75</v>
      </c>
      <c r="K325" s="24" t="s">
        <v>272</v>
      </c>
      <c r="L325" s="39">
        <v>30605.75</v>
      </c>
      <c r="M325" s="39">
        <v>0</v>
      </c>
      <c r="N325" s="24">
        <v>124.2</v>
      </c>
      <c r="O325" s="24">
        <v>110.4</v>
      </c>
      <c r="P325" s="39">
        <v>-30605.75</v>
      </c>
      <c r="Q325" s="39">
        <v>20654.349999999999</v>
      </c>
      <c r="R325" s="39" t="str">
        <f>IF(K325=B325,"OK","ERROR")</f>
        <v>OK</v>
      </c>
      <c r="S325" s="39">
        <v>30605.75</v>
      </c>
      <c r="T325" s="39">
        <f t="shared" si="20"/>
        <v>0</v>
      </c>
      <c r="U325" s="39">
        <f t="shared" si="21"/>
        <v>51260.1</v>
      </c>
      <c r="V325" s="39">
        <f t="shared" si="22"/>
        <v>0</v>
      </c>
      <c r="W325" s="39">
        <f t="shared" si="23"/>
        <v>0</v>
      </c>
    </row>
    <row r="326" spans="1:23" x14ac:dyDescent="0.2">
      <c r="A326" s="24">
        <v>5201</v>
      </c>
      <c r="B326" s="24" t="s">
        <v>214</v>
      </c>
      <c r="C326" s="24">
        <v>313</v>
      </c>
      <c r="D326" s="24">
        <v>118</v>
      </c>
      <c r="E326" s="25">
        <v>44863</v>
      </c>
      <c r="F326" s="25">
        <v>0</v>
      </c>
      <c r="G326" s="26">
        <v>26170.080000000002</v>
      </c>
      <c r="H326" s="26">
        <v>26170.080000000002</v>
      </c>
      <c r="K326" s="24" t="s">
        <v>214</v>
      </c>
      <c r="L326" s="39">
        <v>26170.080000000002</v>
      </c>
      <c r="M326" s="39">
        <v>0</v>
      </c>
      <c r="N326" s="24">
        <v>106.2</v>
      </c>
      <c r="O326" s="24">
        <v>94.4</v>
      </c>
      <c r="P326" s="39">
        <v>-26170.080000000002</v>
      </c>
      <c r="Q326" s="39">
        <v>17661.02</v>
      </c>
      <c r="R326" s="39" t="str">
        <f>IF(K326=B326,"OK","ERROR")</f>
        <v>OK</v>
      </c>
      <c r="S326" s="39">
        <v>26170.080000000002</v>
      </c>
      <c r="T326" s="39">
        <f t="shared" si="20"/>
        <v>0</v>
      </c>
      <c r="U326" s="39">
        <f t="shared" si="21"/>
        <v>43831.1</v>
      </c>
      <c r="V326" s="39">
        <f t="shared" si="22"/>
        <v>0</v>
      </c>
      <c r="W326" s="39">
        <f t="shared" si="23"/>
        <v>0</v>
      </c>
    </row>
    <row r="327" spans="1:23" x14ac:dyDescent="0.2">
      <c r="A327" s="24">
        <v>5202</v>
      </c>
      <c r="B327" s="24" t="s">
        <v>273</v>
      </c>
      <c r="C327" s="24">
        <v>488</v>
      </c>
      <c r="D327" s="24">
        <v>161</v>
      </c>
      <c r="E327" s="25">
        <v>61211</v>
      </c>
      <c r="F327" s="25">
        <v>0</v>
      </c>
      <c r="G327" s="26">
        <v>35706.42</v>
      </c>
      <c r="H327" s="26">
        <v>35706.42</v>
      </c>
      <c r="K327" s="24" t="s">
        <v>273</v>
      </c>
      <c r="L327" s="39">
        <v>35706.42</v>
      </c>
      <c r="M327" s="39">
        <v>0</v>
      </c>
      <c r="N327" s="24">
        <v>144.9</v>
      </c>
      <c r="O327" s="24">
        <v>128.80000000000001</v>
      </c>
      <c r="P327" s="39">
        <v>-35706.42</v>
      </c>
      <c r="Q327" s="39">
        <v>24097.03</v>
      </c>
      <c r="R327" s="39" t="str">
        <f>IF(K327=B327,"OK","ERROR")</f>
        <v>OK</v>
      </c>
      <c r="S327" s="39">
        <v>35706.42</v>
      </c>
      <c r="T327" s="39">
        <f t="shared" si="20"/>
        <v>0</v>
      </c>
      <c r="U327" s="39">
        <f t="shared" si="21"/>
        <v>59803.450000000004</v>
      </c>
      <c r="V327" s="39">
        <f t="shared" si="22"/>
        <v>0</v>
      </c>
      <c r="W327" s="39">
        <f t="shared" si="23"/>
        <v>0</v>
      </c>
    </row>
    <row r="328" spans="1:23" x14ac:dyDescent="0.2">
      <c r="A328" s="24">
        <v>5204</v>
      </c>
      <c r="B328" s="24" t="s">
        <v>274</v>
      </c>
      <c r="C328" s="24">
        <v>354</v>
      </c>
      <c r="D328" s="24">
        <v>144</v>
      </c>
      <c r="E328" s="25">
        <v>54748</v>
      </c>
      <c r="F328" s="25">
        <v>0</v>
      </c>
      <c r="G328" s="26">
        <v>31936.33</v>
      </c>
      <c r="H328" s="26">
        <v>31936.33</v>
      </c>
      <c r="K328" s="24" t="s">
        <v>274</v>
      </c>
      <c r="L328" s="39">
        <v>31936.33</v>
      </c>
      <c r="M328" s="39">
        <v>0</v>
      </c>
      <c r="N328" s="24">
        <v>129.6</v>
      </c>
      <c r="O328" s="24">
        <v>115.2</v>
      </c>
      <c r="P328" s="39">
        <v>-31936.33</v>
      </c>
      <c r="Q328" s="39">
        <v>21552.47</v>
      </c>
      <c r="R328" s="39" t="str">
        <f>IF(K328=B328,"OK","ERROR")</f>
        <v>OK</v>
      </c>
      <c r="S328" s="39">
        <v>31936.33</v>
      </c>
      <c r="T328" s="39">
        <f t="shared" si="20"/>
        <v>0</v>
      </c>
      <c r="U328" s="39">
        <f t="shared" si="21"/>
        <v>53488.799999999996</v>
      </c>
      <c r="V328" s="39">
        <f t="shared" si="22"/>
        <v>0</v>
      </c>
      <c r="W328" s="39">
        <f t="shared" si="23"/>
        <v>0</v>
      </c>
    </row>
    <row r="329" spans="1:23" x14ac:dyDescent="0.2">
      <c r="A329" s="24">
        <v>5207</v>
      </c>
      <c r="B329" s="24" t="s">
        <v>275</v>
      </c>
      <c r="C329" s="24">
        <v>359</v>
      </c>
      <c r="D329" s="24">
        <v>144</v>
      </c>
      <c r="E329" s="25">
        <v>54748</v>
      </c>
      <c r="F329" s="25">
        <v>0</v>
      </c>
      <c r="G329" s="26">
        <v>31936.33</v>
      </c>
      <c r="H329" s="26">
        <v>31936.33</v>
      </c>
      <c r="K329" s="24" t="s">
        <v>275</v>
      </c>
      <c r="L329" s="39">
        <v>31936.33</v>
      </c>
      <c r="M329" s="39">
        <v>0</v>
      </c>
      <c r="N329" s="24">
        <v>129.6</v>
      </c>
      <c r="O329" s="24">
        <v>115.2</v>
      </c>
      <c r="P329" s="39">
        <v>-31936.33</v>
      </c>
      <c r="Q329" s="39">
        <v>21552.47</v>
      </c>
      <c r="R329" s="39" t="str">
        <f>IF(K329=B329,"OK","ERROR")</f>
        <v>OK</v>
      </c>
      <c r="S329" s="39">
        <v>31936.33</v>
      </c>
      <c r="T329" s="39">
        <f t="shared" si="20"/>
        <v>0</v>
      </c>
      <c r="U329" s="39">
        <f t="shared" si="21"/>
        <v>53488.799999999996</v>
      </c>
      <c r="V329" s="39">
        <f t="shared" si="22"/>
        <v>0</v>
      </c>
      <c r="W329" s="39">
        <f t="shared" si="23"/>
        <v>0</v>
      </c>
    </row>
    <row r="330" spans="1:23" x14ac:dyDescent="0.2">
      <c r="A330" s="24">
        <v>5210</v>
      </c>
      <c r="B330" s="24" t="s">
        <v>276</v>
      </c>
      <c r="C330" s="24">
        <v>271</v>
      </c>
      <c r="D330" s="24">
        <v>134</v>
      </c>
      <c r="E330" s="25">
        <v>50946</v>
      </c>
      <c r="F330" s="25">
        <v>0</v>
      </c>
      <c r="G330" s="26">
        <v>29718.5</v>
      </c>
      <c r="H330" s="26">
        <v>29718.5</v>
      </c>
      <c r="K330" s="24" t="s">
        <v>276</v>
      </c>
      <c r="L330" s="39">
        <v>29718.5</v>
      </c>
      <c r="M330" s="39">
        <v>0</v>
      </c>
      <c r="N330" s="24">
        <v>120.60000000000001</v>
      </c>
      <c r="O330" s="24">
        <v>107.2</v>
      </c>
      <c r="P330" s="39">
        <v>-29718.5</v>
      </c>
      <c r="Q330" s="39">
        <v>20055.8</v>
      </c>
      <c r="R330" s="39" t="str">
        <f>IF(K330=B330,"OK","ERROR")</f>
        <v>OK</v>
      </c>
      <c r="S330" s="39">
        <v>29718.5</v>
      </c>
      <c r="T330" s="39">
        <f t="shared" si="20"/>
        <v>0</v>
      </c>
      <c r="U330" s="39">
        <f t="shared" si="21"/>
        <v>49774.299999999996</v>
      </c>
      <c r="V330" s="39">
        <f t="shared" si="22"/>
        <v>0</v>
      </c>
      <c r="W330" s="39">
        <f t="shared" si="23"/>
        <v>0</v>
      </c>
    </row>
    <row r="331" spans="1:23" x14ac:dyDescent="0.2">
      <c r="A331" s="24">
        <v>5212</v>
      </c>
      <c r="B331" s="24" t="s">
        <v>215</v>
      </c>
      <c r="C331" s="24">
        <v>180</v>
      </c>
      <c r="D331" s="24">
        <v>164</v>
      </c>
      <c r="E331" s="25">
        <v>62352</v>
      </c>
      <c r="F331" s="25">
        <v>0</v>
      </c>
      <c r="G331" s="26">
        <v>36372</v>
      </c>
      <c r="H331" s="26">
        <v>36372</v>
      </c>
      <c r="K331" s="24" t="s">
        <v>215</v>
      </c>
      <c r="L331" s="39">
        <v>36372</v>
      </c>
      <c r="M331" s="39">
        <v>0</v>
      </c>
      <c r="N331" s="24">
        <v>147.6</v>
      </c>
      <c r="O331" s="24">
        <v>131.20000000000002</v>
      </c>
      <c r="P331" s="39">
        <v>-36372</v>
      </c>
      <c r="Q331" s="39">
        <v>24545.8</v>
      </c>
      <c r="R331" s="39" t="str">
        <f>IF(K331=B331,"OK","ERROR")</f>
        <v>OK</v>
      </c>
      <c r="S331" s="39">
        <v>36372</v>
      </c>
      <c r="T331" s="39">
        <f t="shared" si="20"/>
        <v>0</v>
      </c>
      <c r="U331" s="39">
        <f t="shared" si="21"/>
        <v>60917.799999999996</v>
      </c>
      <c r="V331" s="39">
        <f t="shared" si="22"/>
        <v>0</v>
      </c>
      <c r="W331" s="39">
        <f t="shared" si="23"/>
        <v>0</v>
      </c>
    </row>
    <row r="332" spans="1:23" x14ac:dyDescent="0.2">
      <c r="A332" s="24">
        <v>5213</v>
      </c>
      <c r="B332" s="24" t="s">
        <v>277</v>
      </c>
      <c r="C332" s="24">
        <v>397</v>
      </c>
      <c r="D332" s="24">
        <v>143</v>
      </c>
      <c r="E332" s="25">
        <v>54368</v>
      </c>
      <c r="F332" s="25">
        <v>0</v>
      </c>
      <c r="G332" s="26">
        <v>31714.67</v>
      </c>
      <c r="H332" s="26">
        <v>31714.67</v>
      </c>
      <c r="K332" s="24" t="s">
        <v>277</v>
      </c>
      <c r="L332" s="39">
        <v>31714.67</v>
      </c>
      <c r="M332" s="39">
        <v>0</v>
      </c>
      <c r="N332" s="24">
        <v>128.70000000000002</v>
      </c>
      <c r="O332" s="24">
        <v>114.4</v>
      </c>
      <c r="P332" s="39">
        <v>-31714.67</v>
      </c>
      <c r="Q332" s="39">
        <v>21402.68</v>
      </c>
      <c r="R332" s="39" t="str">
        <f>IF(K332=B332,"OK","ERROR")</f>
        <v>OK</v>
      </c>
      <c r="S332" s="39">
        <v>31714.67</v>
      </c>
      <c r="T332" s="39">
        <f t="shared" si="20"/>
        <v>0</v>
      </c>
      <c r="U332" s="39">
        <f t="shared" si="21"/>
        <v>53117.35</v>
      </c>
      <c r="V332" s="39">
        <f t="shared" si="22"/>
        <v>0</v>
      </c>
      <c r="W332" s="39">
        <f t="shared" si="23"/>
        <v>0</v>
      </c>
    </row>
    <row r="333" spans="1:23" x14ac:dyDescent="0.2">
      <c r="A333" s="24">
        <v>5214</v>
      </c>
      <c r="B333" s="24" t="s">
        <v>278</v>
      </c>
      <c r="C333" s="24">
        <v>347</v>
      </c>
      <c r="D333" s="24">
        <v>132</v>
      </c>
      <c r="E333" s="25">
        <v>50186</v>
      </c>
      <c r="F333" s="25">
        <v>0</v>
      </c>
      <c r="G333" s="26">
        <v>29275.17</v>
      </c>
      <c r="H333" s="26">
        <v>29275.17</v>
      </c>
      <c r="K333" s="24" t="s">
        <v>278</v>
      </c>
      <c r="L333" s="39">
        <v>29275.17</v>
      </c>
      <c r="M333" s="39">
        <v>0</v>
      </c>
      <c r="N333" s="24">
        <v>118.8</v>
      </c>
      <c r="O333" s="24">
        <v>105.60000000000001</v>
      </c>
      <c r="P333" s="39">
        <v>-29275.17</v>
      </c>
      <c r="Q333" s="39">
        <v>19756.23</v>
      </c>
      <c r="R333" s="39" t="str">
        <f>IF(K333=B333,"OK","ERROR")</f>
        <v>OK</v>
      </c>
      <c r="S333" s="39">
        <v>29275.17</v>
      </c>
      <c r="T333" s="39">
        <f t="shared" si="20"/>
        <v>0</v>
      </c>
      <c r="U333" s="39">
        <f t="shared" si="21"/>
        <v>49031.399999999994</v>
      </c>
      <c r="V333" s="39">
        <f t="shared" si="22"/>
        <v>0</v>
      </c>
      <c r="W333" s="39">
        <f t="shared" si="23"/>
        <v>0</v>
      </c>
    </row>
    <row r="334" spans="1:23" x14ac:dyDescent="0.2">
      <c r="A334" s="24">
        <v>5215</v>
      </c>
      <c r="B334" s="24" t="s">
        <v>216</v>
      </c>
      <c r="C334" s="24">
        <v>301</v>
      </c>
      <c r="D334" s="24">
        <v>122</v>
      </c>
      <c r="E334" s="25">
        <v>46384</v>
      </c>
      <c r="F334" s="25">
        <v>0</v>
      </c>
      <c r="G334" s="26">
        <v>27057.33</v>
      </c>
      <c r="H334" s="26">
        <v>27057.33</v>
      </c>
      <c r="K334" s="24" t="s">
        <v>216</v>
      </c>
      <c r="L334" s="39">
        <v>27057.33</v>
      </c>
      <c r="M334" s="39">
        <v>0</v>
      </c>
      <c r="N334" s="24">
        <v>109.8</v>
      </c>
      <c r="O334" s="24">
        <v>97.600000000000009</v>
      </c>
      <c r="P334" s="39">
        <v>-27057.33</v>
      </c>
      <c r="Q334" s="39">
        <v>18259.57</v>
      </c>
      <c r="R334" s="39" t="str">
        <f>IF(K334=B334,"OK","ERROR")</f>
        <v>OK</v>
      </c>
      <c r="S334" s="39">
        <v>27057.33</v>
      </c>
      <c r="T334" s="39">
        <f t="shared" si="20"/>
        <v>0</v>
      </c>
      <c r="U334" s="39">
        <f t="shared" si="21"/>
        <v>45316.899999999994</v>
      </c>
      <c r="V334" s="39">
        <f t="shared" si="22"/>
        <v>0</v>
      </c>
      <c r="W334" s="39">
        <f t="shared" si="23"/>
        <v>0</v>
      </c>
    </row>
    <row r="335" spans="1:23" x14ac:dyDescent="0.2">
      <c r="A335" s="24">
        <v>5216</v>
      </c>
      <c r="B335" s="24" t="s">
        <v>279</v>
      </c>
      <c r="C335" s="24">
        <v>187</v>
      </c>
      <c r="D335" s="24">
        <v>64</v>
      </c>
      <c r="E335" s="25">
        <v>24333</v>
      </c>
      <c r="F335" s="25">
        <v>0</v>
      </c>
      <c r="G335" s="26">
        <v>14194.25</v>
      </c>
      <c r="H335" s="26">
        <v>14194.25</v>
      </c>
      <c r="K335" s="24" t="s">
        <v>279</v>
      </c>
      <c r="L335" s="39">
        <v>14194.25</v>
      </c>
      <c r="M335" s="39">
        <v>0</v>
      </c>
      <c r="N335" s="24">
        <v>57.6</v>
      </c>
      <c r="O335" s="24">
        <v>51.2</v>
      </c>
      <c r="P335" s="39">
        <v>-14194.25</v>
      </c>
      <c r="Q335" s="39">
        <v>9578.5499999999993</v>
      </c>
      <c r="R335" s="39" t="str">
        <f>IF(K335=B335,"OK","ERROR")</f>
        <v>OK</v>
      </c>
      <c r="S335" s="39">
        <v>14194.25</v>
      </c>
      <c r="T335" s="39">
        <f t="shared" si="20"/>
        <v>0</v>
      </c>
      <c r="U335" s="39">
        <f t="shared" si="21"/>
        <v>23772.799999999999</v>
      </c>
      <c r="V335" s="39">
        <f t="shared" si="22"/>
        <v>0</v>
      </c>
      <c r="W335" s="39">
        <f t="shared" si="23"/>
        <v>0</v>
      </c>
    </row>
    <row r="336" spans="1:23" x14ac:dyDescent="0.2">
      <c r="A336" s="24">
        <v>5217</v>
      </c>
      <c r="B336" s="24" t="s">
        <v>280</v>
      </c>
      <c r="C336" s="24">
        <v>212</v>
      </c>
      <c r="D336" s="24">
        <v>79</v>
      </c>
      <c r="E336" s="25">
        <v>30036</v>
      </c>
      <c r="F336" s="25">
        <v>0</v>
      </c>
      <c r="G336" s="26">
        <v>17521</v>
      </c>
      <c r="H336" s="26">
        <v>17521</v>
      </c>
      <c r="K336" s="24" t="s">
        <v>280</v>
      </c>
      <c r="L336" s="39">
        <v>17521</v>
      </c>
      <c r="M336" s="39">
        <v>0</v>
      </c>
      <c r="N336" s="24">
        <v>71.100000000000009</v>
      </c>
      <c r="O336" s="24">
        <v>63.2</v>
      </c>
      <c r="P336" s="39">
        <v>-17521</v>
      </c>
      <c r="Q336" s="39">
        <v>11823.55</v>
      </c>
      <c r="R336" s="39" t="str">
        <f>IF(K336=B336,"OK","ERROR")</f>
        <v>OK</v>
      </c>
      <c r="S336" s="39">
        <v>17521</v>
      </c>
      <c r="T336" s="39">
        <f t="shared" si="20"/>
        <v>0</v>
      </c>
      <c r="U336" s="39">
        <f t="shared" si="21"/>
        <v>29344.55</v>
      </c>
      <c r="V336" s="39">
        <f t="shared" si="22"/>
        <v>0</v>
      </c>
      <c r="W336" s="39">
        <f t="shared" si="23"/>
        <v>0</v>
      </c>
    </row>
    <row r="337" spans="1:23" x14ac:dyDescent="0.2">
      <c r="A337" s="24">
        <v>5218</v>
      </c>
      <c r="B337" s="24" t="s">
        <v>217</v>
      </c>
      <c r="C337" s="24">
        <v>416</v>
      </c>
      <c r="D337" s="24">
        <v>138</v>
      </c>
      <c r="E337" s="25">
        <v>52467</v>
      </c>
      <c r="F337" s="25">
        <v>0</v>
      </c>
      <c r="G337" s="26">
        <v>30605.75</v>
      </c>
      <c r="H337" s="26">
        <v>30605.75</v>
      </c>
      <c r="K337" s="24" t="s">
        <v>217</v>
      </c>
      <c r="L337" s="39">
        <v>30605.75</v>
      </c>
      <c r="M337" s="39">
        <v>0</v>
      </c>
      <c r="N337" s="24">
        <v>124.2</v>
      </c>
      <c r="O337" s="24">
        <v>110.4</v>
      </c>
      <c r="P337" s="39">
        <v>-30605.75</v>
      </c>
      <c r="Q337" s="39">
        <v>20654.349999999999</v>
      </c>
      <c r="R337" s="39" t="str">
        <f>IF(K337=B337,"OK","ERROR")</f>
        <v>OK</v>
      </c>
      <c r="S337" s="39">
        <v>30605.75</v>
      </c>
      <c r="T337" s="39">
        <f t="shared" si="20"/>
        <v>0</v>
      </c>
      <c r="U337" s="39">
        <f t="shared" si="21"/>
        <v>51260.1</v>
      </c>
      <c r="V337" s="39">
        <f t="shared" si="22"/>
        <v>0</v>
      </c>
      <c r="W337" s="39">
        <f t="shared" si="23"/>
        <v>0</v>
      </c>
    </row>
    <row r="338" spans="1:23" x14ac:dyDescent="0.2">
      <c r="A338" s="24">
        <v>5220</v>
      </c>
      <c r="B338" s="24" t="s">
        <v>218</v>
      </c>
      <c r="C338" s="24">
        <v>443</v>
      </c>
      <c r="D338" s="24">
        <v>143</v>
      </c>
      <c r="E338" s="25">
        <v>54368</v>
      </c>
      <c r="F338" s="25">
        <v>0</v>
      </c>
      <c r="G338" s="26">
        <v>31714.67</v>
      </c>
      <c r="H338" s="26">
        <v>31714.67</v>
      </c>
      <c r="K338" s="24" t="s">
        <v>218</v>
      </c>
      <c r="L338" s="39">
        <v>31714.67</v>
      </c>
      <c r="M338" s="39">
        <v>0</v>
      </c>
      <c r="N338" s="24">
        <v>128.70000000000002</v>
      </c>
      <c r="O338" s="24">
        <v>114.4</v>
      </c>
      <c r="P338" s="39">
        <v>-31714.67</v>
      </c>
      <c r="Q338" s="39">
        <v>21402.68</v>
      </c>
      <c r="R338" s="39" t="str">
        <f>IF(K338=B338,"OK","ERROR")</f>
        <v>OK</v>
      </c>
      <c r="S338" s="39">
        <v>31714.67</v>
      </c>
      <c r="T338" s="39">
        <f t="shared" si="20"/>
        <v>0</v>
      </c>
      <c r="U338" s="39">
        <f t="shared" si="21"/>
        <v>53117.35</v>
      </c>
      <c r="V338" s="39">
        <f t="shared" si="22"/>
        <v>0</v>
      </c>
      <c r="W338" s="39">
        <f t="shared" si="23"/>
        <v>0</v>
      </c>
    </row>
    <row r="339" spans="1:23" x14ac:dyDescent="0.2">
      <c r="A339" s="24">
        <v>5221</v>
      </c>
      <c r="B339" s="24" t="s">
        <v>219</v>
      </c>
      <c r="C339" s="24">
        <v>433</v>
      </c>
      <c r="D339" s="24">
        <v>140</v>
      </c>
      <c r="E339" s="25">
        <v>53227</v>
      </c>
      <c r="F339" s="25">
        <v>0</v>
      </c>
      <c r="G339" s="26">
        <v>31049.08</v>
      </c>
      <c r="H339" s="26">
        <v>31049.08</v>
      </c>
      <c r="K339" s="24" t="s">
        <v>219</v>
      </c>
      <c r="L339" s="39">
        <v>31049.08</v>
      </c>
      <c r="M339" s="39">
        <v>0</v>
      </c>
      <c r="N339" s="24">
        <v>126</v>
      </c>
      <c r="O339" s="24">
        <v>112</v>
      </c>
      <c r="P339" s="39">
        <v>-31049.08</v>
      </c>
      <c r="Q339" s="39">
        <v>20953.919999999998</v>
      </c>
      <c r="R339" s="39" t="str">
        <f>IF(K339=B339,"OK","ERROR")</f>
        <v>OK</v>
      </c>
      <c r="S339" s="39">
        <v>31049.08</v>
      </c>
      <c r="T339" s="39">
        <f t="shared" si="20"/>
        <v>0</v>
      </c>
      <c r="U339" s="39">
        <f t="shared" si="21"/>
        <v>52002.999999999993</v>
      </c>
      <c r="V339" s="39">
        <f t="shared" si="22"/>
        <v>0</v>
      </c>
      <c r="W339" s="39">
        <f t="shared" si="23"/>
        <v>0</v>
      </c>
    </row>
    <row r="340" spans="1:23" x14ac:dyDescent="0.2">
      <c r="A340" s="24">
        <v>5222</v>
      </c>
      <c r="B340" s="24" t="s">
        <v>281</v>
      </c>
      <c r="C340" s="24">
        <v>243</v>
      </c>
      <c r="D340" s="24">
        <v>109</v>
      </c>
      <c r="E340" s="25">
        <v>41441</v>
      </c>
      <c r="F340" s="25">
        <v>0</v>
      </c>
      <c r="G340" s="26">
        <v>24173.919999999998</v>
      </c>
      <c r="H340" s="26">
        <v>24173.919999999998</v>
      </c>
      <c r="K340" s="24" t="s">
        <v>281</v>
      </c>
      <c r="L340" s="39">
        <v>24173.919999999998</v>
      </c>
      <c r="M340" s="39">
        <v>0</v>
      </c>
      <c r="N340" s="24">
        <v>98.100000000000009</v>
      </c>
      <c r="O340" s="24">
        <v>87.2</v>
      </c>
      <c r="P340" s="39">
        <v>-24173.919999999998</v>
      </c>
      <c r="Q340" s="39">
        <v>16314.13</v>
      </c>
      <c r="R340" s="39" t="str">
        <f>IF(K340=B340,"OK","ERROR")</f>
        <v>OK</v>
      </c>
      <c r="S340" s="39">
        <v>24173.919999999998</v>
      </c>
      <c r="T340" s="39">
        <f t="shared" si="20"/>
        <v>0</v>
      </c>
      <c r="U340" s="39">
        <f t="shared" si="21"/>
        <v>40488.049999999996</v>
      </c>
      <c r="V340" s="39">
        <f t="shared" si="22"/>
        <v>0</v>
      </c>
      <c r="W340" s="39">
        <f t="shared" si="23"/>
        <v>0</v>
      </c>
    </row>
    <row r="341" spans="1:23" x14ac:dyDescent="0.2">
      <c r="A341" s="24">
        <v>5224</v>
      </c>
      <c r="B341" s="24" t="s">
        <v>282</v>
      </c>
      <c r="C341" s="24">
        <v>277</v>
      </c>
      <c r="D341" s="24">
        <v>101</v>
      </c>
      <c r="E341" s="25">
        <v>38400</v>
      </c>
      <c r="F341" s="25">
        <v>0</v>
      </c>
      <c r="G341" s="26">
        <v>22400</v>
      </c>
      <c r="H341" s="26">
        <v>22400</v>
      </c>
      <c r="K341" s="24" t="s">
        <v>282</v>
      </c>
      <c r="L341" s="39">
        <v>22400</v>
      </c>
      <c r="M341" s="39">
        <v>0</v>
      </c>
      <c r="N341" s="24">
        <v>90.9</v>
      </c>
      <c r="O341" s="24">
        <v>80.800000000000011</v>
      </c>
      <c r="P341" s="39">
        <v>-22400</v>
      </c>
      <c r="Q341" s="39">
        <v>15116.45</v>
      </c>
      <c r="R341" s="39" t="str">
        <f>IF(K341=B341,"OK","ERROR")</f>
        <v>OK</v>
      </c>
      <c r="S341" s="39">
        <v>22400</v>
      </c>
      <c r="T341" s="39">
        <f t="shared" si="20"/>
        <v>0</v>
      </c>
      <c r="U341" s="39">
        <f t="shared" si="21"/>
        <v>37516.449999999997</v>
      </c>
      <c r="V341" s="39">
        <f t="shared" si="22"/>
        <v>0</v>
      </c>
      <c r="W341" s="39">
        <f t="shared" si="23"/>
        <v>0</v>
      </c>
    </row>
    <row r="342" spans="1:23" x14ac:dyDescent="0.2">
      <c r="A342" s="24">
        <v>5225</v>
      </c>
      <c r="B342" s="24" t="s">
        <v>220</v>
      </c>
      <c r="C342" s="24">
        <v>130</v>
      </c>
      <c r="D342" s="24">
        <v>49</v>
      </c>
      <c r="E342" s="25">
        <v>18630</v>
      </c>
      <c r="F342" s="25">
        <v>4900</v>
      </c>
      <c r="G342" s="26">
        <v>15767.5</v>
      </c>
      <c r="H342" s="26">
        <v>10867.5</v>
      </c>
      <c r="K342" s="24" t="s">
        <v>220</v>
      </c>
      <c r="L342" s="39">
        <v>10867.5</v>
      </c>
      <c r="M342" s="39">
        <v>4900</v>
      </c>
      <c r="N342" s="24">
        <v>44.1</v>
      </c>
      <c r="O342" s="24">
        <v>39.200000000000003</v>
      </c>
      <c r="P342" s="39">
        <v>-10867.5</v>
      </c>
      <c r="Q342" s="39">
        <v>7333.55</v>
      </c>
      <c r="R342" s="39" t="str">
        <f>IF(K342=B342,"OK","ERROR")</f>
        <v>OK</v>
      </c>
      <c r="S342" s="39">
        <v>15767.5</v>
      </c>
      <c r="T342" s="39">
        <f t="shared" si="20"/>
        <v>0</v>
      </c>
      <c r="U342" s="39">
        <f t="shared" si="21"/>
        <v>18201.05</v>
      </c>
      <c r="V342" s="39">
        <f t="shared" si="22"/>
        <v>0</v>
      </c>
      <c r="W342" s="39">
        <f t="shared" si="23"/>
        <v>0</v>
      </c>
    </row>
    <row r="343" spans="1:23" x14ac:dyDescent="0.2">
      <c r="A343" s="24">
        <v>5228</v>
      </c>
      <c r="B343" s="24" t="s">
        <v>283</v>
      </c>
      <c r="C343" s="24">
        <v>377</v>
      </c>
      <c r="D343" s="24">
        <v>154</v>
      </c>
      <c r="E343" s="25">
        <v>58550</v>
      </c>
      <c r="F343" s="25">
        <v>0</v>
      </c>
      <c r="G343" s="26">
        <v>34154.17</v>
      </c>
      <c r="H343" s="26">
        <v>34154.17</v>
      </c>
      <c r="K343" s="24" t="s">
        <v>283</v>
      </c>
      <c r="L343" s="39">
        <v>34154.17</v>
      </c>
      <c r="M343" s="39">
        <v>0</v>
      </c>
      <c r="N343" s="24">
        <v>138.6</v>
      </c>
      <c r="O343" s="24">
        <v>123.2</v>
      </c>
      <c r="P343" s="39">
        <v>-34154.17</v>
      </c>
      <c r="Q343" s="39">
        <v>23049.13</v>
      </c>
      <c r="R343" s="39" t="str">
        <f>IF(K343=B343,"OK","ERROR")</f>
        <v>OK</v>
      </c>
      <c r="S343" s="39">
        <v>34154.17</v>
      </c>
      <c r="T343" s="39">
        <f t="shared" si="20"/>
        <v>0</v>
      </c>
      <c r="U343" s="39">
        <f t="shared" si="21"/>
        <v>57203.299999999996</v>
      </c>
      <c r="V343" s="39">
        <f t="shared" si="22"/>
        <v>0</v>
      </c>
      <c r="W343" s="39">
        <f t="shared" si="23"/>
        <v>0</v>
      </c>
    </row>
    <row r="344" spans="1:23" x14ac:dyDescent="0.2">
      <c r="A344" s="24">
        <v>5229</v>
      </c>
      <c r="B344" s="24" t="s">
        <v>197</v>
      </c>
      <c r="C344" s="24">
        <v>502</v>
      </c>
      <c r="D344" s="24">
        <v>228</v>
      </c>
      <c r="E344" s="25">
        <v>86684</v>
      </c>
      <c r="F344" s="25">
        <v>0</v>
      </c>
      <c r="G344" s="26">
        <v>50565.67</v>
      </c>
      <c r="H344" s="26">
        <v>50565.67</v>
      </c>
      <c r="K344" s="24" t="s">
        <v>197</v>
      </c>
      <c r="L344" s="39">
        <v>50565.67</v>
      </c>
      <c r="M344" s="39">
        <v>0</v>
      </c>
      <c r="N344" s="24">
        <v>205.20000000000002</v>
      </c>
      <c r="O344" s="24">
        <v>182.4</v>
      </c>
      <c r="P344" s="39">
        <v>-50565.67</v>
      </c>
      <c r="Q344" s="39">
        <v>34124.93</v>
      </c>
      <c r="R344" s="39" t="str">
        <f>IF(K344=B344,"OK","ERROR")</f>
        <v>OK</v>
      </c>
      <c r="S344" s="39">
        <v>50565.67</v>
      </c>
      <c r="T344" s="39">
        <f t="shared" si="20"/>
        <v>0</v>
      </c>
      <c r="U344" s="39">
        <f t="shared" si="21"/>
        <v>84690.599999999991</v>
      </c>
      <c r="V344" s="39">
        <f t="shared" si="22"/>
        <v>0</v>
      </c>
      <c r="W344" s="39">
        <f t="shared" si="23"/>
        <v>0</v>
      </c>
    </row>
    <row r="345" spans="1:23" x14ac:dyDescent="0.2">
      <c r="A345" s="24">
        <v>7021</v>
      </c>
      <c r="B345" s="24" t="s">
        <v>221</v>
      </c>
      <c r="C345" s="24">
        <v>95</v>
      </c>
      <c r="D345" s="24">
        <v>8</v>
      </c>
      <c r="E345" s="25">
        <v>3042</v>
      </c>
      <c r="F345" s="25">
        <v>3000</v>
      </c>
      <c r="G345" s="26">
        <v>4774.5</v>
      </c>
      <c r="H345" s="26">
        <v>1774.5</v>
      </c>
      <c r="K345" s="24" t="s">
        <v>221</v>
      </c>
      <c r="L345" s="39">
        <v>1774.5</v>
      </c>
      <c r="M345" s="39">
        <v>3000</v>
      </c>
      <c r="N345" s="24">
        <v>7.2</v>
      </c>
      <c r="O345" s="24">
        <v>6.4</v>
      </c>
      <c r="P345" s="39">
        <v>-1774.5</v>
      </c>
      <c r="Q345" s="39">
        <v>1197.0999999999999</v>
      </c>
      <c r="R345" s="39" t="str">
        <f>IF(K345=B345,"OK","ERROR")</f>
        <v>OK</v>
      </c>
      <c r="S345" s="39">
        <v>4774.5</v>
      </c>
      <c r="T345" s="39">
        <f t="shared" si="20"/>
        <v>0</v>
      </c>
      <c r="U345" s="39">
        <f t="shared" si="21"/>
        <v>2971.6</v>
      </c>
      <c r="V345" s="39">
        <f t="shared" si="22"/>
        <v>0</v>
      </c>
      <c r="W345" s="39">
        <f t="shared" si="23"/>
        <v>0</v>
      </c>
    </row>
    <row r="346" spans="1:23" x14ac:dyDescent="0.2">
      <c r="A346" s="24">
        <v>7032</v>
      </c>
      <c r="B346" s="24" t="s">
        <v>198</v>
      </c>
      <c r="C346" s="24">
        <v>217</v>
      </c>
      <c r="D346" s="24">
        <v>13</v>
      </c>
      <c r="E346" s="25">
        <v>4943</v>
      </c>
      <c r="F346" s="25">
        <v>0</v>
      </c>
      <c r="G346" s="26">
        <v>2883.42</v>
      </c>
      <c r="H346" s="26">
        <v>2883.42</v>
      </c>
      <c r="K346" s="24" t="s">
        <v>198</v>
      </c>
      <c r="L346" s="39">
        <v>2883.42</v>
      </c>
      <c r="M346" s="39">
        <v>0</v>
      </c>
      <c r="N346" s="24">
        <v>11.700000000000001</v>
      </c>
      <c r="O346" s="24">
        <v>10.4</v>
      </c>
      <c r="P346" s="39">
        <v>-2883.42</v>
      </c>
      <c r="Q346" s="39">
        <v>1945.43</v>
      </c>
      <c r="R346" s="39" t="str">
        <f>IF(K346=B346,"OK","ERROR")</f>
        <v>OK</v>
      </c>
      <c r="S346" s="39">
        <v>2883.42</v>
      </c>
      <c r="T346" s="39">
        <f t="shared" si="20"/>
        <v>0</v>
      </c>
      <c r="U346" s="39">
        <f t="shared" si="21"/>
        <v>4828.8499999999995</v>
      </c>
      <c r="V346" s="39">
        <f t="shared" si="22"/>
        <v>0</v>
      </c>
      <c r="W346" s="39">
        <f t="shared" si="23"/>
        <v>0</v>
      </c>
    </row>
    <row r="347" spans="1:23" x14ac:dyDescent="0.2">
      <c r="A347" s="24">
        <v>7033</v>
      </c>
      <c r="B347" s="24" t="s">
        <v>199</v>
      </c>
      <c r="C347" s="24">
        <v>103</v>
      </c>
      <c r="D347" s="24">
        <v>4</v>
      </c>
      <c r="E347" s="25">
        <v>1521</v>
      </c>
      <c r="F347" s="25">
        <v>3000</v>
      </c>
      <c r="G347" s="26">
        <v>3887.25</v>
      </c>
      <c r="H347" s="26">
        <v>887.25</v>
      </c>
      <c r="K347" s="24" t="s">
        <v>199</v>
      </c>
      <c r="L347" s="39">
        <v>887.25</v>
      </c>
      <c r="M347" s="39">
        <v>3000</v>
      </c>
      <c r="N347" s="24">
        <v>3.6</v>
      </c>
      <c r="O347" s="24">
        <v>3.2</v>
      </c>
      <c r="P347" s="39">
        <v>-887.25</v>
      </c>
      <c r="Q347" s="39">
        <v>598.54999999999995</v>
      </c>
      <c r="R347" s="39" t="str">
        <f>IF(K347=B347,"OK","ERROR")</f>
        <v>OK</v>
      </c>
      <c r="S347" s="39">
        <v>3887.25</v>
      </c>
      <c r="T347" s="39">
        <f t="shared" si="20"/>
        <v>0</v>
      </c>
      <c r="U347" s="39">
        <f t="shared" si="21"/>
        <v>1485.8</v>
      </c>
      <c r="V347" s="39">
        <f t="shared" si="22"/>
        <v>0</v>
      </c>
      <c r="W347" s="39">
        <f t="shared" si="23"/>
        <v>0</v>
      </c>
    </row>
    <row r="348" spans="1:23" x14ac:dyDescent="0.2">
      <c r="A348" s="24">
        <v>7039</v>
      </c>
      <c r="B348" s="24" t="s">
        <v>222</v>
      </c>
      <c r="C348" s="24">
        <v>210</v>
      </c>
      <c r="D348" s="24">
        <v>27</v>
      </c>
      <c r="E348" s="25">
        <v>10266</v>
      </c>
      <c r="F348" s="25">
        <v>0</v>
      </c>
      <c r="G348" s="26">
        <v>5988.5</v>
      </c>
      <c r="H348" s="26">
        <v>5988.5</v>
      </c>
      <c r="K348" s="24" t="s">
        <v>222</v>
      </c>
      <c r="L348" s="39">
        <v>5988.5</v>
      </c>
      <c r="M348" s="39">
        <v>0</v>
      </c>
      <c r="N348" s="24">
        <v>24.3</v>
      </c>
      <c r="O348" s="24">
        <v>21.6</v>
      </c>
      <c r="P348" s="39">
        <v>-5988.5</v>
      </c>
      <c r="Q348" s="39">
        <v>4040.65</v>
      </c>
      <c r="R348" s="39" t="str">
        <f>IF(K348=B348,"OK","ERROR")</f>
        <v>OK</v>
      </c>
      <c r="S348" s="39">
        <v>5988.5</v>
      </c>
      <c r="T348" s="39">
        <f t="shared" si="20"/>
        <v>0</v>
      </c>
      <c r="U348" s="39">
        <f t="shared" si="21"/>
        <v>10029.15</v>
      </c>
      <c r="V348" s="39">
        <f t="shared" si="22"/>
        <v>0</v>
      </c>
      <c r="W348" s="39">
        <f t="shared" si="23"/>
        <v>0</v>
      </c>
    </row>
    <row r="349" spans="1:23" x14ac:dyDescent="0.2">
      <c r="A349" s="24">
        <v>7040</v>
      </c>
      <c r="B349" s="24" t="s">
        <v>200</v>
      </c>
      <c r="C349" s="24">
        <v>169</v>
      </c>
      <c r="D349" s="24">
        <v>21</v>
      </c>
      <c r="E349" s="25">
        <v>7984</v>
      </c>
      <c r="F349" s="25">
        <v>0</v>
      </c>
      <c r="G349" s="26">
        <v>4657.33</v>
      </c>
      <c r="H349" s="26">
        <v>4657.33</v>
      </c>
      <c r="K349" s="24" t="s">
        <v>200</v>
      </c>
      <c r="L349" s="39">
        <v>4657.33</v>
      </c>
      <c r="M349" s="39">
        <v>0</v>
      </c>
      <c r="N349" s="24">
        <v>18.900000000000002</v>
      </c>
      <c r="O349" s="24">
        <v>16.8</v>
      </c>
      <c r="P349" s="39">
        <v>-4657.33</v>
      </c>
      <c r="Q349" s="39">
        <v>3143.12</v>
      </c>
      <c r="R349" s="39" t="str">
        <f>IF(K349=B349,"OK","ERROR")</f>
        <v>OK</v>
      </c>
      <c r="S349" s="39">
        <v>4657.33</v>
      </c>
      <c r="T349" s="39">
        <f t="shared" si="20"/>
        <v>0</v>
      </c>
      <c r="U349" s="39">
        <f t="shared" si="21"/>
        <v>7800.45</v>
      </c>
      <c r="V349" s="39">
        <f t="shared" si="22"/>
        <v>0</v>
      </c>
      <c r="W349" s="39">
        <f t="shared" si="23"/>
        <v>0</v>
      </c>
    </row>
    <row r="350" spans="1:23" x14ac:dyDescent="0.2">
      <c r="A350" s="24">
        <v>7043</v>
      </c>
      <c r="B350" s="24" t="s">
        <v>201</v>
      </c>
      <c r="C350" s="24">
        <v>176</v>
      </c>
      <c r="D350" s="24">
        <v>11</v>
      </c>
      <c r="E350" s="25">
        <v>4183</v>
      </c>
      <c r="F350" s="25">
        <v>0</v>
      </c>
      <c r="G350" s="26">
        <v>2440.08</v>
      </c>
      <c r="H350" s="26">
        <v>2440.08</v>
      </c>
      <c r="K350" s="24" t="s">
        <v>201</v>
      </c>
      <c r="L350" s="39">
        <v>2440.08</v>
      </c>
      <c r="M350" s="39">
        <v>0</v>
      </c>
      <c r="N350" s="24">
        <v>9.9</v>
      </c>
      <c r="O350" s="24">
        <v>8.8000000000000007</v>
      </c>
      <c r="P350" s="39">
        <v>-2440.08</v>
      </c>
      <c r="Q350" s="39">
        <v>1645.87</v>
      </c>
      <c r="R350" s="39" t="str">
        <f>IF(K350=B350,"OK","ERROR")</f>
        <v>OK</v>
      </c>
      <c r="S350" s="39">
        <v>2440.08</v>
      </c>
      <c r="T350" s="39">
        <f t="shared" si="20"/>
        <v>0</v>
      </c>
      <c r="U350" s="39">
        <f t="shared" si="21"/>
        <v>4085.9500000000003</v>
      </c>
      <c r="V350" s="39">
        <f t="shared" si="22"/>
        <v>0</v>
      </c>
      <c r="W350" s="39">
        <f t="shared" si="23"/>
        <v>0</v>
      </c>
    </row>
    <row r="351" spans="1:23" x14ac:dyDescent="0.2">
      <c r="A351" s="24">
        <v>7044</v>
      </c>
      <c r="B351" s="24" t="s">
        <v>202</v>
      </c>
      <c r="C351" s="24">
        <v>109</v>
      </c>
      <c r="D351" s="24">
        <v>2</v>
      </c>
      <c r="E351" s="25">
        <v>761</v>
      </c>
      <c r="F351" s="25">
        <v>3000</v>
      </c>
      <c r="G351" s="26">
        <v>3443.92</v>
      </c>
      <c r="H351" s="26">
        <v>443.92000000000007</v>
      </c>
      <c r="K351" s="24" t="s">
        <v>202</v>
      </c>
      <c r="L351" s="39">
        <v>443.92</v>
      </c>
      <c r="M351" s="39">
        <v>3000</v>
      </c>
      <c r="N351" s="24">
        <v>1.8</v>
      </c>
      <c r="O351" s="24">
        <v>1.6</v>
      </c>
      <c r="P351" s="39">
        <v>-443.92</v>
      </c>
      <c r="Q351" s="39">
        <v>298.98</v>
      </c>
      <c r="R351" s="39" t="str">
        <f>IF(K351=B351,"OK","ERROR")</f>
        <v>OK</v>
      </c>
      <c r="S351" s="39">
        <v>3443.92</v>
      </c>
      <c r="T351" s="39">
        <f t="shared" si="20"/>
        <v>0</v>
      </c>
      <c r="U351" s="39">
        <f t="shared" si="21"/>
        <v>742.9</v>
      </c>
      <c r="V351" s="39">
        <f t="shared" si="22"/>
        <v>0</v>
      </c>
      <c r="W351" s="39">
        <f t="shared" si="23"/>
        <v>0</v>
      </c>
    </row>
    <row r="352" spans="1:23" x14ac:dyDescent="0.2">
      <c r="A352" s="24">
        <v>7045</v>
      </c>
      <c r="B352" s="24" t="s">
        <v>203</v>
      </c>
      <c r="C352" s="24">
        <v>103</v>
      </c>
      <c r="D352" s="24">
        <v>3</v>
      </c>
      <c r="E352" s="25">
        <v>1141</v>
      </c>
      <c r="F352" s="25">
        <v>3000</v>
      </c>
      <c r="G352" s="26">
        <v>3665.58</v>
      </c>
      <c r="H352" s="26">
        <v>665.57999999999993</v>
      </c>
      <c r="K352" s="24" t="s">
        <v>203</v>
      </c>
      <c r="L352" s="39">
        <v>665.58</v>
      </c>
      <c r="M352" s="39">
        <v>3000</v>
      </c>
      <c r="N352" s="24">
        <v>2.7</v>
      </c>
      <c r="O352" s="24">
        <v>2.4000000000000004</v>
      </c>
      <c r="P352" s="39">
        <v>-665.58</v>
      </c>
      <c r="Q352" s="39">
        <v>448.77</v>
      </c>
      <c r="R352" s="39" t="str">
        <f>IF(K352=B352,"OK","ERROR")</f>
        <v>OK</v>
      </c>
      <c r="S352" s="39">
        <v>3665.58</v>
      </c>
      <c r="T352" s="39">
        <f t="shared" si="20"/>
        <v>0</v>
      </c>
      <c r="U352" s="39">
        <f t="shared" si="21"/>
        <v>1114.3499999999999</v>
      </c>
      <c r="V352" s="39">
        <f t="shared" si="22"/>
        <v>0</v>
      </c>
      <c r="W352" s="39">
        <f t="shared" si="23"/>
        <v>0</v>
      </c>
    </row>
    <row r="353" spans="1:23" x14ac:dyDescent="0.2">
      <c r="A353" s="24">
        <v>7051</v>
      </c>
      <c r="B353" s="24" t="s">
        <v>204</v>
      </c>
      <c r="C353" s="24">
        <v>113</v>
      </c>
      <c r="D353" s="24">
        <v>18</v>
      </c>
      <c r="E353" s="25">
        <v>6844</v>
      </c>
      <c r="F353" s="25">
        <v>3000</v>
      </c>
      <c r="G353" s="26">
        <v>6992.33</v>
      </c>
      <c r="H353" s="26">
        <v>3992.33</v>
      </c>
      <c r="K353" s="24" t="s">
        <v>204</v>
      </c>
      <c r="L353" s="39">
        <v>3992.33</v>
      </c>
      <c r="M353" s="39">
        <v>3000</v>
      </c>
      <c r="N353" s="24">
        <v>16.2</v>
      </c>
      <c r="O353" s="24">
        <v>14.4</v>
      </c>
      <c r="P353" s="39">
        <v>-3992.33</v>
      </c>
      <c r="Q353" s="39">
        <v>2693.77</v>
      </c>
      <c r="R353" s="39" t="str">
        <f>IF(K353=B353,"OK","ERROR")</f>
        <v>OK</v>
      </c>
      <c r="S353" s="39">
        <v>6992.33</v>
      </c>
      <c r="T353" s="39">
        <f t="shared" si="20"/>
        <v>0</v>
      </c>
      <c r="U353" s="39">
        <f t="shared" si="21"/>
        <v>6686.0999999999995</v>
      </c>
      <c r="V353" s="39">
        <f t="shared" si="22"/>
        <v>0</v>
      </c>
      <c r="W353" s="39">
        <f t="shared" si="23"/>
        <v>0</v>
      </c>
    </row>
    <row r="354" spans="1:23" x14ac:dyDescent="0.2">
      <c r="A354" s="24">
        <v>7056</v>
      </c>
      <c r="B354" s="24" t="s">
        <v>205</v>
      </c>
      <c r="C354" s="24">
        <v>218</v>
      </c>
      <c r="D354" s="24">
        <v>34</v>
      </c>
      <c r="E354" s="25">
        <v>12927</v>
      </c>
      <c r="F354" s="25">
        <v>0</v>
      </c>
      <c r="G354" s="26">
        <v>7540.75</v>
      </c>
      <c r="H354" s="26">
        <v>7540.75</v>
      </c>
      <c r="K354" s="24" t="s">
        <v>205</v>
      </c>
      <c r="L354" s="39">
        <v>7540.75</v>
      </c>
      <c r="M354" s="39">
        <v>0</v>
      </c>
      <c r="N354" s="24">
        <v>30.6</v>
      </c>
      <c r="O354" s="24">
        <v>27.200000000000003</v>
      </c>
      <c r="P354" s="39">
        <v>-7540.75</v>
      </c>
      <c r="Q354" s="39">
        <v>5088.55</v>
      </c>
      <c r="R354" s="39" t="str">
        <f>IF(K354=B354,"OK","ERROR")</f>
        <v>OK</v>
      </c>
      <c r="S354" s="39">
        <v>7540.75</v>
      </c>
      <c r="T354" s="39">
        <f t="shared" si="20"/>
        <v>0</v>
      </c>
      <c r="U354" s="39">
        <f t="shared" si="21"/>
        <v>12629.3</v>
      </c>
      <c r="V354" s="39">
        <f t="shared" si="22"/>
        <v>0</v>
      </c>
      <c r="W354" s="39">
        <f t="shared" si="23"/>
        <v>0</v>
      </c>
    </row>
    <row r="355" spans="1:23" x14ac:dyDescent="0.2">
      <c r="A355" s="24">
        <v>7059</v>
      </c>
      <c r="B355" s="24" t="s">
        <v>206</v>
      </c>
      <c r="C355" s="24">
        <v>148</v>
      </c>
      <c r="D355" s="24">
        <v>29</v>
      </c>
      <c r="E355" s="25">
        <v>11026</v>
      </c>
      <c r="F355" s="25">
        <v>3000</v>
      </c>
      <c r="G355" s="26">
        <v>9431.83</v>
      </c>
      <c r="H355" s="26">
        <v>6431.83</v>
      </c>
      <c r="K355" s="24" t="s">
        <v>206</v>
      </c>
      <c r="L355" s="39">
        <v>6431.83</v>
      </c>
      <c r="M355" s="39">
        <v>3000</v>
      </c>
      <c r="N355" s="24">
        <v>26.1</v>
      </c>
      <c r="O355" s="24">
        <v>23.200000000000003</v>
      </c>
      <c r="P355" s="39">
        <v>-6431.83</v>
      </c>
      <c r="Q355" s="39">
        <v>4340.22</v>
      </c>
      <c r="R355" s="39" t="str">
        <f>IF(K355=B355,"OK","ERROR")</f>
        <v>OK</v>
      </c>
      <c r="S355" s="39">
        <v>9431.83</v>
      </c>
      <c r="T355" s="39">
        <f t="shared" si="20"/>
        <v>0</v>
      </c>
      <c r="U355" s="39">
        <f t="shared" si="21"/>
        <v>10772.05</v>
      </c>
      <c r="V355" s="39">
        <f t="shared" si="22"/>
        <v>0</v>
      </c>
      <c r="W355" s="39">
        <f t="shared" si="23"/>
        <v>0</v>
      </c>
    </row>
    <row r="356" spans="1:23" x14ac:dyDescent="0.2">
      <c r="A356" s="24">
        <v>7063</v>
      </c>
      <c r="B356" s="24" t="s">
        <v>207</v>
      </c>
      <c r="C356" s="24">
        <v>219</v>
      </c>
      <c r="D356" s="24">
        <v>37</v>
      </c>
      <c r="E356" s="25">
        <v>14068</v>
      </c>
      <c r="F356" s="25">
        <v>0</v>
      </c>
      <c r="G356" s="26">
        <v>8206.33</v>
      </c>
      <c r="H356" s="26">
        <v>8206.33</v>
      </c>
      <c r="K356" s="24" t="s">
        <v>207</v>
      </c>
      <c r="L356" s="39">
        <v>8206.33</v>
      </c>
      <c r="M356" s="39">
        <v>0</v>
      </c>
      <c r="N356" s="24">
        <v>33.300000000000004</v>
      </c>
      <c r="O356" s="24">
        <v>29.6</v>
      </c>
      <c r="P356" s="39">
        <v>-8206.33</v>
      </c>
      <c r="Q356" s="39">
        <v>5537.32</v>
      </c>
      <c r="R356" s="39" t="str">
        <f>IF(K356=B356,"OK","ERROR")</f>
        <v>OK</v>
      </c>
      <c r="S356" s="39">
        <v>8206.33</v>
      </c>
      <c r="T356" s="39">
        <f t="shared" si="20"/>
        <v>0</v>
      </c>
      <c r="U356" s="39">
        <f t="shared" si="21"/>
        <v>13743.65</v>
      </c>
      <c r="V356" s="39">
        <f t="shared" si="22"/>
        <v>0</v>
      </c>
      <c r="W356" s="39">
        <f t="shared" si="23"/>
        <v>0</v>
      </c>
    </row>
    <row r="357" spans="1:23" x14ac:dyDescent="0.2">
      <c r="A357" s="24">
        <v>7069</v>
      </c>
      <c r="B357" s="24" t="s">
        <v>223</v>
      </c>
      <c r="C357" s="24">
        <v>187</v>
      </c>
      <c r="D357" s="24">
        <v>28</v>
      </c>
      <c r="E357" s="25">
        <v>10646</v>
      </c>
      <c r="F357" s="25">
        <v>0</v>
      </c>
      <c r="G357" s="26">
        <v>6210.17</v>
      </c>
      <c r="H357" s="26">
        <v>6210.17</v>
      </c>
      <c r="K357" s="24" t="s">
        <v>223</v>
      </c>
      <c r="L357" s="39">
        <v>6210.17</v>
      </c>
      <c r="M357" s="39">
        <v>0</v>
      </c>
      <c r="N357" s="24">
        <v>25.2</v>
      </c>
      <c r="O357" s="24">
        <v>22.400000000000002</v>
      </c>
      <c r="P357" s="39">
        <v>-6210.17</v>
      </c>
      <c r="Q357" s="39">
        <v>4190.43</v>
      </c>
      <c r="R357" s="39" t="str">
        <f>IF(K357=B357,"OK","ERROR")</f>
        <v>OK</v>
      </c>
      <c r="S357" s="39">
        <v>6210.17</v>
      </c>
      <c r="T357" s="39">
        <f t="shared" si="20"/>
        <v>0</v>
      </c>
      <c r="U357" s="39">
        <f t="shared" si="21"/>
        <v>10400.599999999999</v>
      </c>
      <c r="V357" s="39">
        <f t="shared" si="22"/>
        <v>0</v>
      </c>
      <c r="W357" s="39">
        <f t="shared" si="23"/>
        <v>0</v>
      </c>
    </row>
    <row r="358" spans="1:23" x14ac:dyDescent="0.2">
      <c r="A358" s="24">
        <v>7070</v>
      </c>
      <c r="B358" s="24" t="s">
        <v>208</v>
      </c>
      <c r="C358" s="24">
        <v>180</v>
      </c>
      <c r="D358" s="24">
        <v>13</v>
      </c>
      <c r="E358" s="25">
        <v>4943</v>
      </c>
      <c r="F358" s="25">
        <v>0</v>
      </c>
      <c r="G358" s="26">
        <v>2883.42</v>
      </c>
      <c r="H358" s="26">
        <v>2883.42</v>
      </c>
      <c r="K358" s="24" t="s">
        <v>208</v>
      </c>
      <c r="L358" s="39">
        <v>2883.42</v>
      </c>
      <c r="M358" s="39">
        <v>0</v>
      </c>
      <c r="N358" s="24">
        <v>11.700000000000001</v>
      </c>
      <c r="O358" s="24">
        <v>10.4</v>
      </c>
      <c r="P358" s="39">
        <v>-2883.42</v>
      </c>
      <c r="Q358" s="39">
        <v>1945.43</v>
      </c>
      <c r="R358" s="39" t="str">
        <f>IF(K358=B358,"OK","ERROR")</f>
        <v>OK</v>
      </c>
      <c r="S358" s="39">
        <v>2883.42</v>
      </c>
      <c r="T358" s="39">
        <f t="shared" si="20"/>
        <v>0</v>
      </c>
      <c r="U358" s="39">
        <f t="shared" si="21"/>
        <v>4828.8499999999995</v>
      </c>
      <c r="V358" s="39">
        <f t="shared" si="22"/>
        <v>0</v>
      </c>
      <c r="W358" s="39">
        <f t="shared" si="23"/>
        <v>0</v>
      </c>
    </row>
    <row r="359" spans="1:23" x14ac:dyDescent="0.2">
      <c r="A359" s="24">
        <v>7072</v>
      </c>
      <c r="B359" s="24" t="s">
        <v>209</v>
      </c>
      <c r="C359" s="24">
        <v>231</v>
      </c>
      <c r="D359" s="24">
        <v>39</v>
      </c>
      <c r="E359" s="25">
        <v>14828</v>
      </c>
      <c r="F359" s="25">
        <v>0</v>
      </c>
      <c r="G359" s="26">
        <v>8649.67</v>
      </c>
      <c r="H359" s="26">
        <v>8649.67</v>
      </c>
      <c r="K359" s="24" t="s">
        <v>209</v>
      </c>
      <c r="L359" s="39">
        <v>8649.67</v>
      </c>
      <c r="M359" s="39">
        <v>0</v>
      </c>
      <c r="N359" s="24">
        <v>35.1</v>
      </c>
      <c r="O359" s="24">
        <v>31.200000000000003</v>
      </c>
      <c r="P359" s="39">
        <v>-8649.67</v>
      </c>
      <c r="Q359" s="39">
        <v>5836.88</v>
      </c>
      <c r="R359" s="39" t="str">
        <f>IF(K359=B359,"OK","ERROR")</f>
        <v>OK</v>
      </c>
      <c r="S359" s="39">
        <v>8649.67</v>
      </c>
      <c r="T359" s="39">
        <f t="shared" si="20"/>
        <v>0</v>
      </c>
      <c r="U359" s="39">
        <f t="shared" si="21"/>
        <v>14486.550000000001</v>
      </c>
      <c r="V359" s="39">
        <f t="shared" si="22"/>
        <v>0</v>
      </c>
      <c r="W359" s="39">
        <f t="shared" si="23"/>
        <v>0</v>
      </c>
    </row>
    <row r="360" spans="1:23" x14ac:dyDescent="0.2">
      <c r="A360" s="24">
        <v>7073</v>
      </c>
      <c r="B360" s="24" t="s">
        <v>210</v>
      </c>
      <c r="C360" s="24">
        <v>184</v>
      </c>
      <c r="D360" s="24">
        <v>13</v>
      </c>
      <c r="E360" s="25">
        <v>4943</v>
      </c>
      <c r="F360" s="25">
        <v>0</v>
      </c>
      <c r="G360" s="26">
        <v>2883.42</v>
      </c>
      <c r="H360" s="26">
        <v>2883.42</v>
      </c>
      <c r="K360" s="24" t="s">
        <v>210</v>
      </c>
      <c r="L360" s="39">
        <v>2883.42</v>
      </c>
      <c r="M360" s="39">
        <v>0</v>
      </c>
      <c r="N360" s="24">
        <v>11.700000000000001</v>
      </c>
      <c r="O360" s="24">
        <v>10.4</v>
      </c>
      <c r="P360" s="39">
        <v>-2883.42</v>
      </c>
      <c r="Q360" s="39">
        <v>1945.43</v>
      </c>
      <c r="R360" s="39" t="str">
        <f>IF(K360=B360,"OK","ERROR")</f>
        <v>OK</v>
      </c>
      <c r="S360" s="39">
        <v>2883.42</v>
      </c>
      <c r="T360" s="39">
        <f t="shared" si="20"/>
        <v>0</v>
      </c>
      <c r="U360" s="39">
        <f t="shared" si="21"/>
        <v>4828.8499999999995</v>
      </c>
      <c r="V360" s="39">
        <f t="shared" si="22"/>
        <v>0</v>
      </c>
      <c r="W360" s="39">
        <f t="shared" si="23"/>
        <v>0</v>
      </c>
    </row>
  </sheetData>
  <sortState ref="A2:H360">
    <sortCondition ref="A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UIFSM</vt:lpstr>
      <vt:lpstr>UIFSM (2)</vt:lpstr>
      <vt:lpstr>dfenumber</vt:lpstr>
      <vt:lpstr>dfenums</vt:lpstr>
      <vt:lpstr>january15</vt:lpstr>
      <vt:lpstr>july14lump</vt:lpstr>
      <vt:lpstr>july14rev</vt:lpstr>
      <vt:lpstr>julypayment</vt:lpstr>
      <vt:lpstr>lookuparea</vt:lpstr>
      <vt:lpstr>october14</vt:lpstr>
      <vt:lpstr>school</vt:lpstr>
      <vt:lpstr>schoolarea</vt:lpstr>
      <vt:lpstr>summer15</vt:lpstr>
    </vt:vector>
  </TitlesOfParts>
  <Company>Kent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Christopher - BSS FP</dc:creator>
  <cp:lastModifiedBy>Scott, Christopher - BSS FP</cp:lastModifiedBy>
  <dcterms:created xsi:type="dcterms:W3CDTF">2014-03-07T15:37:07Z</dcterms:created>
  <dcterms:modified xsi:type="dcterms:W3CDTF">2014-10-02T09:19:39Z</dcterms:modified>
</cp:coreProperties>
</file>