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19-20\Universal Infant Free School Meals (UIFSM)\"/>
    </mc:Choice>
  </mc:AlternateContent>
  <xr:revisionPtr revIDLastSave="0" documentId="13_ncr:1_{26B77DEC-FDA1-4F81-B07D-B561B09BF638}" xr6:coauthVersionLast="43" xr6:coauthVersionMax="43" xr10:uidLastSave="{00000000-0000-0000-0000-000000000000}"/>
  <workbookProtection workbookPassword="FF6B" lockStructure="1"/>
  <bookViews>
    <workbookView xWindow="23880" yWindow="-120" windowWidth="24240" windowHeight="13140" xr2:uid="{BC023839-DF15-4E1C-89B6-A1996BCC79D9}"/>
  </bookViews>
  <sheets>
    <sheet name="UIFSM Allocation" sheetId="2" r:id="rId1"/>
    <sheet name="UIFSM Pupil Numbers" sheetId="4" r:id="rId2"/>
    <sheet name="Back Room" sheetId="3" state="hidden" r:id="rId3"/>
  </sheets>
  <definedNames>
    <definedName name="_xlnm._FilterDatabase" localSheetId="2" hidden="1">'Back Room'!$A$3:$AB$291</definedName>
    <definedName name="_xlnm.Print_Area" localSheetId="0">'UIFSM Allocation'!$A$1:$E$30</definedName>
    <definedName name="_xlnm.Print_Area" localSheetId="1">'UIFSM Pupil Numbers'!$A$1:$G$52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4" l="1"/>
  <c r="F45" i="4"/>
  <c r="F43" i="4"/>
  <c r="F41" i="4"/>
  <c r="F39" i="4"/>
  <c r="F37" i="4"/>
  <c r="F35" i="4"/>
  <c r="F33" i="4"/>
  <c r="F29" i="4"/>
  <c r="F27" i="4"/>
  <c r="F25" i="4"/>
  <c r="F23" i="4"/>
  <c r="F21" i="4"/>
  <c r="F19" i="4"/>
  <c r="F17" i="4"/>
  <c r="F51" i="4"/>
  <c r="D4" i="4"/>
  <c r="D27" i="2"/>
  <c r="D23" i="2"/>
  <c r="D14" i="2"/>
  <c r="D12" i="2"/>
  <c r="D9" i="2"/>
  <c r="D19" i="2" s="1"/>
  <c r="C5" i="2"/>
  <c r="D17" i="2" l="1"/>
</calcChain>
</file>

<file path=xl/sharedStrings.xml><?xml version="1.0" encoding="utf-8"?>
<sst xmlns="http://schemas.openxmlformats.org/spreadsheetml/2006/main" count="1240" uniqueCount="381">
  <si>
    <t>Enter DfE Number</t>
  </si>
  <si>
    <t>School</t>
  </si>
  <si>
    <t/>
  </si>
  <si>
    <t>This balance is made up of:</t>
  </si>
  <si>
    <t>*</t>
  </si>
  <si>
    <t>2018-19 UIFSM Grant</t>
  </si>
  <si>
    <t>Universal Infant Free School Meal (UIFSM) Grant
July 2019 allocation to schools</t>
  </si>
  <si>
    <t>School Details</t>
  </si>
  <si>
    <t>Allocation and Payments</t>
  </si>
  <si>
    <t>Pupil Data Used for Calculating the Allocations</t>
  </si>
  <si>
    <t>October 2018 Census Data</t>
  </si>
  <si>
    <t>January 2019 Census</t>
  </si>
  <si>
    <t>Total Eligible Meals</t>
  </si>
  <si>
    <t>Provisional payment made in June / July 2018</t>
  </si>
  <si>
    <t>Final allocation for 2018/19</t>
  </si>
  <si>
    <t>Final  payment for 2018/19 (Col K - Col I)</t>
  </si>
  <si>
    <t>Provisional revenue payment for 2019/20 (7/12ths of Col K)</t>
  </si>
  <si>
    <t>Total June / July 2019 payment (Col M + Col O)</t>
  </si>
  <si>
    <t>Meals taken by Reception pupils from October 2018 census</t>
  </si>
  <si>
    <t>Meals taken by Reception FSM pupils from October 2018 census</t>
  </si>
  <si>
    <t>Total Eligible Meals taken by Reception pupils from October 2018 census (Col S - Col U)</t>
  </si>
  <si>
    <t>Meals taken by Year 1 and Year 2 pupils from October 2018 census</t>
  </si>
  <si>
    <t>Meals taken by Year 1 and Year 2 FSM pupils from October 2018 census</t>
  </si>
  <si>
    <t>Total Eligible Meals taken by Year 1 and Year 2 pupils from October 2018 census (Col Y - Col AA)</t>
  </si>
  <si>
    <t>Meals taken by Reception pupils from January 2019 census</t>
  </si>
  <si>
    <t>Meals taken by Reception FSM pupils from January 2019 census</t>
  </si>
  <si>
    <t>Total Eligible Meals taken by Reception pupils from January 2019 census (Col AE - Col AG)</t>
  </si>
  <si>
    <t>Meals taken by Year 1 and Year 2 pupils from January 2019 census</t>
  </si>
  <si>
    <t>Meals taken by Year 1 and Year 2 FSM pupils from January 2019 census</t>
  </si>
  <si>
    <t>Total Eligible Meals taken by Year 1 and Year 2 pupils from January 2019 census (Col AK - Col AM)</t>
  </si>
  <si>
    <t>Total Eligible Meals taken by Reception pupils used in 2018-19 final allocation calculation5</t>
  </si>
  <si>
    <t>Total Eligible Meals taken by Year 1 and Year 2 pupils used in 2018-19 final allocation calculation6</t>
  </si>
  <si>
    <t>Total Eligible Meals taken by Infant pupils used in 2018-19 final allocation calculation (Col AQ + Col AS)</t>
  </si>
  <si>
    <t>URN</t>
  </si>
  <si>
    <t>LAEstab</t>
  </si>
  <si>
    <t>LA</t>
  </si>
  <si>
    <t>Local Authority</t>
  </si>
  <si>
    <t>Estab</t>
  </si>
  <si>
    <t>School Name</t>
  </si>
  <si>
    <t>Academy / Mainitained School</t>
  </si>
  <si>
    <t>School Type</t>
  </si>
  <si>
    <t>Kent</t>
  </si>
  <si>
    <t>Maypole Primary School</t>
  </si>
  <si>
    <t>Maintained School</t>
  </si>
  <si>
    <t>Community school</t>
  </si>
  <si>
    <t>Crockenhill Primary School</t>
  </si>
  <si>
    <t>The Anthony Roper Primary School</t>
  </si>
  <si>
    <t>Foundation school</t>
  </si>
  <si>
    <t>Cobham Primary School</t>
  </si>
  <si>
    <t>Cecil Road Primary and Nursery School</t>
  </si>
  <si>
    <t>Higham Primary School</t>
  </si>
  <si>
    <t>Lawn Primary School</t>
  </si>
  <si>
    <t>Shears Green Infant School</t>
  </si>
  <si>
    <t>Bean Primary School</t>
  </si>
  <si>
    <t>Paddock Wood Primary School</t>
  </si>
  <si>
    <t>Capel Primary School</t>
  </si>
  <si>
    <t>Dunton Green Primary School</t>
  </si>
  <si>
    <t>Hadlow Primary School</t>
  </si>
  <si>
    <t>Halstead Community Primary School</t>
  </si>
  <si>
    <t>Four Elms Primary School</t>
  </si>
  <si>
    <t>Horsmonden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</si>
  <si>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</si>
  <si>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</si>
  <si>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</si>
  <si>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</si>
  <si>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</si>
  <si>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</si>
  <si>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</si>
  <si>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Slade Primary School and Attached Unit for Children with Hearing Impairment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</si>
  <si>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</si>
  <si>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</si>
  <si>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</si>
  <si>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</si>
  <si>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</si>
  <si>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</si>
  <si>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</si>
  <si>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</si>
  <si>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</si>
  <si>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</si>
  <si>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Park Way Primary School</t>
  </si>
  <si>
    <t>Marden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</si>
  <si>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</si>
  <si>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</si>
  <si>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</si>
  <si>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</si>
  <si>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</si>
  <si>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 Katherine's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</si>
  <si>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</si>
  <si>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</si>
  <si>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</si>
  <si>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</si>
  <si>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</si>
  <si>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Primary School</t>
  </si>
  <si>
    <t>Queenborough School and Nursery</t>
  </si>
  <si>
    <t>Rodmersham School</t>
  </si>
  <si>
    <t>Rose Street Primary School</t>
  </si>
  <si>
    <t>Canterbury Road Primary School</t>
  </si>
  <si>
    <t>Blean Primary School</t>
  </si>
  <si>
    <t>Chartham Primary School</t>
  </si>
  <si>
    <t>Herne Bay Infant School</t>
  </si>
  <si>
    <t>Hoath Primary School</t>
  </si>
  <si>
    <t>Westmeads Community Infant School</t>
  </si>
  <si>
    <t>Aldington Primary School</t>
  </si>
  <si>
    <t>East Stour Primary School</t>
  </si>
  <si>
    <t>Victoria Road Primary School</t>
  </si>
  <si>
    <t>Willesborough Infant School</t>
  </si>
  <si>
    <t>Bethersden Primary School</t>
  </si>
  <si>
    <t>Brook Community Primary School</t>
  </si>
  <si>
    <t>Challock Primary School</t>
  </si>
  <si>
    <t>Great Chart Primary School</t>
  </si>
  <si>
    <t>Mersham Primary School</t>
  </si>
  <si>
    <t>Rolvenden Primary School</t>
  </si>
  <si>
    <t>Smeeth Community Primary School</t>
  </si>
  <si>
    <t>Mundella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</si>
  <si>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</si>
  <si>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</si>
  <si>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</si>
  <si>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</si>
  <si>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</si>
  <si>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</si>
  <si>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</si>
  <si>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</si>
  <si>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Worth Primary School</t>
  </si>
  <si>
    <t>St Mildred's Primary Infant School</t>
  </si>
  <si>
    <t>Callis Grange Nursery and Infant School</t>
  </si>
  <si>
    <t>St Crispin's Community Primary Infant School</t>
  </si>
  <si>
    <t>Ellington Infant School</t>
  </si>
  <si>
    <t>Priory Infant School</t>
  </si>
  <si>
    <t>West Minster Primary School</t>
  </si>
  <si>
    <t>Aycliffe Community Primary School</t>
  </si>
  <si>
    <t>Riverhead Infants' School</t>
  </si>
  <si>
    <t>Claremont Primary School</t>
  </si>
  <si>
    <t>Whitfield Aspen School</t>
  </si>
  <si>
    <t>St Paul's Infant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</si>
  <si>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</si>
  <si>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</si>
  <si>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</si>
  <si>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</si>
  <si>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</si>
  <si>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</si>
  <si>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Madginford Primary School</t>
  </si>
  <si>
    <t>Palmarsh Primary School</t>
  </si>
  <si>
    <t>Painters Ash Primary School</t>
  </si>
  <si>
    <t>Tunbury Primary School</t>
  </si>
  <si>
    <t>St Margaret's-at-Cliffe Primary School</t>
  </si>
  <si>
    <t>Bysing Wood Primary School</t>
  </si>
  <si>
    <t>Stocks Green Primary School</t>
  </si>
  <si>
    <t>Sandgate Primary School</t>
  </si>
  <si>
    <t>Sandling Primary School</t>
  </si>
  <si>
    <t>Capel-le-Ferne Primary School</t>
  </si>
  <si>
    <t>Lunsford Primary School</t>
  </si>
  <si>
    <t>Briary Primary School</t>
  </si>
  <si>
    <t>Downs View Infant School</t>
  </si>
  <si>
    <t>Kingswood Primary School</t>
  </si>
  <si>
    <t>Senacre Wood Primary School</t>
  </si>
  <si>
    <t>Bromstone Primary School, Broadstairs</t>
  </si>
  <si>
    <t>Parkside Community Primary School</t>
  </si>
  <si>
    <t>St Stephen's Infant School</t>
  </si>
  <si>
    <t>High Firs Primary School</t>
  </si>
  <si>
    <t>Sandwich Infant School</t>
  </si>
  <si>
    <t>Holywell Primary School</t>
  </si>
  <si>
    <t>Sevenoaks Primary School</t>
  </si>
  <si>
    <t>Swalecliffe Community Primary School</t>
  </si>
  <si>
    <t>Aylesham Primary School</t>
  </si>
  <si>
    <t>Broadwater Down Primary School</t>
  </si>
  <si>
    <t>West Borough Primary School</t>
  </si>
  <si>
    <t>Cage Green Primary School</t>
  </si>
  <si>
    <t>Long Mead Community Primary School</t>
  </si>
  <si>
    <t>Palm Bay Primary School</t>
  </si>
  <si>
    <t>King's Farm Primary School</t>
  </si>
  <si>
    <t>St Pauls' Church of England Voluntary Controlled Primary School</t>
  </si>
  <si>
    <t>Voluntary controlled school</t>
  </si>
  <si>
    <t>Fawkham Church of England Voluntary Controlled Primary School</t>
  </si>
  <si>
    <t>Sedley's Church of England Voluntary Aided Primary School</t>
  </si>
  <si>
    <t>Voluntary aided school</t>
  </si>
  <si>
    <t>Benenden Church of England Primary School</t>
  </si>
  <si>
    <t>Bidborough Church of England Voluntary Controlled Primary School</t>
  </si>
  <si>
    <t>Cranbrook Church of England Primary School</t>
  </si>
  <si>
    <t>Goudhurst and Kilndown Church of England Primary School</t>
  </si>
  <si>
    <t>Hawkhurst Church of England Primary School</t>
  </si>
  <si>
    <t>Hildenborough Church of England Primary School</t>
  </si>
  <si>
    <t>Lamberhurst St Mary's CofE (Voluntary Controlled) Primary School</t>
  </si>
  <si>
    <t>Seal Church of England Voluntary Controlled Primary School</t>
  </si>
  <si>
    <t>St John's Church of England Primary School, Sevenoaks</t>
  </si>
  <si>
    <t>Speldhurst Church of England Voluntary Aided Primary School</t>
  </si>
  <si>
    <t>Sundridge and Brasted Church of England Voluntary Controlled Primary School</t>
  </si>
  <si>
    <t>St John's Church of England Primary School</t>
  </si>
  <si>
    <t>St Mark's Church of England Primary School</t>
  </si>
  <si>
    <t>St Peter's Church of England Primary School</t>
  </si>
  <si>
    <t>Crockham Hill Church of England Voluntary Controlled Primary School</t>
  </si>
  <si>
    <t>Churchill Church of England Voluntary Controlled Primary School</t>
  </si>
  <si>
    <t>Bredhurst Church of England Voluntary Controlled Primary School</t>
  </si>
  <si>
    <t>Burham Church of England Primary School</t>
  </si>
  <si>
    <t>Harrietsham Church of England Primary School</t>
  </si>
  <si>
    <t>Leeds and Broomfield Church of England Primary School</t>
  </si>
  <si>
    <t>St Michael's Church of England Infant School Maidstone</t>
  </si>
  <si>
    <t>Thurnham Church of England Infant School</t>
  </si>
  <si>
    <t>Trottiscliffe Church of England Primary School</t>
  </si>
  <si>
    <t>Ulcombe Church of England Primary School</t>
  </si>
  <si>
    <t>Wateringbury Church of England Primary School</t>
  </si>
  <si>
    <t>Wouldham, All Saints Church of England Voluntary Controlled Primary School</t>
  </si>
  <si>
    <t>St George's Church of England Voluntary Controlled Primary School</t>
  </si>
  <si>
    <t>St Margaret's, Collier Street Church of England Voluntary Controlled School</t>
  </si>
  <si>
    <t>Laddingford St Mary's Church of England Voluntary Controlled Primary School</t>
  </si>
  <si>
    <t>Yalding, St Peter and St Paul Church of England Voluntary Controlled Primary School</t>
  </si>
  <si>
    <t>Eastchurch Church of England Primary School</t>
  </si>
  <si>
    <t>Ospringe Church of England Primary School</t>
  </si>
  <si>
    <t>Hernhill Church of England Primary School</t>
  </si>
  <si>
    <t>Newington Church of England Primary School</t>
  </si>
  <si>
    <t>Teynham Parochial Church of England Primary School</t>
  </si>
  <si>
    <t>Barham Church of England Primary School</t>
  </si>
  <si>
    <t>Bridge and Patrixbourne Church of England Primary School</t>
  </si>
  <si>
    <t>Chislet Church of England Primary School</t>
  </si>
  <si>
    <t>Littlebourne Church of England Primary School</t>
  </si>
  <si>
    <t>St Alphege Church of England Infant School</t>
  </si>
  <si>
    <t>Wickhambreaux Church of England Primary School</t>
  </si>
  <si>
    <t>John Mayne Church of England Primary School, Biddenden</t>
  </si>
  <si>
    <t>Brabourne Church of England Primary School</t>
  </si>
  <si>
    <t>Brookland Church of England Primary School</t>
  </si>
  <si>
    <t>Chilham, St Mary's Church of England Primary School</t>
  </si>
  <si>
    <t>High Halden Church of England Primary School</t>
  </si>
  <si>
    <t>Woodchurch Church of England Primary School</t>
  </si>
  <si>
    <t>Bodsham Church of England Primary School</t>
  </si>
  <si>
    <t>Folkestone, St Martin's Church of England Primary School</t>
  </si>
  <si>
    <t>Folkestone, St Peter's Church of England Primary School</t>
  </si>
  <si>
    <t>Seabrook Church of England Primary School</t>
  </si>
  <si>
    <t>Lyminge Church of England Primary School</t>
  </si>
  <si>
    <t>Lympne Church of England Primary School</t>
  </si>
  <si>
    <t>Stelling Minnis Church of England Primary School</t>
  </si>
  <si>
    <t>Stowting Church of England Primary School</t>
  </si>
  <si>
    <t>Selsted Church of England Primary School</t>
  </si>
  <si>
    <t>Eastry Church of England Primary School</t>
  </si>
  <si>
    <t>Goodnestone Church of England Primary School</t>
  </si>
  <si>
    <t>Guston Church of England Primary School</t>
  </si>
  <si>
    <t>Nonington Church of England Primary School</t>
  </si>
  <si>
    <t>Kingsdown and Ringwould CofE Primary School</t>
  </si>
  <si>
    <t>Sibertswold Church of England Primary School at Shepherdswell</t>
  </si>
  <si>
    <t>Birchington Church of England Primary School</t>
  </si>
  <si>
    <t>Margate, Holy Trinity and St John's Church of England Primary School</t>
  </si>
  <si>
    <t>Minster Church of England Primary School</t>
  </si>
  <si>
    <t>Monkton Church of England Primary School</t>
  </si>
  <si>
    <t>St Nicholas At Wade Church of England Primary School</t>
  </si>
  <si>
    <t>Frittenden Church of England Primary School</t>
  </si>
  <si>
    <t>Egerton Church of England Primary School</t>
  </si>
  <si>
    <t>St Lawrence Church of England Primary School</t>
  </si>
  <si>
    <t>Boughton-under-Blean and Dunkirk Primary School</t>
  </si>
  <si>
    <t>Lady Joanna Thornhill Endowed Primary School</t>
  </si>
  <si>
    <t>St Peter's Methodist Primary School</t>
  </si>
  <si>
    <t>St Matthew's High Brooms Church of England Voluntary Controlled Primary School</t>
  </si>
  <si>
    <t>Herne Church of England Infant School</t>
  </si>
  <si>
    <t>Langafel Church of England Voluntary Controlled Primary School</t>
  </si>
  <si>
    <t>Southborough CofE Primary School</t>
  </si>
  <si>
    <t>St Katharine's Knockholt Church of England Voluntary Aided Primary School</t>
  </si>
  <si>
    <t>Chevening, St Botolph's Church of England Voluntary Aided Primary School</t>
  </si>
  <si>
    <t>Colliers Green Church of England Primary School</t>
  </si>
  <si>
    <t>Sissinghurst Voluntary Aided Church of England Primary School</t>
  </si>
  <si>
    <t>Hever Church of England Voluntary Aided Primary School</t>
  </si>
  <si>
    <t>Penshurst Church of England Voluntary Aided Primary School</t>
  </si>
  <si>
    <t>Lady Boswell's Church of England Voluntary Aided Primary School, Sevenoaks</t>
  </si>
  <si>
    <t>Ide Hill Church of England Primary School</t>
  </si>
  <si>
    <t>St Barnabas CofE VA Primary School</t>
  </si>
  <si>
    <t>St James' Church of England Voluntary Aided Infant School</t>
  </si>
  <si>
    <t>Hunton Church of England Primary School</t>
  </si>
  <si>
    <t>Platt Church of England Voluntary Aided Primary School</t>
  </si>
  <si>
    <t>Bapchild and Tonge Church of England Primary School</t>
  </si>
  <si>
    <t>Hartlip Endowed Church of England Primary School</t>
  </si>
  <si>
    <t>Tunstall Church of England (Aided) Primary School</t>
  </si>
  <si>
    <t>Ashford, St Mary's Church of England Primary School</t>
  </si>
  <si>
    <t>Wittersham Church of England Primary School</t>
  </si>
  <si>
    <t>Elham Church of England Primary School</t>
  </si>
  <si>
    <t>Saltwood CofE Primary School</t>
  </si>
  <si>
    <t>Ash Cartwright and Kelsey Church of England Primary School</t>
  </si>
  <si>
    <t>Dover, St Mary's Church of England Primary School</t>
  </si>
  <si>
    <t>Ramsgate, Holy Trinity Church of England Primary School</t>
  </si>
  <si>
    <t>St Mary's Church of England Voluntary Aided Primary School</t>
  </si>
  <si>
    <t>St Augustine's Catholic Primary School</t>
  </si>
  <si>
    <t>St Ethelbert's Catholic Primary School</t>
  </si>
  <si>
    <t>St Anselm's Catholic Primary School</t>
  </si>
  <si>
    <t>Our Lady's Catholic Primary School, Dartford</t>
  </si>
  <si>
    <t>St Thomas' Catholic Primary School, Canterbury</t>
  </si>
  <si>
    <t>Snodland CofE Primary School</t>
  </si>
  <si>
    <t>Borough Green Primary School</t>
  </si>
  <si>
    <t>Holy Trinity Church of England Voluntary Aided Primary School</t>
  </si>
  <si>
    <t>St Francis' Catholic Primary School, Maidstone</t>
  </si>
  <si>
    <t>Ditton Infant School</t>
  </si>
  <si>
    <t>Holy Trinity Church of England Primary School, Dartford</t>
  </si>
  <si>
    <t>St Bartholomew's Catholic Primary School, Swanley</t>
  </si>
  <si>
    <t>Greatstone Primary School</t>
  </si>
  <si>
    <t>Wincheap Foundation Primary School</t>
  </si>
  <si>
    <t>Harcourt Primary School</t>
  </si>
  <si>
    <t>St George's Church of England Foundation School</t>
  </si>
  <si>
    <t>Valence School</t>
  </si>
  <si>
    <t>Foundation special school</t>
  </si>
  <si>
    <t>Bower Grove School</t>
  </si>
  <si>
    <t>St Anthony's School</t>
  </si>
  <si>
    <t>Ifield School</t>
  </si>
  <si>
    <t>Foreland Fields School</t>
  </si>
  <si>
    <t>The Beacon Folkestone</t>
  </si>
  <si>
    <t>Rowhill School</t>
  </si>
  <si>
    <t>Elms School</t>
  </si>
  <si>
    <t>Nexus Foundation Special School</t>
  </si>
  <si>
    <t>Five Acre Wood School</t>
  </si>
  <si>
    <t>St Nicholas' School</t>
  </si>
  <si>
    <t>Community special school</t>
  </si>
  <si>
    <t>New Ash Green Primary School</t>
  </si>
  <si>
    <t>West Kingsdown CofE VC Primary School</t>
  </si>
  <si>
    <t>Kings Hill School</t>
  </si>
  <si>
    <t>Hythe Bay CofE Primary School</t>
  </si>
  <si>
    <t>The Wyvern School (Buxford)</t>
  </si>
  <si>
    <t>Oakley School</t>
  </si>
  <si>
    <t>The Craylands School</t>
  </si>
  <si>
    <t>Castle Hill Community Primary School</t>
  </si>
  <si>
    <t>The Churchill School</t>
  </si>
  <si>
    <t>The John Wesley Church of England Methodist Voluntary Aided Primary School</t>
  </si>
  <si>
    <t>Phoenix Community Primary School</t>
  </si>
  <si>
    <t>The Discovery School</t>
  </si>
  <si>
    <t>Downsview Community Primary School</t>
  </si>
  <si>
    <t>Meadowfield School</t>
  </si>
  <si>
    <t>Greenfields Community Primary School</t>
  </si>
  <si>
    <t>Laleham Gap School</t>
  </si>
  <si>
    <t>Palace Wood Primary School</t>
  </si>
  <si>
    <t>Hextable Primary School</t>
  </si>
  <si>
    <t>Ashford Oaks Community Primary School</t>
  </si>
  <si>
    <t>Joy Lane Primary Foundation School</t>
  </si>
  <si>
    <t>Rusthall St Paul's CofE VA Primary School</t>
  </si>
  <si>
    <t>Green Park Community Primary School</t>
  </si>
  <si>
    <t>Garlinge Primary School and Nursery</t>
  </si>
  <si>
    <t>Newington Community Primary School</t>
  </si>
  <si>
    <t>Dartford Bridge Community Primary School</t>
  </si>
  <si>
    <t>Kent Health Needs Education Service</t>
  </si>
  <si>
    <t>Pupil referral unit</t>
  </si>
  <si>
    <t>Fleetdown Primary School</t>
  </si>
  <si>
    <t>Goat Lees Primary School</t>
  </si>
  <si>
    <t>St Johns Church of England Primary School</t>
  </si>
  <si>
    <t>Repton Manor Primary School</t>
  </si>
  <si>
    <t>Sunny Bank Primary School</t>
  </si>
  <si>
    <t>Woodlands Primary School</t>
  </si>
  <si>
    <t>A) Actual UIFSM allocation due for the 2018-19 Academic Year (September 2018 to August 2019)</t>
  </si>
  <si>
    <t>Based on October 2018 and January 2019 census data</t>
  </si>
  <si>
    <t>B) Provisional (estimated) UIFSM allocation paid in July 2018 for the period September 2018 - March 2019</t>
  </si>
  <si>
    <t>C) Balance of the actual UIFSM allocation due for the 2018-19 Academic Year (A - B)</t>
  </si>
  <si>
    <t>i) An adjustment to the provisional UIFSM allocation paid in July 2018 for the period September 2018 to March 2019</t>
  </si>
  <si>
    <t>ii) The actual UIFSM allocation due for the period April 2019 to August 2019 (A x 5/12)</t>
  </si>
  <si>
    <t>2019-20 UIFSM Grant</t>
  </si>
  <si>
    <t>D) Provisional (estimated) UIFSM allocation for the period September 2019 - March 2020 (A x 7/12)</t>
  </si>
  <si>
    <t>Total UIFSM payment in the July 2019 Advances</t>
  </si>
  <si>
    <t>E) Total July 2019 UIFSM payment (C + D)</t>
  </si>
  <si>
    <t>*To calculate the provisional (estimated) UIFSM allocation for September 2018 to March 2019 (see B) the ESFA use 7/12ths of the 2017-18 UIFSM allocation. As this is an estimate an adjustment needs to be made when the actual 2018-19 UIFSM allocation is confirmed by the ESFA. 
The adjustment is calculated as 7/12ths of the 2018-19 UIFSM allocation less the provisional UIFSM payment made in July 2018.</t>
  </si>
  <si>
    <t>Process</t>
  </si>
  <si>
    <t>a)</t>
  </si>
  <si>
    <t>b)</t>
  </si>
  <si>
    <t>The number of UIFSM eligible pupils at each census is calculated as the number of pupils recorded as taking a meal less those pupils taking a meal known to be eligible for Free School Meals (FSM) in the same census.</t>
  </si>
  <si>
    <t>c)</t>
  </si>
  <si>
    <t xml:space="preserve">The number of UIFSM eligible pupils for the academic year is then calculated:
</t>
  </si>
  <si>
    <t>d)</t>
  </si>
  <si>
    <t>The number of UIFSM eligible pupils for the academic year in Reception and Years 1 &amp; 2 is then combined to give a total number.</t>
  </si>
  <si>
    <t>e)</t>
  </si>
  <si>
    <t>Dual registered pupils are counted at the setting at which they took the meal on census day.</t>
  </si>
  <si>
    <t>UIFSM eligible pupils in Reception</t>
  </si>
  <si>
    <t>UIFSM eligible pupils in Year 1 &amp; 2</t>
  </si>
  <si>
    <t>Total UIFSM eligible pupils and final allocation</t>
  </si>
  <si>
    <t xml:space="preserve">Universal Infant Free School Meal (UIFSM) Grant
Pupil Data used to calculate final 2018-19 allocation </t>
  </si>
  <si>
    <t>The October 2018 and January 2019 census data is used to calculate the UIFSM grant for the 2018-19 academic year.</t>
  </si>
  <si>
    <t xml:space="preserve">For Reception pupils this is the greater of:
i) UIFSM eligible pupils as at the January 2019 census
ii) the average of UIFSM eligible pupils between both the October 2018 and January 2019 census </t>
  </si>
  <si>
    <t>For Year 1 &amp; Year 2 pupils this is the average number of UIFSM eligible pupils between both the October 2018 and January 2019 census</t>
  </si>
  <si>
    <t>A) Reception pupils taking a meal at the October 2018 census</t>
  </si>
  <si>
    <t>B) Reception pupils taking a meal at the October 2018 census known to be eligible for FSM Pupil Premium</t>
  </si>
  <si>
    <t>C) Reception pupils eligible for UIFSM at the October 2018 census (A - B)</t>
  </si>
  <si>
    <t>D) Reception pupils taking a meal at the January 2019 census</t>
  </si>
  <si>
    <t>E) Reception pupils taking a meal at the January 2019 census known to be eligible for FSM Pupil Premium</t>
  </si>
  <si>
    <t>F) Reception pupils eligible for UIFSM at the January 2019 census (D - E)</t>
  </si>
  <si>
    <t>H) Greater of:
i) Reception pupils eligible for UIFSM at the January 2019 census (F)
ii) average of Reception pupils eligible for UIFSM at the October 2018 and January 2019 census ((C + F) ÷ 2)</t>
  </si>
  <si>
    <t>I) Year 1 &amp; 2 pupils taking a meal at the October 2018 census</t>
  </si>
  <si>
    <t>J) Year 1 &amp; 2 pupils taking a meal at the October 2018 census known to be eligible for FSM Pupil Premium</t>
  </si>
  <si>
    <t>K) Year 1 &amp; 2 pupils eligible for UIFSM at the October 2018 census (I - J)</t>
  </si>
  <si>
    <t>L) Year 1 &amp; 2 pupils taking a meal at the January 2019 census</t>
  </si>
  <si>
    <t>M) Year 1 &amp; 2 pupils taking a meal at the January 2019 census known to be eligible for FSM Pupil Premium</t>
  </si>
  <si>
    <t>N) Year 1 &amp; 2 pupils eligible for UIFSM at the January 2019 census (L - M)</t>
  </si>
  <si>
    <t>O) Average of Year 1 &amp; 2 pupils eligible for UIFSM at the October 2018 and January 2019 census ((K + N) ÷ 2)</t>
  </si>
  <si>
    <t>P) Pupils eligible for UIFSM for the 2018-19 academic year (H + O)</t>
  </si>
  <si>
    <t>Q) UIFSM allocation for the 2018-19 academic year (P x £437)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</si>
</sst>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164" fontId="2" fillId="0" borderId="0" xfId="1" applyNumberFormat="1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3" borderId="2" xfId="0" applyFont="1" applyFill="1" applyBorder="1" applyAlignment="1" applyProtection="1">
      <alignment horizontal="center" vertical="center"/>
      <protection locked="0" hidden="1"/>
    </xf>
    <xf numFmtId="164" fontId="2" fillId="2" borderId="1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wrapText="1"/>
      <protection hidden="1"/>
    </xf>
    <xf numFmtId="1" fontId="3" fillId="0" borderId="0" xfId="0" applyNumberFormat="1" applyFont="1" applyAlignment="1" applyProtection="1">
      <alignment horizontal="right"/>
      <protection hidden="1"/>
    </xf>
    <xf numFmtId="1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left" wrapText="1"/>
      <protection hidden="1"/>
    </xf>
    <xf numFmtId="165" fontId="3" fillId="0" borderId="0" xfId="0" applyNumberFormat="1" applyFont="1" applyProtection="1">
      <protection hidden="1"/>
    </xf>
    <xf numFmtId="0" fontId="3" fillId="0" borderId="0" xfId="0" quotePrefix="1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64" fontId="2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166" fontId="3" fillId="2" borderId="1" xfId="0" applyNumberFormat="1" applyFont="1" applyFill="1" applyBorder="1" applyAlignment="1" applyProtection="1">
      <alignment horizontal="center" vertical="center"/>
      <protection hidden="1"/>
    </xf>
    <xf numFmtId="164" fontId="3" fillId="2" borderId="1" xfId="0" applyNumberFormat="1" applyFont="1" applyFill="1" applyBorder="1" applyAlignment="1" applyProtection="1">
      <alignment horizontal="right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1009650</xdr:colOff>
      <xdr:row>2</xdr:row>
      <xdr:rowOff>31144</xdr:rowOff>
    </xdr:to>
    <xdr:pic>
      <xdr:nvPicPr>
        <xdr:cNvPr id="2" name="Picture 1" descr="C:\Documents and Settings\PlummO01\Desktop\KCC_Logo_New_2012_Framed.jpg">
          <a:extLst>
            <a:ext uri="{FF2B5EF4-FFF2-40B4-BE49-F238E27FC236}">
              <a16:creationId xmlns:a16="http://schemas.microsoft.com/office/drawing/2014/main" id="{040E5C4C-39C2-43D0-8E50-A24E2EBC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962150" cy="1307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904875</xdr:colOff>
      <xdr:row>0</xdr:row>
      <xdr:rowOff>1307494</xdr:rowOff>
    </xdr:to>
    <xdr:pic>
      <xdr:nvPicPr>
        <xdr:cNvPr id="2" name="Picture 1" descr="C:\Documents and Settings\PlummO01\Desktop\KCC_Logo_New_2012_Framed.jpg">
          <a:extLst>
            <a:ext uri="{FF2B5EF4-FFF2-40B4-BE49-F238E27FC236}">
              <a16:creationId xmlns:a16="http://schemas.microsoft.com/office/drawing/2014/main" id="{1A30570E-BD44-4B79-A3C5-F3BC3360F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1962150" cy="1307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EBE2-3042-4F69-BD82-4FA3550E5B7A}">
  <dimension ref="A1:F33"/>
  <sheetViews>
    <sheetView showGridLines="0" tabSelected="1" zoomScaleNormal="100" workbookViewId="0">
      <selection activeCell="D3" sqref="D3"/>
    </sheetView>
  </sheetViews>
  <sheetFormatPr defaultRowHeight="15" x14ac:dyDescent="0.25"/>
  <cols>
    <col min="1" max="1" width="4.5703125" customWidth="1"/>
    <col min="2" max="2" width="10.42578125" customWidth="1"/>
    <col min="3" max="3" width="118.85546875" bestFit="1" customWidth="1"/>
    <col min="4" max="4" width="11.42578125" customWidth="1"/>
    <col min="5" max="5" width="2.28515625" bestFit="1" customWidth="1"/>
  </cols>
  <sheetData>
    <row r="1" spans="1:6" ht="84" customHeight="1" x14ac:dyDescent="0.25">
      <c r="A1" s="2"/>
      <c r="B1" s="6" t="s">
        <v>6</v>
      </c>
      <c r="C1" s="6"/>
      <c r="D1" s="6"/>
      <c r="E1" s="6"/>
      <c r="F1" s="6"/>
    </row>
    <row r="2" spans="1:6" ht="16.5" thickBot="1" x14ac:dyDescent="0.3">
      <c r="A2" s="2"/>
      <c r="B2" s="2"/>
      <c r="C2" s="2"/>
      <c r="D2" s="7"/>
      <c r="E2" s="2"/>
      <c r="F2" s="2"/>
    </row>
    <row r="3" spans="1:6" ht="18.75" thickBot="1" x14ac:dyDescent="0.3">
      <c r="A3" s="2"/>
      <c r="B3" s="8" t="s">
        <v>0</v>
      </c>
      <c r="C3" s="2"/>
      <c r="D3" s="24"/>
      <c r="E3" s="2"/>
      <c r="F3" s="2"/>
    </row>
    <row r="4" spans="1:6" ht="15.75" x14ac:dyDescent="0.25">
      <c r="A4" s="2"/>
      <c r="B4" s="2"/>
      <c r="C4" s="2"/>
      <c r="D4" s="7"/>
      <c r="E4" s="2"/>
      <c r="F4" s="2"/>
    </row>
    <row r="5" spans="1:6" ht="18" x14ac:dyDescent="0.25">
      <c r="A5" s="2"/>
      <c r="B5" s="8" t="s">
        <v>1</v>
      </c>
      <c r="C5" s="26" t="str">
        <f>IFERROR(VLOOKUP(D3,'Back Room'!E:F,2,0),"")</f>
        <v/>
      </c>
      <c r="D5" s="10" t="s">
        <v>2</v>
      </c>
      <c r="E5" s="2"/>
      <c r="F5" s="2"/>
    </row>
    <row r="6" spans="1:6" ht="18" x14ac:dyDescent="0.25">
      <c r="A6" s="2"/>
      <c r="B6" s="8"/>
      <c r="C6" s="2"/>
      <c r="D6" s="7"/>
      <c r="E6" s="2"/>
      <c r="F6" s="2"/>
    </row>
    <row r="7" spans="1:6" ht="16.5" x14ac:dyDescent="0.25">
      <c r="A7" s="11"/>
      <c r="B7" s="12" t="s">
        <v>5</v>
      </c>
      <c r="C7" s="11"/>
      <c r="D7" s="13"/>
      <c r="E7" s="11"/>
      <c r="F7" s="11"/>
    </row>
    <row r="8" spans="1:6" ht="16.5" x14ac:dyDescent="0.25">
      <c r="A8" s="11"/>
      <c r="B8" s="12"/>
      <c r="C8" s="11"/>
      <c r="D8" s="13"/>
      <c r="E8" s="11"/>
      <c r="F8" s="11"/>
    </row>
    <row r="9" spans="1:6" ht="15.75" x14ac:dyDescent="0.25">
      <c r="A9" s="2"/>
      <c r="B9" s="2" t="s">
        <v>337</v>
      </c>
      <c r="C9" s="14"/>
      <c r="D9" s="25" t="str">
        <f>IFERROR(VLOOKUP(D3,'Back Room'!E:AB,6,0),"")</f>
        <v/>
      </c>
      <c r="E9" s="15"/>
      <c r="F9" s="2"/>
    </row>
    <row r="10" spans="1:6" ht="15.75" x14ac:dyDescent="0.25">
      <c r="A10" s="2"/>
      <c r="B10" s="2"/>
      <c r="C10" s="16" t="s">
        <v>338</v>
      </c>
      <c r="D10" s="27"/>
      <c r="E10" s="2"/>
      <c r="F10" s="2"/>
    </row>
    <row r="11" spans="1:6" ht="15.75" x14ac:dyDescent="0.25">
      <c r="A11" s="2"/>
      <c r="B11" s="2"/>
      <c r="C11" s="2"/>
      <c r="D11" s="28"/>
      <c r="E11" s="2"/>
      <c r="F11" s="2"/>
    </row>
    <row r="12" spans="1:6" ht="15.75" x14ac:dyDescent="0.25">
      <c r="A12" s="2"/>
      <c r="B12" s="2" t="s">
        <v>339</v>
      </c>
      <c r="C12" s="2"/>
      <c r="D12" s="25" t="str">
        <f>IFERROR(VLOOKUP(D3,'Back Room'!E:AB,5,0),"")</f>
        <v/>
      </c>
      <c r="E12" s="2"/>
      <c r="F12" s="2"/>
    </row>
    <row r="13" spans="1:6" ht="15.75" x14ac:dyDescent="0.25">
      <c r="A13" s="2"/>
      <c r="B13" s="2"/>
      <c r="C13" s="2"/>
      <c r="D13" s="28"/>
      <c r="E13" s="2"/>
      <c r="F13" s="2"/>
    </row>
    <row r="14" spans="1:6" ht="15.75" x14ac:dyDescent="0.25">
      <c r="A14" s="2"/>
      <c r="B14" s="2" t="s">
        <v>340</v>
      </c>
      <c r="C14" s="2"/>
      <c r="D14" s="25" t="str">
        <f>IFERROR(VLOOKUP(D3,'Back Room'!E:AB,7,0),"")</f>
        <v/>
      </c>
      <c r="E14" s="2"/>
      <c r="F14" s="15"/>
    </row>
    <row r="15" spans="1:6" ht="15.75" x14ac:dyDescent="0.25">
      <c r="A15" s="2"/>
      <c r="B15" s="2"/>
      <c r="C15" s="2" t="s">
        <v>3</v>
      </c>
      <c r="D15" s="27"/>
      <c r="E15" s="2"/>
      <c r="F15" s="2"/>
    </row>
    <row r="16" spans="1:6" ht="15.75" x14ac:dyDescent="0.25">
      <c r="A16" s="2"/>
      <c r="B16" s="2"/>
      <c r="C16" s="2"/>
      <c r="D16" s="27"/>
      <c r="E16" s="2"/>
      <c r="F16" s="2"/>
    </row>
    <row r="17" spans="1:6" ht="18" x14ac:dyDescent="0.25">
      <c r="A17" s="2"/>
      <c r="B17" s="2"/>
      <c r="C17" s="2" t="s">
        <v>341</v>
      </c>
      <c r="D17" s="25" t="str">
        <f>IFERROR(D14-D19,"")</f>
        <v/>
      </c>
      <c r="E17" s="8" t="s">
        <v>4</v>
      </c>
      <c r="F17" s="2"/>
    </row>
    <row r="18" spans="1:6" ht="15.75" x14ac:dyDescent="0.25">
      <c r="A18" s="2"/>
      <c r="B18" s="2"/>
      <c r="C18" s="2"/>
      <c r="D18" s="28"/>
      <c r="E18" s="2"/>
      <c r="F18" s="2"/>
    </row>
    <row r="19" spans="1:6" ht="15.75" x14ac:dyDescent="0.25">
      <c r="A19" s="2"/>
      <c r="B19" s="2"/>
      <c r="C19" s="2" t="s">
        <v>342</v>
      </c>
      <c r="D19" s="25" t="str">
        <f>IFERROR(ROUND(D9*(5/12),0),"")</f>
        <v/>
      </c>
      <c r="E19" s="2"/>
      <c r="F19" s="15"/>
    </row>
    <row r="20" spans="1:6" ht="15.75" x14ac:dyDescent="0.25">
      <c r="A20" s="2"/>
      <c r="B20" s="2"/>
      <c r="C20" s="16"/>
      <c r="D20" s="28"/>
      <c r="E20" s="2"/>
      <c r="F20" s="2"/>
    </row>
    <row r="21" spans="1:6" ht="16.5" x14ac:dyDescent="0.25">
      <c r="A21" s="11"/>
      <c r="B21" s="12" t="s">
        <v>343</v>
      </c>
      <c r="C21" s="11"/>
      <c r="D21" s="29"/>
      <c r="E21" s="11"/>
      <c r="F21" s="11"/>
    </row>
    <row r="22" spans="1:6" ht="16.5" x14ac:dyDescent="0.25">
      <c r="A22" s="11"/>
      <c r="B22" s="12"/>
      <c r="C22" s="11"/>
      <c r="D22" s="29"/>
      <c r="E22" s="11"/>
      <c r="F22" s="11"/>
    </row>
    <row r="23" spans="1:6" ht="15.75" x14ac:dyDescent="0.25">
      <c r="A23" s="2"/>
      <c r="B23" s="2" t="s">
        <v>344</v>
      </c>
      <c r="C23" s="2"/>
      <c r="D23" s="25" t="str">
        <f>IFERROR(VLOOKUP(D3,'Back Room'!E:AB,8,0),"")</f>
        <v/>
      </c>
      <c r="E23" s="2"/>
      <c r="F23" s="2"/>
    </row>
    <row r="24" spans="1:6" ht="15.75" x14ac:dyDescent="0.25">
      <c r="A24" s="2"/>
      <c r="B24" s="2"/>
      <c r="C24" s="16"/>
      <c r="D24" s="28"/>
      <c r="E24" s="2"/>
      <c r="F24" s="2"/>
    </row>
    <row r="25" spans="1:6" ht="16.5" x14ac:dyDescent="0.25">
      <c r="A25" s="11"/>
      <c r="B25" s="12" t="s">
        <v>345</v>
      </c>
      <c r="C25" s="11"/>
      <c r="D25" s="29"/>
      <c r="E25" s="11"/>
      <c r="F25" s="11"/>
    </row>
    <row r="26" spans="1:6" ht="16.5" x14ac:dyDescent="0.25">
      <c r="A26" s="11"/>
      <c r="B26" s="12"/>
      <c r="C26" s="11"/>
      <c r="D26" s="29"/>
      <c r="E26" s="11"/>
      <c r="F26" s="11"/>
    </row>
    <row r="27" spans="1:6" ht="15.75" x14ac:dyDescent="0.25">
      <c r="A27" s="2"/>
      <c r="B27" s="1" t="s">
        <v>346</v>
      </c>
      <c r="C27" s="1"/>
      <c r="D27" s="25" t="str">
        <f>IFERROR(VLOOKUP(D3,'Back Room'!E:AB,9,0),"")</f>
        <v/>
      </c>
      <c r="E27" s="2"/>
      <c r="F27" s="15"/>
    </row>
    <row r="28" spans="1:6" ht="15.75" x14ac:dyDescent="0.25">
      <c r="A28" s="2"/>
      <c r="B28" s="1"/>
      <c r="C28" s="1"/>
      <c r="D28" s="17"/>
      <c r="E28" s="2"/>
      <c r="F28" s="2"/>
    </row>
    <row r="29" spans="1:6" ht="15.75" x14ac:dyDescent="0.25">
      <c r="A29" s="2"/>
      <c r="B29" s="2"/>
      <c r="C29" s="2"/>
      <c r="D29" s="1"/>
      <c r="E29" s="2"/>
      <c r="F29" s="2"/>
    </row>
    <row r="30" spans="1:6" ht="49.5" customHeight="1" x14ac:dyDescent="0.25">
      <c r="A30" s="2"/>
      <c r="B30" s="18" t="s">
        <v>347</v>
      </c>
      <c r="C30" s="18"/>
      <c r="D30" s="18"/>
      <c r="E30" s="30"/>
      <c r="F30" s="30"/>
    </row>
    <row r="31" spans="1:6" ht="15.75" x14ac:dyDescent="0.25">
      <c r="A31" s="2"/>
      <c r="B31" s="30"/>
      <c r="C31" s="30"/>
      <c r="D31" s="30"/>
      <c r="E31" s="30"/>
      <c r="F31" s="30"/>
    </row>
    <row r="32" spans="1:6" ht="15.75" x14ac:dyDescent="0.25">
      <c r="A32" s="2"/>
      <c r="B32" s="30"/>
      <c r="C32" s="30"/>
      <c r="D32" s="30"/>
      <c r="E32" s="30"/>
      <c r="F32" s="30"/>
    </row>
    <row r="33" spans="1:6" ht="15.75" x14ac:dyDescent="0.25">
      <c r="A33" s="2"/>
      <c r="B33" s="2"/>
      <c r="C33" s="2"/>
      <c r="D33" s="1"/>
      <c r="E33" s="2"/>
      <c r="F33" s="2"/>
    </row>
  </sheetData>
  <sheetProtection password="FF6B" sheet="1" objects="1" scenarios="1"/>
  <mergeCells count="2">
    <mergeCell ref="B1:F1"/>
    <mergeCell ref="B30:D30"/>
  </mergeCells>
  <pageMargins left="0.7" right="0.7" top="0.75" bottom="0.75" header="0.3" footer="0.3"/>
  <pageSetup paperSize="9" scale="5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8464C6-501C-4D61-BEEC-41DA71BF0F11}">
          <x14:formula1>
            <xm:f>'Back Room'!$E$4:$E$291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A339-4E41-463D-B2FB-ED192B29FC53}">
  <dimension ref="A1:I55"/>
  <sheetViews>
    <sheetView showGridLines="0" zoomScaleNormal="100" workbookViewId="0">
      <selection activeCell="F2" sqref="F2"/>
    </sheetView>
  </sheetViews>
  <sheetFormatPr defaultRowHeight="15" x14ac:dyDescent="0.2"/>
  <cols>
    <col min="1" max="1" width="1.85546875" style="19" customWidth="1"/>
    <col min="2" max="2" width="3" style="19" customWidth="1"/>
    <col min="3" max="3" width="11.28515625" style="19" customWidth="1"/>
    <col min="4" max="4" width="112.7109375" style="19" customWidth="1"/>
    <col min="5" max="5" width="4.28515625" style="19" customWidth="1"/>
    <col min="6" max="6" width="11.28515625" style="19" customWidth="1"/>
    <col min="7" max="7" width="3.28515625" style="19" customWidth="1"/>
    <col min="8" max="16384" width="9.140625" style="19"/>
  </cols>
  <sheetData>
    <row r="1" spans="1:9" ht="109.5" customHeight="1" thickBot="1" x14ac:dyDescent="0.25">
      <c r="A1" s="42" t="s">
        <v>361</v>
      </c>
      <c r="B1" s="42"/>
      <c r="C1" s="42"/>
      <c r="D1" s="42"/>
      <c r="E1" s="42"/>
      <c r="F1" s="42"/>
      <c r="G1" s="42"/>
      <c r="H1" s="43"/>
      <c r="I1" s="9"/>
    </row>
    <row r="2" spans="1:9" ht="16.5" thickBot="1" x14ac:dyDescent="0.3">
      <c r="A2" s="2"/>
      <c r="B2" s="2"/>
      <c r="C2" s="1" t="s">
        <v>0</v>
      </c>
      <c r="E2" s="2"/>
      <c r="F2" s="24"/>
      <c r="G2" s="2"/>
      <c r="H2" s="2"/>
      <c r="I2" s="2"/>
    </row>
    <row r="3" spans="1:9" ht="15.75" x14ac:dyDescent="0.2">
      <c r="A3" s="2"/>
      <c r="B3" s="2"/>
      <c r="C3" s="2"/>
      <c r="D3" s="2"/>
      <c r="E3" s="2"/>
      <c r="F3" s="7"/>
      <c r="G3" s="2"/>
      <c r="H3" s="2"/>
      <c r="I3" s="2"/>
    </row>
    <row r="4" spans="1:9" ht="15.75" x14ac:dyDescent="0.25">
      <c r="A4" s="2"/>
      <c r="B4" s="2"/>
      <c r="C4" s="1" t="s">
        <v>1</v>
      </c>
      <c r="D4" s="20" t="str">
        <f>IFERROR(VLOOKUP(F2,'Back Room'!E:F,2,0),"")</f>
        <v/>
      </c>
      <c r="E4" s="2"/>
      <c r="F4" s="7" t="s">
        <v>2</v>
      </c>
      <c r="G4" s="2"/>
      <c r="H4" s="2"/>
      <c r="I4" s="2"/>
    </row>
    <row r="5" spans="1:9" ht="15.75" x14ac:dyDescent="0.25">
      <c r="A5" s="2"/>
      <c r="B5" s="2"/>
      <c r="C5" s="2"/>
      <c r="D5" s="1"/>
      <c r="E5" s="2"/>
      <c r="F5" s="2"/>
      <c r="G5" s="2"/>
      <c r="H5" s="2"/>
      <c r="I5" s="2"/>
    </row>
    <row r="6" spans="1:9" ht="15.75" x14ac:dyDescent="0.2">
      <c r="A6" s="2"/>
      <c r="B6" s="41" t="s">
        <v>348</v>
      </c>
      <c r="C6" s="2"/>
      <c r="E6" s="2"/>
      <c r="F6" s="2"/>
      <c r="G6" s="2"/>
      <c r="H6" s="2"/>
      <c r="I6" s="2"/>
    </row>
    <row r="7" spans="1:9" x14ac:dyDescent="0.2">
      <c r="A7" s="2"/>
      <c r="B7" s="40" t="s">
        <v>349</v>
      </c>
      <c r="C7" s="39" t="s">
        <v>362</v>
      </c>
      <c r="D7" s="39"/>
      <c r="E7" s="2"/>
      <c r="F7" s="2"/>
      <c r="G7" s="2"/>
      <c r="H7" s="2"/>
      <c r="I7" s="2"/>
    </row>
    <row r="8" spans="1:9" ht="33" customHeight="1" x14ac:dyDescent="0.2">
      <c r="A8" s="2"/>
      <c r="B8" s="40" t="s">
        <v>350</v>
      </c>
      <c r="C8" s="3" t="s">
        <v>351</v>
      </c>
      <c r="D8" s="3"/>
      <c r="E8" s="5"/>
      <c r="F8" s="5"/>
      <c r="G8" s="5"/>
      <c r="H8" s="5"/>
      <c r="I8" s="5"/>
    </row>
    <row r="9" spans="1:9" ht="24" customHeight="1" x14ac:dyDescent="0.2">
      <c r="A9" s="2"/>
      <c r="B9" s="40" t="s">
        <v>352</v>
      </c>
      <c r="C9" s="39" t="s">
        <v>353</v>
      </c>
      <c r="D9" s="39"/>
      <c r="E9" s="5"/>
      <c r="F9" s="5"/>
      <c r="G9" s="5"/>
      <c r="H9" s="5"/>
      <c r="I9" s="5"/>
    </row>
    <row r="10" spans="1:9" ht="52.5" customHeight="1" x14ac:dyDescent="0.2">
      <c r="A10" s="2"/>
      <c r="B10" s="40"/>
      <c r="C10" s="40"/>
      <c r="D10" s="4" t="s">
        <v>363</v>
      </c>
      <c r="E10" s="31"/>
      <c r="F10" s="31"/>
      <c r="G10" s="31"/>
      <c r="H10" s="31"/>
      <c r="I10" s="5"/>
    </row>
    <row r="11" spans="1:9" ht="38.25" customHeight="1" x14ac:dyDescent="0.2">
      <c r="A11" s="2"/>
      <c r="B11" s="40"/>
      <c r="C11" s="40"/>
      <c r="D11" s="4" t="s">
        <v>364</v>
      </c>
      <c r="E11" s="5"/>
      <c r="F11" s="5"/>
      <c r="G11" s="5"/>
      <c r="H11" s="5"/>
      <c r="I11" s="5"/>
    </row>
    <row r="12" spans="1:9" ht="33.75" customHeight="1" x14ac:dyDescent="0.2">
      <c r="A12" s="2"/>
      <c r="B12" s="40" t="s">
        <v>354</v>
      </c>
      <c r="C12" s="3" t="s">
        <v>355</v>
      </c>
      <c r="D12" s="3"/>
      <c r="E12" s="31"/>
      <c r="F12" s="31"/>
      <c r="G12" s="31"/>
      <c r="H12" s="31"/>
      <c r="I12" s="2"/>
    </row>
    <row r="13" spans="1:9" x14ac:dyDescent="0.2">
      <c r="A13" s="2"/>
      <c r="B13" s="40" t="s">
        <v>356</v>
      </c>
      <c r="C13" s="39" t="s">
        <v>357</v>
      </c>
      <c r="D13" s="39"/>
      <c r="E13" s="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ht="15.75" x14ac:dyDescent="0.25">
      <c r="A15" s="2"/>
      <c r="B15" s="2"/>
      <c r="C15" s="2"/>
      <c r="D15" s="1" t="s">
        <v>358</v>
      </c>
      <c r="E15" s="2"/>
      <c r="F15" s="2"/>
      <c r="G15" s="2"/>
      <c r="H15" s="2"/>
      <c r="I15" s="2"/>
    </row>
    <row r="16" spans="1:9" ht="15.75" x14ac:dyDescent="0.25">
      <c r="A16" s="2"/>
      <c r="B16" s="2"/>
      <c r="C16" s="2"/>
      <c r="D16" s="1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 t="s">
        <v>365</v>
      </c>
      <c r="E17" s="2"/>
      <c r="F17" s="44" t="str">
        <f>IFERROR(VLOOKUP(F2,'Back Room'!E:AB,10,0),"")</f>
        <v/>
      </c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32"/>
      <c r="G18" s="2"/>
      <c r="H18" s="2"/>
      <c r="I18" s="2"/>
    </row>
    <row r="19" spans="1:9" x14ac:dyDescent="0.2">
      <c r="A19" s="2"/>
      <c r="B19" s="2"/>
      <c r="C19" s="2"/>
      <c r="D19" s="2" t="s">
        <v>366</v>
      </c>
      <c r="E19" s="2"/>
      <c r="F19" s="44" t="str">
        <f>IFERROR(VLOOKUP(F2,'Back Room'!E:AB,11,0),"")</f>
        <v/>
      </c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32"/>
      <c r="G20" s="2"/>
      <c r="H20" s="2"/>
      <c r="I20" s="2"/>
    </row>
    <row r="21" spans="1:9" x14ac:dyDescent="0.2">
      <c r="A21" s="2"/>
      <c r="B21" s="2"/>
      <c r="C21" s="2"/>
      <c r="D21" s="2" t="s">
        <v>367</v>
      </c>
      <c r="E21" s="2"/>
      <c r="F21" s="44" t="str">
        <f>IFERROR(VLOOKUP(F2,'Back Room'!E:AB,12,0),"")</f>
        <v/>
      </c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32"/>
      <c r="G22" s="2"/>
      <c r="H22" s="2"/>
      <c r="I22" s="2"/>
    </row>
    <row r="23" spans="1:9" x14ac:dyDescent="0.2">
      <c r="A23" s="2"/>
      <c r="B23" s="2"/>
      <c r="C23" s="2"/>
      <c r="D23" s="2" t="s">
        <v>368</v>
      </c>
      <c r="E23" s="2"/>
      <c r="F23" s="44" t="str">
        <f>IFERROR(VLOOKUP(F2,'Back Room'!E:AB,16,0),"")</f>
        <v/>
      </c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32"/>
      <c r="G24" s="2"/>
      <c r="H24" s="2"/>
      <c r="I24" s="2"/>
    </row>
    <row r="25" spans="1:9" x14ac:dyDescent="0.2">
      <c r="A25" s="2"/>
      <c r="B25" s="2"/>
      <c r="C25" s="2"/>
      <c r="D25" s="2" t="s">
        <v>369</v>
      </c>
      <c r="E25" s="2"/>
      <c r="F25" s="44" t="str">
        <f>IFERROR(VLOOKUP(F2,'Back Room'!E:AB,17,0),"")</f>
        <v/>
      </c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32"/>
      <c r="G26" s="2"/>
      <c r="H26" s="2"/>
      <c r="I26" s="2"/>
    </row>
    <row r="27" spans="1:9" x14ac:dyDescent="0.2">
      <c r="A27" s="2"/>
      <c r="B27" s="2"/>
      <c r="C27" s="2"/>
      <c r="D27" s="2" t="s">
        <v>370</v>
      </c>
      <c r="E27" s="2"/>
      <c r="F27" s="44" t="str">
        <f>IFERROR(VLOOKUP(F2,'Back Room'!E:AB,18,0),"")</f>
        <v/>
      </c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33"/>
      <c r="G28" s="2"/>
      <c r="H28" s="2"/>
      <c r="I28" s="2"/>
    </row>
    <row r="29" spans="1:9" ht="45" x14ac:dyDescent="0.2">
      <c r="A29" s="2"/>
      <c r="B29" s="2"/>
      <c r="C29" s="2"/>
      <c r="D29" s="31" t="s">
        <v>371</v>
      </c>
      <c r="E29" s="2"/>
      <c r="F29" s="45" t="str">
        <f>IFERROR(VLOOKUP(F2,'Back Room'!E:AB,22,0),"")</f>
        <v/>
      </c>
      <c r="G29" s="2"/>
      <c r="H29" s="2"/>
      <c r="I29" s="2"/>
    </row>
    <row r="30" spans="1:9" x14ac:dyDescent="0.2">
      <c r="A30" s="2"/>
      <c r="B30" s="2"/>
      <c r="C30" s="2"/>
      <c r="D30" s="34"/>
      <c r="E30" s="2"/>
      <c r="F30" s="32"/>
      <c r="G30" s="2"/>
      <c r="H30" s="2"/>
      <c r="I30" s="2"/>
    </row>
    <row r="31" spans="1:9" ht="15.75" x14ac:dyDescent="0.25">
      <c r="A31" s="2"/>
      <c r="B31" s="2"/>
      <c r="C31" s="2"/>
      <c r="D31" s="1" t="s">
        <v>359</v>
      </c>
      <c r="E31" s="2"/>
      <c r="F31" s="32"/>
      <c r="G31" s="2"/>
      <c r="H31" s="2"/>
      <c r="I31" s="2"/>
    </row>
    <row r="32" spans="1:9" ht="15.75" x14ac:dyDescent="0.25">
      <c r="A32" s="2"/>
      <c r="B32" s="2"/>
      <c r="C32" s="2"/>
      <c r="D32" s="1"/>
      <c r="E32" s="2"/>
      <c r="F32" s="32"/>
      <c r="G32" s="2"/>
      <c r="H32" s="2"/>
      <c r="I32" s="2"/>
    </row>
    <row r="33" spans="1:9" x14ac:dyDescent="0.2">
      <c r="A33" s="2"/>
      <c r="B33" s="2"/>
      <c r="C33" s="2"/>
      <c r="D33" s="2" t="s">
        <v>372</v>
      </c>
      <c r="E33" s="2"/>
      <c r="F33" s="44" t="str">
        <f>IFERROR(VLOOKUP(F2,'Back Room'!E:AB,13,0),"")</f>
        <v/>
      </c>
      <c r="G33" s="35"/>
      <c r="H33" s="2"/>
      <c r="I33" s="2"/>
    </row>
    <row r="34" spans="1:9" x14ac:dyDescent="0.2">
      <c r="A34" s="2"/>
      <c r="B34" s="2"/>
      <c r="C34" s="2"/>
      <c r="D34" s="2"/>
      <c r="E34" s="2"/>
      <c r="F34" s="32"/>
      <c r="G34" s="2"/>
      <c r="H34" s="2"/>
      <c r="I34" s="2"/>
    </row>
    <row r="35" spans="1:9" x14ac:dyDescent="0.2">
      <c r="A35" s="2"/>
      <c r="B35" s="2"/>
      <c r="C35" s="2"/>
      <c r="D35" s="2" t="s">
        <v>373</v>
      </c>
      <c r="E35" s="2"/>
      <c r="F35" s="44" t="str">
        <f>IFERROR(VLOOKUP(F2,'Back Room'!E:AB,14,0),"")</f>
        <v/>
      </c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32"/>
      <c r="G36" s="2"/>
      <c r="H36" s="2"/>
      <c r="I36" s="2"/>
    </row>
    <row r="37" spans="1:9" x14ac:dyDescent="0.2">
      <c r="A37" s="2"/>
      <c r="B37" s="2"/>
      <c r="C37" s="2"/>
      <c r="D37" s="2" t="s">
        <v>374</v>
      </c>
      <c r="E37" s="2"/>
      <c r="F37" s="44" t="str">
        <f>IFERROR(VLOOKUP(F2,'Back Room'!E:AB,15,0),"")</f>
        <v/>
      </c>
      <c r="G37" s="2"/>
      <c r="H37" s="2"/>
      <c r="I37" s="2"/>
    </row>
    <row r="38" spans="1:9" x14ac:dyDescent="0.2">
      <c r="A38" s="2"/>
      <c r="B38" s="2"/>
      <c r="C38" s="2"/>
      <c r="D38" s="2"/>
      <c r="E38" s="2"/>
      <c r="F38" s="32"/>
      <c r="G38" s="2"/>
      <c r="H38" s="2"/>
      <c r="I38" s="36"/>
    </row>
    <row r="39" spans="1:9" x14ac:dyDescent="0.2">
      <c r="A39" s="2"/>
      <c r="B39" s="2"/>
      <c r="C39" s="2"/>
      <c r="D39" s="2" t="s">
        <v>375</v>
      </c>
      <c r="E39" s="2"/>
      <c r="F39" s="44" t="str">
        <f>IFERROR(VLOOKUP(F2,'Back Room'!E:AB,19,0),"")</f>
        <v/>
      </c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32"/>
      <c r="G40" s="2"/>
      <c r="H40" s="2"/>
      <c r="I40" s="2"/>
    </row>
    <row r="41" spans="1:9" x14ac:dyDescent="0.2">
      <c r="A41" s="2"/>
      <c r="B41" s="2"/>
      <c r="C41" s="2"/>
      <c r="D41" s="2" t="s">
        <v>376</v>
      </c>
      <c r="E41" s="2"/>
      <c r="F41" s="44" t="str">
        <f>IFERROR(VLOOKUP(F2,'Back Room'!E:AB,20,0),"")</f>
        <v/>
      </c>
      <c r="G41" s="2"/>
      <c r="H41" s="2"/>
      <c r="I41" s="2"/>
    </row>
    <row r="42" spans="1:9" x14ac:dyDescent="0.2">
      <c r="A42" s="2"/>
      <c r="B42" s="2"/>
      <c r="C42" s="2"/>
      <c r="D42" s="2"/>
      <c r="E42" s="2"/>
      <c r="F42" s="32"/>
      <c r="G42" s="2"/>
      <c r="H42" s="2"/>
      <c r="I42" s="2"/>
    </row>
    <row r="43" spans="1:9" x14ac:dyDescent="0.2">
      <c r="A43" s="2"/>
      <c r="B43" s="2"/>
      <c r="C43" s="2"/>
      <c r="D43" s="2" t="s">
        <v>377</v>
      </c>
      <c r="E43" s="2"/>
      <c r="F43" s="44" t="str">
        <f>IFERROR(VLOOKUP(F2,'Back Room'!E:AB,21,0),"")</f>
        <v/>
      </c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32"/>
      <c r="G44" s="2"/>
      <c r="H44" s="2"/>
      <c r="I44" s="2"/>
    </row>
    <row r="45" spans="1:9" ht="15.75" customHeight="1" x14ac:dyDescent="0.2">
      <c r="A45" s="2"/>
      <c r="B45" s="2"/>
      <c r="C45" s="2"/>
      <c r="D45" s="5" t="s">
        <v>378</v>
      </c>
      <c r="E45" s="2"/>
      <c r="F45" s="45" t="str">
        <f>IFERROR(VLOOKUP(F2,'Back Room'!E:AB,23,0),"")</f>
        <v/>
      </c>
      <c r="G45" s="2"/>
      <c r="H45" s="2"/>
      <c r="I45" s="2"/>
    </row>
    <row r="46" spans="1:9" x14ac:dyDescent="0.2">
      <c r="A46" s="2"/>
      <c r="B46" s="2"/>
      <c r="C46" s="2"/>
      <c r="D46" s="2"/>
      <c r="E46" s="2"/>
      <c r="F46" s="32"/>
      <c r="G46" s="2"/>
      <c r="H46" s="2"/>
      <c r="I46" s="2"/>
    </row>
    <row r="47" spans="1:9" ht="15.75" x14ac:dyDescent="0.25">
      <c r="A47" s="2"/>
      <c r="B47" s="2"/>
      <c r="C47" s="2"/>
      <c r="D47" s="1" t="s">
        <v>360</v>
      </c>
      <c r="E47" s="2"/>
      <c r="F47" s="32"/>
      <c r="G47" s="2"/>
      <c r="H47" s="2"/>
      <c r="I47" s="2"/>
    </row>
    <row r="48" spans="1:9" ht="15.75" x14ac:dyDescent="0.25">
      <c r="A48" s="2"/>
      <c r="B48" s="2"/>
      <c r="C48" s="2"/>
      <c r="D48" s="1"/>
      <c r="E48" s="2"/>
      <c r="F48" s="32"/>
      <c r="G48" s="2"/>
      <c r="H48" s="2"/>
      <c r="I48" s="2"/>
    </row>
    <row r="49" spans="1:9" x14ac:dyDescent="0.2">
      <c r="A49" s="2"/>
      <c r="B49" s="2"/>
      <c r="C49" s="2"/>
      <c r="D49" s="2" t="s">
        <v>379</v>
      </c>
      <c r="E49" s="2"/>
      <c r="F49" s="45" t="str">
        <f>IFERROR(VLOOKUP(F2,'Back Room'!E:AB,24,0),"")</f>
        <v/>
      </c>
      <c r="G49" s="2"/>
      <c r="H49" s="2"/>
      <c r="I49" s="2"/>
    </row>
    <row r="50" spans="1:9" ht="15.75" x14ac:dyDescent="0.25">
      <c r="A50" s="2"/>
      <c r="B50" s="2"/>
      <c r="C50" s="2"/>
      <c r="D50" s="2"/>
      <c r="E50" s="2"/>
      <c r="F50" s="37"/>
      <c r="G50" s="2"/>
      <c r="H50" s="2"/>
      <c r="I50" s="2"/>
    </row>
    <row r="51" spans="1:9" x14ac:dyDescent="0.2">
      <c r="A51" s="2"/>
      <c r="B51" s="2"/>
      <c r="C51" s="2"/>
      <c r="D51" s="2" t="s">
        <v>380</v>
      </c>
      <c r="E51" s="2"/>
      <c r="F51" s="46" t="str">
        <f>IFERROR(VLOOKUP(F2,'Back Room'!E:AB,6,0),"")</f>
        <v/>
      </c>
      <c r="G51" s="2"/>
      <c r="H51" s="2"/>
      <c r="I51" s="2"/>
    </row>
    <row r="52" spans="1:9" ht="15.75" x14ac:dyDescent="0.25">
      <c r="A52" s="2"/>
      <c r="B52" s="2"/>
      <c r="C52" s="2"/>
      <c r="D52" s="2"/>
      <c r="E52" s="2"/>
      <c r="F52" s="1"/>
      <c r="G52" s="2"/>
      <c r="H52" s="2"/>
      <c r="I52" s="2"/>
    </row>
    <row r="53" spans="1:9" ht="15.75" x14ac:dyDescent="0.25">
      <c r="A53" s="2"/>
      <c r="B53" s="2"/>
      <c r="C53" s="2"/>
      <c r="D53" s="2"/>
      <c r="E53" s="2"/>
      <c r="F53" s="38"/>
      <c r="G53" s="2"/>
      <c r="H53" s="2"/>
      <c r="I53" s="2"/>
    </row>
    <row r="54" spans="1:9" ht="15.75" x14ac:dyDescent="0.25">
      <c r="A54" s="2"/>
      <c r="B54" s="2"/>
      <c r="C54" s="2"/>
      <c r="D54" s="1"/>
      <c r="E54" s="2"/>
      <c r="F54" s="1"/>
      <c r="G54" s="2"/>
      <c r="H54" s="2"/>
      <c r="I54" s="2"/>
    </row>
    <row r="55" spans="1:9" ht="15.75" x14ac:dyDescent="0.25">
      <c r="A55" s="2"/>
      <c r="B55" s="2"/>
      <c r="C55" s="2"/>
      <c r="D55" s="2"/>
      <c r="E55" s="2"/>
      <c r="F55" s="1"/>
      <c r="G55" s="2"/>
      <c r="H55" s="2"/>
      <c r="I55" s="2"/>
    </row>
  </sheetData>
  <sheetProtection password="FF6B" sheet="1" objects="1" scenarios="1"/>
  <mergeCells count="6">
    <mergeCell ref="C12:D12"/>
    <mergeCell ref="C13:D13"/>
    <mergeCell ref="A1:G1"/>
    <mergeCell ref="C7:D7"/>
    <mergeCell ref="C8:D8"/>
    <mergeCell ref="C9:D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52557A-AC20-4BF7-AAB5-66CCC0076A57}">
          <x14:formula1>
            <xm:f>'Back Room'!$E$4:$E$291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D386-4974-421E-B21D-6616C66BCFEF}">
  <dimension ref="A1:AB291"/>
  <sheetViews>
    <sheetView showGridLines="0" zoomScale="80" zoomScaleNormal="80" workbookViewId="0">
      <selection sqref="A1:H2"/>
    </sheetView>
  </sheetViews>
  <sheetFormatPr defaultRowHeight="15" x14ac:dyDescent="0.2"/>
  <cols>
    <col min="1" max="1" width="9" style="19" bestFit="1" customWidth="1"/>
    <col min="2" max="2" width="10.28515625" style="19" bestFit="1" customWidth="1"/>
    <col min="3" max="3" width="5.140625" style="19" bestFit="1" customWidth="1"/>
    <col min="4" max="4" width="10.5703125" style="19" customWidth="1"/>
    <col min="5" max="5" width="7.140625" style="19" bestFit="1" customWidth="1"/>
    <col min="6" max="6" width="87.28515625" style="19" bestFit="1" customWidth="1"/>
    <col min="7" max="7" width="20" style="19" bestFit="1" customWidth="1"/>
    <col min="8" max="8" width="28.140625" style="19" bestFit="1" customWidth="1"/>
    <col min="9" max="9" width="13.28515625" style="19" customWidth="1"/>
    <col min="10" max="10" width="11.5703125" style="19" bestFit="1" customWidth="1"/>
    <col min="11" max="11" width="10.28515625" style="19" bestFit="1" customWidth="1"/>
    <col min="12" max="12" width="12.7109375" style="19" bestFit="1" customWidth="1"/>
    <col min="13" max="13" width="10.7109375" style="19" bestFit="1" customWidth="1"/>
    <col min="14" max="14" width="14.140625" style="19" bestFit="1" customWidth="1"/>
    <col min="15" max="15" width="14.42578125" style="19" bestFit="1" customWidth="1"/>
    <col min="16" max="16" width="18.140625" style="19" bestFit="1" customWidth="1"/>
    <col min="17" max="17" width="14.140625" style="19" bestFit="1" customWidth="1"/>
    <col min="18" max="18" width="14.42578125" style="19" bestFit="1" customWidth="1"/>
    <col min="19" max="19" width="21" style="19" bestFit="1" customWidth="1"/>
    <col min="20" max="21" width="14.140625" style="19" bestFit="1" customWidth="1"/>
    <col min="22" max="22" width="19" style="19" bestFit="1" customWidth="1"/>
    <col min="23" max="24" width="14.140625" style="19" bestFit="1" customWidth="1"/>
    <col min="25" max="25" width="20.7109375" style="19" bestFit="1" customWidth="1"/>
    <col min="26" max="26" width="18.140625" style="19" bestFit="1" customWidth="1"/>
    <col min="27" max="27" width="20.85546875" style="19" bestFit="1" customWidth="1"/>
    <col min="28" max="28" width="21" style="19" bestFit="1" customWidth="1"/>
    <col min="29" max="16384" width="9.140625" style="19"/>
  </cols>
  <sheetData>
    <row r="1" spans="1:28" s="20" customFormat="1" ht="15.75" x14ac:dyDescent="0.25">
      <c r="A1" s="21" t="s">
        <v>7</v>
      </c>
      <c r="B1" s="21"/>
      <c r="C1" s="21"/>
      <c r="D1" s="21"/>
      <c r="E1" s="21"/>
      <c r="F1" s="21"/>
      <c r="G1" s="21"/>
      <c r="H1" s="21"/>
      <c r="I1" s="21" t="s">
        <v>8</v>
      </c>
      <c r="J1" s="21"/>
      <c r="K1" s="21"/>
      <c r="L1" s="21"/>
      <c r="M1" s="21"/>
      <c r="N1" s="21" t="s">
        <v>9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20" customFormat="1" ht="15.75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10</v>
      </c>
      <c r="O2" s="21"/>
      <c r="P2" s="21"/>
      <c r="Q2" s="21"/>
      <c r="R2" s="21"/>
      <c r="S2" s="21"/>
      <c r="T2" s="21" t="s">
        <v>11</v>
      </c>
      <c r="U2" s="21"/>
      <c r="V2" s="21"/>
      <c r="W2" s="21"/>
      <c r="X2" s="21"/>
      <c r="Y2" s="21"/>
      <c r="Z2" s="21" t="s">
        <v>12</v>
      </c>
      <c r="AA2" s="21"/>
      <c r="AB2" s="21"/>
    </row>
    <row r="3" spans="1:28" ht="94.5" customHeight="1" x14ac:dyDescent="0.2">
      <c r="A3" s="22" t="s">
        <v>33</v>
      </c>
      <c r="B3" s="22" t="s">
        <v>34</v>
      </c>
      <c r="C3" s="22" t="s">
        <v>35</v>
      </c>
      <c r="D3" s="22" t="s">
        <v>36</v>
      </c>
      <c r="E3" s="22" t="s">
        <v>37</v>
      </c>
      <c r="F3" s="22" t="s">
        <v>38</v>
      </c>
      <c r="G3" s="22" t="s">
        <v>39</v>
      </c>
      <c r="H3" s="22" t="s">
        <v>40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18</v>
      </c>
      <c r="O3" s="22" t="s">
        <v>19</v>
      </c>
      <c r="P3" s="22" t="s">
        <v>20</v>
      </c>
      <c r="Q3" s="22" t="s">
        <v>21</v>
      </c>
      <c r="R3" s="22" t="s">
        <v>22</v>
      </c>
      <c r="S3" s="22" t="s">
        <v>23</v>
      </c>
      <c r="T3" s="22" t="s">
        <v>24</v>
      </c>
      <c r="U3" s="22" t="s">
        <v>25</v>
      </c>
      <c r="V3" s="22" t="s">
        <v>26</v>
      </c>
      <c r="W3" s="22" t="s">
        <v>27</v>
      </c>
      <c r="X3" s="22" t="s">
        <v>28</v>
      </c>
      <c r="Y3" s="22" t="s">
        <v>29</v>
      </c>
      <c r="Z3" s="22" t="s">
        <v>30</v>
      </c>
      <c r="AA3" s="22" t="s">
        <v>31</v>
      </c>
      <c r="AB3" s="22" t="s">
        <v>32</v>
      </c>
    </row>
    <row r="4" spans="1:28" x14ac:dyDescent="0.2">
      <c r="A4" s="23">
        <v>135432</v>
      </c>
      <c r="B4" s="23">
        <v>8861123</v>
      </c>
      <c r="C4" s="23">
        <v>886</v>
      </c>
      <c r="D4" s="23" t="s">
        <v>41</v>
      </c>
      <c r="E4" s="23">
        <v>1123</v>
      </c>
      <c r="F4" s="23" t="s">
        <v>329</v>
      </c>
      <c r="G4" s="23" t="s">
        <v>43</v>
      </c>
      <c r="H4" s="23" t="s">
        <v>330</v>
      </c>
      <c r="I4" s="23">
        <v>0</v>
      </c>
      <c r="J4" s="23">
        <v>436.99999999999994</v>
      </c>
      <c r="K4" s="23">
        <v>436.99999999999994</v>
      </c>
      <c r="L4" s="23">
        <v>255</v>
      </c>
      <c r="M4" s="23">
        <v>692</v>
      </c>
      <c r="N4" s="23">
        <v>0</v>
      </c>
      <c r="O4" s="23">
        <v>0</v>
      </c>
      <c r="P4" s="23">
        <v>0</v>
      </c>
      <c r="Q4" s="23">
        <v>2</v>
      </c>
      <c r="R4" s="23">
        <v>0</v>
      </c>
      <c r="S4" s="23">
        <v>2</v>
      </c>
      <c r="T4" s="23">
        <v>0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1</v>
      </c>
      <c r="AB4" s="23">
        <v>1</v>
      </c>
    </row>
    <row r="5" spans="1:28" x14ac:dyDescent="0.2">
      <c r="A5" s="23">
        <v>137071</v>
      </c>
      <c r="B5" s="23">
        <v>8862000</v>
      </c>
      <c r="C5" s="23">
        <v>886</v>
      </c>
      <c r="D5" s="23" t="s">
        <v>41</v>
      </c>
      <c r="E5" s="23">
        <v>2000</v>
      </c>
      <c r="F5" s="23" t="s">
        <v>333</v>
      </c>
      <c r="G5" s="23" t="s">
        <v>43</v>
      </c>
      <c r="H5" s="23" t="s">
        <v>171</v>
      </c>
      <c r="I5" s="23">
        <v>14403</v>
      </c>
      <c r="J5" s="23">
        <v>29934.499999999996</v>
      </c>
      <c r="K5" s="23">
        <v>15531.499999999996</v>
      </c>
      <c r="L5" s="23">
        <v>17462</v>
      </c>
      <c r="M5" s="23">
        <v>32994</v>
      </c>
      <c r="N5" s="23">
        <v>45</v>
      </c>
      <c r="O5" s="23">
        <v>17</v>
      </c>
      <c r="P5" s="23">
        <v>28</v>
      </c>
      <c r="Q5" s="23">
        <v>79</v>
      </c>
      <c r="R5" s="23">
        <v>39</v>
      </c>
      <c r="S5" s="23">
        <v>40</v>
      </c>
      <c r="T5" s="23">
        <v>47</v>
      </c>
      <c r="U5" s="23">
        <v>19</v>
      </c>
      <c r="V5" s="23">
        <v>28</v>
      </c>
      <c r="W5" s="23">
        <v>82</v>
      </c>
      <c r="X5" s="23">
        <v>41</v>
      </c>
      <c r="Y5" s="23">
        <v>41</v>
      </c>
      <c r="Z5" s="23">
        <v>28</v>
      </c>
      <c r="AA5" s="23">
        <v>40.5</v>
      </c>
      <c r="AB5" s="23">
        <v>68.5</v>
      </c>
    </row>
    <row r="6" spans="1:28" x14ac:dyDescent="0.2">
      <c r="A6" s="23">
        <v>137806</v>
      </c>
      <c r="B6" s="23">
        <v>8862002</v>
      </c>
      <c r="C6" s="23">
        <v>886</v>
      </c>
      <c r="D6" s="23" t="s">
        <v>41</v>
      </c>
      <c r="E6" s="23">
        <v>2002</v>
      </c>
      <c r="F6" s="23" t="s">
        <v>334</v>
      </c>
      <c r="G6" s="23" t="s">
        <v>43</v>
      </c>
      <c r="H6" s="23" t="s">
        <v>47</v>
      </c>
      <c r="I6" s="23">
        <v>53278</v>
      </c>
      <c r="J6" s="23">
        <v>82155.999999999985</v>
      </c>
      <c r="K6" s="23">
        <v>28877.999999999985</v>
      </c>
      <c r="L6" s="23">
        <v>47925</v>
      </c>
      <c r="M6" s="23">
        <v>76803</v>
      </c>
      <c r="N6" s="23">
        <v>55</v>
      </c>
      <c r="O6" s="23">
        <v>4</v>
      </c>
      <c r="P6" s="23">
        <v>51</v>
      </c>
      <c r="Q6" s="23">
        <v>147</v>
      </c>
      <c r="R6" s="23">
        <v>14</v>
      </c>
      <c r="S6" s="23">
        <v>133</v>
      </c>
      <c r="T6" s="23">
        <v>55</v>
      </c>
      <c r="U6" s="23">
        <v>5</v>
      </c>
      <c r="V6" s="23">
        <v>50</v>
      </c>
      <c r="W6" s="23">
        <v>157</v>
      </c>
      <c r="X6" s="23">
        <v>15</v>
      </c>
      <c r="Y6" s="23">
        <v>142</v>
      </c>
      <c r="Z6" s="23">
        <v>50.5</v>
      </c>
      <c r="AA6" s="23">
        <v>137.5</v>
      </c>
      <c r="AB6" s="23">
        <v>188</v>
      </c>
    </row>
    <row r="7" spans="1:28" x14ac:dyDescent="0.2">
      <c r="A7" s="23">
        <v>134057</v>
      </c>
      <c r="B7" s="23">
        <v>8862065</v>
      </c>
      <c r="C7" s="23">
        <v>886</v>
      </c>
      <c r="D7" s="23" t="s">
        <v>41</v>
      </c>
      <c r="E7" s="23">
        <v>2065</v>
      </c>
      <c r="F7" s="23" t="s">
        <v>315</v>
      </c>
      <c r="G7" s="23" t="s">
        <v>43</v>
      </c>
      <c r="H7" s="23" t="s">
        <v>44</v>
      </c>
      <c r="I7" s="23">
        <v>61945</v>
      </c>
      <c r="J7" s="23">
        <v>100509.99999999999</v>
      </c>
      <c r="K7" s="23">
        <v>38564.999999999985</v>
      </c>
      <c r="L7" s="23">
        <v>58631</v>
      </c>
      <c r="M7" s="23">
        <v>97196</v>
      </c>
      <c r="N7" s="23">
        <v>72</v>
      </c>
      <c r="O7" s="23">
        <v>0</v>
      </c>
      <c r="P7" s="23">
        <v>72</v>
      </c>
      <c r="Q7" s="23">
        <v>165</v>
      </c>
      <c r="R7" s="23">
        <v>8</v>
      </c>
      <c r="S7" s="23">
        <v>157</v>
      </c>
      <c r="T7" s="23">
        <v>72</v>
      </c>
      <c r="U7" s="23">
        <v>0</v>
      </c>
      <c r="V7" s="23">
        <v>72</v>
      </c>
      <c r="W7" s="23">
        <v>168</v>
      </c>
      <c r="X7" s="23">
        <v>9</v>
      </c>
      <c r="Y7" s="23">
        <v>159</v>
      </c>
      <c r="Z7" s="23">
        <v>72</v>
      </c>
      <c r="AA7" s="23">
        <v>158</v>
      </c>
      <c r="AB7" s="23">
        <v>230</v>
      </c>
    </row>
    <row r="8" spans="1:28" x14ac:dyDescent="0.2">
      <c r="A8" s="23">
        <v>118246</v>
      </c>
      <c r="B8" s="23">
        <v>8862066</v>
      </c>
      <c r="C8" s="23">
        <v>886</v>
      </c>
      <c r="D8" s="23" t="s">
        <v>41</v>
      </c>
      <c r="E8" s="23">
        <v>2066</v>
      </c>
      <c r="F8" s="23" t="s">
        <v>42</v>
      </c>
      <c r="G8" s="23" t="s">
        <v>43</v>
      </c>
      <c r="H8" s="23" t="s">
        <v>44</v>
      </c>
      <c r="I8" s="23">
        <v>22433</v>
      </c>
      <c r="J8" s="23">
        <v>45229.499999999993</v>
      </c>
      <c r="K8" s="23">
        <v>22796.499999999993</v>
      </c>
      <c r="L8" s="23">
        <v>26384</v>
      </c>
      <c r="M8" s="23">
        <v>49181</v>
      </c>
      <c r="N8" s="23">
        <v>28</v>
      </c>
      <c r="O8" s="23">
        <v>0</v>
      </c>
      <c r="P8" s="23">
        <v>28</v>
      </c>
      <c r="Q8" s="23">
        <v>81</v>
      </c>
      <c r="R8" s="23">
        <v>11</v>
      </c>
      <c r="S8" s="23">
        <v>70</v>
      </c>
      <c r="T8" s="23">
        <v>35</v>
      </c>
      <c r="U8" s="23">
        <v>1</v>
      </c>
      <c r="V8" s="23">
        <v>34</v>
      </c>
      <c r="W8" s="23">
        <v>85</v>
      </c>
      <c r="X8" s="23">
        <v>16</v>
      </c>
      <c r="Y8" s="23">
        <v>69</v>
      </c>
      <c r="Z8" s="23">
        <v>34</v>
      </c>
      <c r="AA8" s="23">
        <v>69.5</v>
      </c>
      <c r="AB8" s="23">
        <v>103.5</v>
      </c>
    </row>
    <row r="9" spans="1:28" x14ac:dyDescent="0.2">
      <c r="A9" s="23">
        <v>142486</v>
      </c>
      <c r="B9" s="23">
        <v>8862074</v>
      </c>
      <c r="C9" s="23">
        <v>886</v>
      </c>
      <c r="D9" s="23" t="s">
        <v>41</v>
      </c>
      <c r="E9" s="23">
        <v>2074</v>
      </c>
      <c r="F9" s="23" t="s">
        <v>335</v>
      </c>
      <c r="G9" s="23" t="s">
        <v>43</v>
      </c>
      <c r="H9" s="23" t="s">
        <v>44</v>
      </c>
      <c r="I9" s="23">
        <v>13001</v>
      </c>
      <c r="J9" s="23">
        <v>18790.999999999996</v>
      </c>
      <c r="K9" s="23">
        <v>5789.9999999999964</v>
      </c>
      <c r="L9" s="23">
        <v>10962</v>
      </c>
      <c r="M9" s="23">
        <v>16752</v>
      </c>
      <c r="N9" s="23">
        <v>25</v>
      </c>
      <c r="O9" s="23">
        <v>11</v>
      </c>
      <c r="P9" s="23">
        <v>14</v>
      </c>
      <c r="Q9" s="23">
        <v>64</v>
      </c>
      <c r="R9" s="23">
        <v>29</v>
      </c>
      <c r="S9" s="23">
        <v>35</v>
      </c>
      <c r="T9" s="23">
        <v>19</v>
      </c>
      <c r="U9" s="23">
        <v>9</v>
      </c>
      <c r="V9" s="23">
        <v>10</v>
      </c>
      <c r="W9" s="23">
        <v>53</v>
      </c>
      <c r="X9" s="23">
        <v>26</v>
      </c>
      <c r="Y9" s="23">
        <v>27</v>
      </c>
      <c r="Z9" s="23">
        <v>12</v>
      </c>
      <c r="AA9" s="23">
        <v>31</v>
      </c>
      <c r="AB9" s="23">
        <v>43</v>
      </c>
    </row>
    <row r="10" spans="1:28" x14ac:dyDescent="0.2">
      <c r="A10" s="23">
        <v>142834</v>
      </c>
      <c r="B10" s="23">
        <v>8862079</v>
      </c>
      <c r="C10" s="23">
        <v>886</v>
      </c>
      <c r="D10" s="23" t="s">
        <v>41</v>
      </c>
      <c r="E10" s="23">
        <v>2079</v>
      </c>
      <c r="F10" s="23" t="s">
        <v>336</v>
      </c>
      <c r="G10" s="23" t="s">
        <v>43</v>
      </c>
      <c r="H10" s="23" t="s">
        <v>44</v>
      </c>
      <c r="I10" s="23">
        <v>47925</v>
      </c>
      <c r="J10" s="23">
        <v>73197.499999999985</v>
      </c>
      <c r="K10" s="23">
        <v>25272.499999999985</v>
      </c>
      <c r="L10" s="23">
        <v>42699</v>
      </c>
      <c r="M10" s="23">
        <v>67972</v>
      </c>
      <c r="N10" s="23">
        <v>57</v>
      </c>
      <c r="O10" s="23">
        <v>8</v>
      </c>
      <c r="P10" s="23">
        <v>49</v>
      </c>
      <c r="Q10" s="23">
        <v>127</v>
      </c>
      <c r="R10" s="23">
        <v>10</v>
      </c>
      <c r="S10" s="23">
        <v>117</v>
      </c>
      <c r="T10" s="23">
        <v>56</v>
      </c>
      <c r="U10" s="23">
        <v>8</v>
      </c>
      <c r="V10" s="23">
        <v>48</v>
      </c>
      <c r="W10" s="23">
        <v>132</v>
      </c>
      <c r="X10" s="23">
        <v>11</v>
      </c>
      <c r="Y10" s="23">
        <v>121</v>
      </c>
      <c r="Z10" s="23">
        <v>48.5</v>
      </c>
      <c r="AA10" s="23">
        <v>119</v>
      </c>
      <c r="AB10" s="23">
        <v>167.5</v>
      </c>
    </row>
    <row r="11" spans="1:28" x14ac:dyDescent="0.2">
      <c r="A11" s="23">
        <v>118254</v>
      </c>
      <c r="B11" s="23">
        <v>8862088</v>
      </c>
      <c r="C11" s="23">
        <v>886</v>
      </c>
      <c r="D11" s="23" t="s">
        <v>41</v>
      </c>
      <c r="E11" s="23">
        <v>2088</v>
      </c>
      <c r="F11" s="23" t="s">
        <v>45</v>
      </c>
      <c r="G11" s="23" t="s">
        <v>43</v>
      </c>
      <c r="H11" s="23" t="s">
        <v>44</v>
      </c>
      <c r="I11" s="23">
        <v>15423</v>
      </c>
      <c r="J11" s="23">
        <v>24690.499999999996</v>
      </c>
      <c r="K11" s="23">
        <v>9267.4999999999964</v>
      </c>
      <c r="L11" s="23">
        <v>14403</v>
      </c>
      <c r="M11" s="23">
        <v>23671</v>
      </c>
      <c r="N11" s="23">
        <v>21</v>
      </c>
      <c r="O11" s="23">
        <v>0</v>
      </c>
      <c r="P11" s="23">
        <v>21</v>
      </c>
      <c r="Q11" s="23">
        <v>38</v>
      </c>
      <c r="R11" s="23">
        <v>3</v>
      </c>
      <c r="S11" s="23">
        <v>35</v>
      </c>
      <c r="T11" s="23">
        <v>18</v>
      </c>
      <c r="U11" s="23">
        <v>0</v>
      </c>
      <c r="V11" s="23">
        <v>18</v>
      </c>
      <c r="W11" s="23">
        <v>42</v>
      </c>
      <c r="X11" s="23">
        <v>3</v>
      </c>
      <c r="Y11" s="23">
        <v>39</v>
      </c>
      <c r="Z11" s="23">
        <v>19.5</v>
      </c>
      <c r="AA11" s="23">
        <v>37</v>
      </c>
      <c r="AB11" s="23">
        <v>56.5</v>
      </c>
    </row>
    <row r="12" spans="1:28" x14ac:dyDescent="0.2">
      <c r="A12" s="23">
        <v>118255</v>
      </c>
      <c r="B12" s="23">
        <v>8862089</v>
      </c>
      <c r="C12" s="23">
        <v>886</v>
      </c>
      <c r="D12" s="23" t="s">
        <v>41</v>
      </c>
      <c r="E12" s="23">
        <v>2089</v>
      </c>
      <c r="F12" s="23" t="s">
        <v>46</v>
      </c>
      <c r="G12" s="23" t="s">
        <v>43</v>
      </c>
      <c r="H12" s="23" t="s">
        <v>47</v>
      </c>
      <c r="I12" s="23">
        <v>28041</v>
      </c>
      <c r="J12" s="23">
        <v>48506.999999999993</v>
      </c>
      <c r="K12" s="23">
        <v>20465.999999999993</v>
      </c>
      <c r="L12" s="23">
        <v>28296</v>
      </c>
      <c r="M12" s="23">
        <v>48762</v>
      </c>
      <c r="N12" s="23">
        <v>36</v>
      </c>
      <c r="O12" s="23">
        <v>1</v>
      </c>
      <c r="P12" s="23">
        <v>35</v>
      </c>
      <c r="Q12" s="23">
        <v>77</v>
      </c>
      <c r="R12" s="23">
        <v>4</v>
      </c>
      <c r="S12" s="23">
        <v>73</v>
      </c>
      <c r="T12" s="23">
        <v>37</v>
      </c>
      <c r="U12" s="23">
        <v>1</v>
      </c>
      <c r="V12" s="23">
        <v>36</v>
      </c>
      <c r="W12" s="23">
        <v>83</v>
      </c>
      <c r="X12" s="23">
        <v>6</v>
      </c>
      <c r="Y12" s="23">
        <v>77</v>
      </c>
      <c r="Z12" s="23">
        <v>36</v>
      </c>
      <c r="AA12" s="23">
        <v>75</v>
      </c>
      <c r="AB12" s="23">
        <v>111</v>
      </c>
    </row>
    <row r="13" spans="1:28" x14ac:dyDescent="0.2">
      <c r="A13" s="23">
        <v>118257</v>
      </c>
      <c r="B13" s="23">
        <v>8862094</v>
      </c>
      <c r="C13" s="23">
        <v>886</v>
      </c>
      <c r="D13" s="23" t="s">
        <v>41</v>
      </c>
      <c r="E13" s="23">
        <v>2094</v>
      </c>
      <c r="F13" s="23" t="s">
        <v>48</v>
      </c>
      <c r="G13" s="23" t="s">
        <v>43</v>
      </c>
      <c r="H13" s="23" t="s">
        <v>44</v>
      </c>
      <c r="I13" s="23">
        <v>17717</v>
      </c>
      <c r="J13" s="23">
        <v>32774.999999999993</v>
      </c>
      <c r="K13" s="23">
        <v>15057.999999999993</v>
      </c>
      <c r="L13" s="23">
        <v>19119</v>
      </c>
      <c r="M13" s="23">
        <v>34177</v>
      </c>
      <c r="N13" s="23">
        <v>29</v>
      </c>
      <c r="O13" s="23">
        <v>1</v>
      </c>
      <c r="P13" s="23">
        <v>28</v>
      </c>
      <c r="Q13" s="23">
        <v>52</v>
      </c>
      <c r="R13" s="23">
        <v>2</v>
      </c>
      <c r="S13" s="23">
        <v>50</v>
      </c>
      <c r="T13" s="23">
        <v>26</v>
      </c>
      <c r="U13" s="23">
        <v>1</v>
      </c>
      <c r="V13" s="23">
        <v>25</v>
      </c>
      <c r="W13" s="23">
        <v>49</v>
      </c>
      <c r="X13" s="23">
        <v>2</v>
      </c>
      <c r="Y13" s="23">
        <v>47</v>
      </c>
      <c r="Z13" s="23">
        <v>26.5</v>
      </c>
      <c r="AA13" s="23">
        <v>48.5</v>
      </c>
      <c r="AB13" s="23">
        <v>75</v>
      </c>
    </row>
    <row r="14" spans="1:28" x14ac:dyDescent="0.2">
      <c r="A14" s="23">
        <v>118258</v>
      </c>
      <c r="B14" s="23">
        <v>8862095</v>
      </c>
      <c r="C14" s="23">
        <v>886</v>
      </c>
      <c r="D14" s="23" t="s">
        <v>41</v>
      </c>
      <c r="E14" s="23">
        <v>2095</v>
      </c>
      <c r="F14" s="23" t="s">
        <v>49</v>
      </c>
      <c r="G14" s="23" t="s">
        <v>43</v>
      </c>
      <c r="H14" s="23" t="s">
        <v>47</v>
      </c>
      <c r="I14" s="23">
        <v>27149</v>
      </c>
      <c r="J14" s="23">
        <v>37363.499999999993</v>
      </c>
      <c r="K14" s="23">
        <v>10214.499999999993</v>
      </c>
      <c r="L14" s="23">
        <v>21796</v>
      </c>
      <c r="M14" s="23">
        <v>32011</v>
      </c>
      <c r="N14" s="23">
        <v>34</v>
      </c>
      <c r="O14" s="23">
        <v>3</v>
      </c>
      <c r="P14" s="23">
        <v>31</v>
      </c>
      <c r="Q14" s="23">
        <v>69</v>
      </c>
      <c r="R14" s="23">
        <v>13</v>
      </c>
      <c r="S14" s="23">
        <v>56</v>
      </c>
      <c r="T14" s="23">
        <v>29</v>
      </c>
      <c r="U14" s="23">
        <v>4</v>
      </c>
      <c r="V14" s="23">
        <v>25</v>
      </c>
      <c r="W14" s="23">
        <v>74</v>
      </c>
      <c r="X14" s="23">
        <v>15</v>
      </c>
      <c r="Y14" s="23">
        <v>59</v>
      </c>
      <c r="Z14" s="23">
        <v>28</v>
      </c>
      <c r="AA14" s="23">
        <v>57.5</v>
      </c>
      <c r="AB14" s="23">
        <v>85.5</v>
      </c>
    </row>
    <row r="15" spans="1:28" x14ac:dyDescent="0.2">
      <c r="A15" s="23">
        <v>118262</v>
      </c>
      <c r="B15" s="23">
        <v>8862109</v>
      </c>
      <c r="C15" s="23">
        <v>886</v>
      </c>
      <c r="D15" s="23" t="s">
        <v>41</v>
      </c>
      <c r="E15" s="23">
        <v>2109</v>
      </c>
      <c r="F15" s="23" t="s">
        <v>50</v>
      </c>
      <c r="G15" s="23" t="s">
        <v>43</v>
      </c>
      <c r="H15" s="23" t="s">
        <v>44</v>
      </c>
      <c r="I15" s="23">
        <v>20139</v>
      </c>
      <c r="J15" s="23">
        <v>37363.499999999993</v>
      </c>
      <c r="K15" s="23">
        <v>17224.499999999993</v>
      </c>
      <c r="L15" s="23">
        <v>21796</v>
      </c>
      <c r="M15" s="23">
        <v>39021</v>
      </c>
      <c r="N15" s="23">
        <v>30</v>
      </c>
      <c r="O15" s="23">
        <v>0</v>
      </c>
      <c r="P15" s="23">
        <v>30</v>
      </c>
      <c r="Q15" s="23">
        <v>60</v>
      </c>
      <c r="R15" s="23">
        <v>3</v>
      </c>
      <c r="S15" s="23">
        <v>57</v>
      </c>
      <c r="T15" s="23">
        <v>30</v>
      </c>
      <c r="U15" s="23">
        <v>0</v>
      </c>
      <c r="V15" s="23">
        <v>30</v>
      </c>
      <c r="W15" s="23">
        <v>57</v>
      </c>
      <c r="X15" s="23">
        <v>3</v>
      </c>
      <c r="Y15" s="23">
        <v>54</v>
      </c>
      <c r="Z15" s="23">
        <v>30</v>
      </c>
      <c r="AA15" s="23">
        <v>55.5</v>
      </c>
      <c r="AB15" s="23">
        <v>85.5</v>
      </c>
    </row>
    <row r="16" spans="1:28" x14ac:dyDescent="0.2">
      <c r="A16" s="23">
        <v>118264</v>
      </c>
      <c r="B16" s="23">
        <v>8862116</v>
      </c>
      <c r="C16" s="23">
        <v>886</v>
      </c>
      <c r="D16" s="23" t="s">
        <v>41</v>
      </c>
      <c r="E16" s="23">
        <v>2116</v>
      </c>
      <c r="F16" s="23" t="s">
        <v>51</v>
      </c>
      <c r="G16" s="23" t="s">
        <v>43</v>
      </c>
      <c r="H16" s="23" t="s">
        <v>47</v>
      </c>
      <c r="I16" s="23">
        <v>9177</v>
      </c>
      <c r="J16" s="23">
        <v>14420.999999999998</v>
      </c>
      <c r="K16" s="23">
        <v>5243.9999999999982</v>
      </c>
      <c r="L16" s="23">
        <v>8413</v>
      </c>
      <c r="M16" s="23">
        <v>13657</v>
      </c>
      <c r="N16" s="23">
        <v>22</v>
      </c>
      <c r="O16" s="23">
        <v>12</v>
      </c>
      <c r="P16" s="23">
        <v>10</v>
      </c>
      <c r="Q16" s="23">
        <v>50</v>
      </c>
      <c r="R16" s="23">
        <v>27</v>
      </c>
      <c r="S16" s="23">
        <v>23</v>
      </c>
      <c r="T16" s="23">
        <v>24</v>
      </c>
      <c r="U16" s="23">
        <v>15</v>
      </c>
      <c r="V16" s="23">
        <v>9</v>
      </c>
      <c r="W16" s="23">
        <v>48</v>
      </c>
      <c r="X16" s="23">
        <v>24</v>
      </c>
      <c r="Y16" s="23">
        <v>24</v>
      </c>
      <c r="Z16" s="23">
        <v>9.5</v>
      </c>
      <c r="AA16" s="23">
        <v>23.5</v>
      </c>
      <c r="AB16" s="23">
        <v>33</v>
      </c>
    </row>
    <row r="17" spans="1:28" x14ac:dyDescent="0.2">
      <c r="A17" s="23">
        <v>118265</v>
      </c>
      <c r="B17" s="23">
        <v>8862119</v>
      </c>
      <c r="C17" s="23">
        <v>886</v>
      </c>
      <c r="D17" s="23" t="s">
        <v>41</v>
      </c>
      <c r="E17" s="23">
        <v>2119</v>
      </c>
      <c r="F17" s="23" t="s">
        <v>52</v>
      </c>
      <c r="G17" s="23" t="s">
        <v>43</v>
      </c>
      <c r="H17" s="23" t="s">
        <v>47</v>
      </c>
      <c r="I17" s="23">
        <v>58376</v>
      </c>
      <c r="J17" s="23">
        <v>95047.499999999985</v>
      </c>
      <c r="K17" s="23">
        <v>36671.499999999985</v>
      </c>
      <c r="L17" s="23">
        <v>55445</v>
      </c>
      <c r="M17" s="23">
        <v>92117</v>
      </c>
      <c r="N17" s="23">
        <v>73</v>
      </c>
      <c r="O17" s="23">
        <v>8</v>
      </c>
      <c r="P17" s="23">
        <v>65</v>
      </c>
      <c r="Q17" s="23">
        <v>160</v>
      </c>
      <c r="R17" s="23">
        <v>18</v>
      </c>
      <c r="S17" s="23">
        <v>142</v>
      </c>
      <c r="T17" s="23">
        <v>82</v>
      </c>
      <c r="U17" s="23">
        <v>11</v>
      </c>
      <c r="V17" s="23">
        <v>71</v>
      </c>
      <c r="W17" s="23">
        <v>171</v>
      </c>
      <c r="X17" s="23">
        <v>20</v>
      </c>
      <c r="Y17" s="23">
        <v>151</v>
      </c>
      <c r="Z17" s="23">
        <v>71</v>
      </c>
      <c r="AA17" s="23">
        <v>146.5</v>
      </c>
      <c r="AB17" s="23">
        <v>217.5</v>
      </c>
    </row>
    <row r="18" spans="1:28" x14ac:dyDescent="0.2">
      <c r="A18" s="23">
        <v>118266</v>
      </c>
      <c r="B18" s="23">
        <v>8862120</v>
      </c>
      <c r="C18" s="23">
        <v>886</v>
      </c>
      <c r="D18" s="23" t="s">
        <v>41</v>
      </c>
      <c r="E18" s="23">
        <v>2120</v>
      </c>
      <c r="F18" s="23" t="s">
        <v>53</v>
      </c>
      <c r="G18" s="23" t="s">
        <v>43</v>
      </c>
      <c r="H18" s="23" t="s">
        <v>44</v>
      </c>
      <c r="I18" s="23">
        <v>16443</v>
      </c>
      <c r="J18" s="23">
        <v>24690.499999999996</v>
      </c>
      <c r="K18" s="23">
        <v>8247.4999999999964</v>
      </c>
      <c r="L18" s="23">
        <v>14403</v>
      </c>
      <c r="M18" s="23">
        <v>22651</v>
      </c>
      <c r="N18" s="23">
        <v>23</v>
      </c>
      <c r="O18" s="23">
        <v>4</v>
      </c>
      <c r="P18" s="23">
        <v>19</v>
      </c>
      <c r="Q18" s="23">
        <v>48</v>
      </c>
      <c r="R18" s="23">
        <v>5</v>
      </c>
      <c r="S18" s="23">
        <v>43</v>
      </c>
      <c r="T18" s="23">
        <v>20</v>
      </c>
      <c r="U18" s="23">
        <v>4</v>
      </c>
      <c r="V18" s="23">
        <v>16</v>
      </c>
      <c r="W18" s="23">
        <v>41</v>
      </c>
      <c r="X18" s="23">
        <v>6</v>
      </c>
      <c r="Y18" s="23">
        <v>35</v>
      </c>
      <c r="Z18" s="23">
        <v>17.5</v>
      </c>
      <c r="AA18" s="23">
        <v>39</v>
      </c>
      <c r="AB18" s="23">
        <v>56.5</v>
      </c>
    </row>
    <row r="19" spans="1:28" x14ac:dyDescent="0.2">
      <c r="A19" s="23">
        <v>118270</v>
      </c>
      <c r="B19" s="23">
        <v>8862127</v>
      </c>
      <c r="C19" s="23">
        <v>886</v>
      </c>
      <c r="D19" s="23" t="s">
        <v>41</v>
      </c>
      <c r="E19" s="23">
        <v>2127</v>
      </c>
      <c r="F19" s="23" t="s">
        <v>54</v>
      </c>
      <c r="G19" s="23" t="s">
        <v>43</v>
      </c>
      <c r="H19" s="23" t="s">
        <v>44</v>
      </c>
      <c r="I19" s="23">
        <v>59269</v>
      </c>
      <c r="J19" s="23">
        <v>87618.499999999985</v>
      </c>
      <c r="K19" s="23">
        <v>28349.499999999985</v>
      </c>
      <c r="L19" s="23">
        <v>51111</v>
      </c>
      <c r="M19" s="23">
        <v>79461</v>
      </c>
      <c r="N19" s="23">
        <v>72</v>
      </c>
      <c r="O19" s="23">
        <v>5</v>
      </c>
      <c r="P19" s="23">
        <v>67</v>
      </c>
      <c r="Q19" s="23">
        <v>160</v>
      </c>
      <c r="R19" s="23">
        <v>21</v>
      </c>
      <c r="S19" s="23">
        <v>139</v>
      </c>
      <c r="T19" s="23">
        <v>74</v>
      </c>
      <c r="U19" s="23">
        <v>8</v>
      </c>
      <c r="V19" s="23">
        <v>66</v>
      </c>
      <c r="W19" s="23">
        <v>149</v>
      </c>
      <c r="X19" s="23">
        <v>20</v>
      </c>
      <c r="Y19" s="23">
        <v>129</v>
      </c>
      <c r="Z19" s="23">
        <v>66.5</v>
      </c>
      <c r="AA19" s="23">
        <v>134</v>
      </c>
      <c r="AB19" s="23">
        <v>200.5</v>
      </c>
    </row>
    <row r="20" spans="1:28" x14ac:dyDescent="0.2">
      <c r="A20" s="23">
        <v>118271</v>
      </c>
      <c r="B20" s="23">
        <v>8862128</v>
      </c>
      <c r="C20" s="23">
        <v>886</v>
      </c>
      <c r="D20" s="23" t="s">
        <v>41</v>
      </c>
      <c r="E20" s="23">
        <v>2128</v>
      </c>
      <c r="F20" s="23" t="s">
        <v>55</v>
      </c>
      <c r="G20" s="23" t="s">
        <v>43</v>
      </c>
      <c r="H20" s="23" t="s">
        <v>44</v>
      </c>
      <c r="I20" s="23">
        <v>20521</v>
      </c>
      <c r="J20" s="23">
        <v>29715.999999999996</v>
      </c>
      <c r="K20" s="23">
        <v>9194.9999999999964</v>
      </c>
      <c r="L20" s="23">
        <v>17335</v>
      </c>
      <c r="M20" s="23">
        <v>26530</v>
      </c>
      <c r="N20" s="23">
        <v>25</v>
      </c>
      <c r="O20" s="23">
        <v>5</v>
      </c>
      <c r="P20" s="23">
        <v>20</v>
      </c>
      <c r="Q20" s="23">
        <v>54</v>
      </c>
      <c r="R20" s="23">
        <v>4</v>
      </c>
      <c r="S20" s="23">
        <v>50</v>
      </c>
      <c r="T20" s="23">
        <v>21</v>
      </c>
      <c r="U20" s="23">
        <v>4</v>
      </c>
      <c r="V20" s="23">
        <v>17</v>
      </c>
      <c r="W20" s="23">
        <v>53</v>
      </c>
      <c r="X20" s="23">
        <v>4</v>
      </c>
      <c r="Y20" s="23">
        <v>49</v>
      </c>
      <c r="Z20" s="23">
        <v>18.5</v>
      </c>
      <c r="AA20" s="23">
        <v>49.5</v>
      </c>
      <c r="AB20" s="23">
        <v>68</v>
      </c>
    </row>
    <row r="21" spans="1:28" x14ac:dyDescent="0.2">
      <c r="A21" s="23">
        <v>118272</v>
      </c>
      <c r="B21" s="23">
        <v>8862130</v>
      </c>
      <c r="C21" s="23">
        <v>886</v>
      </c>
      <c r="D21" s="23" t="s">
        <v>41</v>
      </c>
      <c r="E21" s="23">
        <v>2130</v>
      </c>
      <c r="F21" s="23" t="s">
        <v>56</v>
      </c>
      <c r="G21" s="23" t="s">
        <v>43</v>
      </c>
      <c r="H21" s="23" t="s">
        <v>44</v>
      </c>
      <c r="I21" s="23">
        <v>15933</v>
      </c>
      <c r="J21" s="23">
        <v>19227.999999999996</v>
      </c>
      <c r="K21" s="23">
        <v>3294.9999999999964</v>
      </c>
      <c r="L21" s="23">
        <v>11217</v>
      </c>
      <c r="M21" s="23">
        <v>14512</v>
      </c>
      <c r="N21" s="23">
        <v>19</v>
      </c>
      <c r="O21" s="23">
        <v>9</v>
      </c>
      <c r="P21" s="23">
        <v>10</v>
      </c>
      <c r="Q21" s="23">
        <v>42</v>
      </c>
      <c r="R21" s="23">
        <v>7</v>
      </c>
      <c r="S21" s="23">
        <v>35</v>
      </c>
      <c r="T21" s="23">
        <v>19</v>
      </c>
      <c r="U21" s="23">
        <v>8</v>
      </c>
      <c r="V21" s="23">
        <v>11</v>
      </c>
      <c r="W21" s="23">
        <v>38</v>
      </c>
      <c r="X21" s="23">
        <v>7</v>
      </c>
      <c r="Y21" s="23">
        <v>31</v>
      </c>
      <c r="Z21" s="23">
        <v>11</v>
      </c>
      <c r="AA21" s="23">
        <v>33</v>
      </c>
      <c r="AB21" s="23">
        <v>44</v>
      </c>
    </row>
    <row r="22" spans="1:28" x14ac:dyDescent="0.2">
      <c r="A22" s="23">
        <v>118273</v>
      </c>
      <c r="B22" s="23">
        <v>8862132</v>
      </c>
      <c r="C22" s="23">
        <v>886</v>
      </c>
      <c r="D22" s="23" t="s">
        <v>41</v>
      </c>
      <c r="E22" s="23">
        <v>2132</v>
      </c>
      <c r="F22" s="23" t="s">
        <v>57</v>
      </c>
      <c r="G22" s="23" t="s">
        <v>43</v>
      </c>
      <c r="H22" s="23" t="s">
        <v>44</v>
      </c>
      <c r="I22" s="23">
        <v>17590</v>
      </c>
      <c r="J22" s="23">
        <v>28623.499999999996</v>
      </c>
      <c r="K22" s="23">
        <v>11033.499999999996</v>
      </c>
      <c r="L22" s="23">
        <v>16698</v>
      </c>
      <c r="M22" s="23">
        <v>27732</v>
      </c>
      <c r="N22" s="23">
        <v>21</v>
      </c>
      <c r="O22" s="23">
        <v>0</v>
      </c>
      <c r="P22" s="23">
        <v>21</v>
      </c>
      <c r="Q22" s="23">
        <v>55</v>
      </c>
      <c r="R22" s="23">
        <v>11</v>
      </c>
      <c r="S22" s="23">
        <v>44</v>
      </c>
      <c r="T22" s="23">
        <v>18</v>
      </c>
      <c r="U22" s="23">
        <v>0</v>
      </c>
      <c r="V22" s="23">
        <v>18</v>
      </c>
      <c r="W22" s="23">
        <v>58</v>
      </c>
      <c r="X22" s="23">
        <v>10</v>
      </c>
      <c r="Y22" s="23">
        <v>48</v>
      </c>
      <c r="Z22" s="23">
        <v>19.5</v>
      </c>
      <c r="AA22" s="23">
        <v>46</v>
      </c>
      <c r="AB22" s="23">
        <v>65.5</v>
      </c>
    </row>
    <row r="23" spans="1:28" x14ac:dyDescent="0.2">
      <c r="A23" s="23">
        <v>118274</v>
      </c>
      <c r="B23" s="23">
        <v>8862133</v>
      </c>
      <c r="C23" s="23">
        <v>886</v>
      </c>
      <c r="D23" s="23" t="s">
        <v>41</v>
      </c>
      <c r="E23" s="23">
        <v>2133</v>
      </c>
      <c r="F23" s="23" t="s">
        <v>58</v>
      </c>
      <c r="G23" s="23" t="s">
        <v>43</v>
      </c>
      <c r="H23" s="23" t="s">
        <v>44</v>
      </c>
      <c r="I23" s="23">
        <v>6246</v>
      </c>
      <c r="J23" s="23">
        <v>6336.4999999999991</v>
      </c>
      <c r="K23" s="23">
        <v>90.499999999999091</v>
      </c>
      <c r="L23" s="23">
        <v>3697</v>
      </c>
      <c r="M23" s="23">
        <v>3788</v>
      </c>
      <c r="N23" s="23">
        <v>3</v>
      </c>
      <c r="O23" s="23">
        <v>0</v>
      </c>
      <c r="P23" s="23">
        <v>3</v>
      </c>
      <c r="Q23" s="23">
        <v>15</v>
      </c>
      <c r="R23" s="23">
        <v>4</v>
      </c>
      <c r="S23" s="23">
        <v>11</v>
      </c>
      <c r="T23" s="23">
        <v>4</v>
      </c>
      <c r="U23" s="23">
        <v>0</v>
      </c>
      <c r="V23" s="23">
        <v>4</v>
      </c>
      <c r="W23" s="23">
        <v>14</v>
      </c>
      <c r="X23" s="23">
        <v>4</v>
      </c>
      <c r="Y23" s="23">
        <v>10</v>
      </c>
      <c r="Z23" s="23">
        <v>4</v>
      </c>
      <c r="AA23" s="23">
        <v>10.5</v>
      </c>
      <c r="AB23" s="23">
        <v>14.5</v>
      </c>
    </row>
    <row r="24" spans="1:28" x14ac:dyDescent="0.2">
      <c r="A24" s="23">
        <v>118275</v>
      </c>
      <c r="B24" s="23">
        <v>8862134</v>
      </c>
      <c r="C24" s="23">
        <v>886</v>
      </c>
      <c r="D24" s="23" t="s">
        <v>41</v>
      </c>
      <c r="E24" s="23">
        <v>2134</v>
      </c>
      <c r="F24" s="23" t="s">
        <v>59</v>
      </c>
      <c r="G24" s="23" t="s">
        <v>43</v>
      </c>
      <c r="H24" s="23" t="s">
        <v>44</v>
      </c>
      <c r="I24" s="23">
        <v>7011</v>
      </c>
      <c r="J24" s="23">
        <v>14857.999999999998</v>
      </c>
      <c r="K24" s="23">
        <v>7846.9999999999982</v>
      </c>
      <c r="L24" s="23">
        <v>8668</v>
      </c>
      <c r="M24" s="23">
        <v>16515</v>
      </c>
      <c r="N24" s="23">
        <v>13</v>
      </c>
      <c r="O24" s="23">
        <v>0</v>
      </c>
      <c r="P24" s="23">
        <v>13</v>
      </c>
      <c r="Q24" s="23">
        <v>23</v>
      </c>
      <c r="R24" s="23">
        <v>2</v>
      </c>
      <c r="S24" s="23">
        <v>21</v>
      </c>
      <c r="T24" s="23">
        <v>12</v>
      </c>
      <c r="U24" s="23">
        <v>1</v>
      </c>
      <c r="V24" s="23">
        <v>11</v>
      </c>
      <c r="W24" s="23">
        <v>24</v>
      </c>
      <c r="X24" s="23">
        <v>1</v>
      </c>
      <c r="Y24" s="23">
        <v>23</v>
      </c>
      <c r="Z24" s="23">
        <v>12</v>
      </c>
      <c r="AA24" s="23">
        <v>22</v>
      </c>
      <c r="AB24" s="23">
        <v>34</v>
      </c>
    </row>
    <row r="25" spans="1:28" x14ac:dyDescent="0.2">
      <c r="A25" s="23">
        <v>118276</v>
      </c>
      <c r="B25" s="23">
        <v>8862135</v>
      </c>
      <c r="C25" s="23">
        <v>886</v>
      </c>
      <c r="D25" s="23" t="s">
        <v>41</v>
      </c>
      <c r="E25" s="23">
        <v>2135</v>
      </c>
      <c r="F25" s="23" t="s">
        <v>60</v>
      </c>
      <c r="G25" s="23" t="s">
        <v>43</v>
      </c>
      <c r="H25" s="23" t="s">
        <v>44</v>
      </c>
      <c r="I25" s="23">
        <v>13001</v>
      </c>
      <c r="J25" s="23">
        <v>17916.999999999996</v>
      </c>
      <c r="K25" s="23">
        <v>4915.9999999999964</v>
      </c>
      <c r="L25" s="23">
        <v>10452</v>
      </c>
      <c r="M25" s="23">
        <v>15368</v>
      </c>
      <c r="N25" s="23">
        <v>16</v>
      </c>
      <c r="O25" s="23">
        <v>0</v>
      </c>
      <c r="P25" s="23">
        <v>16</v>
      </c>
      <c r="Q25" s="23">
        <v>22</v>
      </c>
      <c r="R25" s="23">
        <v>0</v>
      </c>
      <c r="S25" s="23">
        <v>22</v>
      </c>
      <c r="T25" s="23">
        <v>15</v>
      </c>
      <c r="U25" s="23">
        <v>0</v>
      </c>
      <c r="V25" s="23">
        <v>15</v>
      </c>
      <c r="W25" s="23">
        <v>30</v>
      </c>
      <c r="X25" s="23">
        <v>1</v>
      </c>
      <c r="Y25" s="23">
        <v>29</v>
      </c>
      <c r="Z25" s="23">
        <v>15.5</v>
      </c>
      <c r="AA25" s="23">
        <v>25.5</v>
      </c>
      <c r="AB25" s="23">
        <v>41</v>
      </c>
    </row>
    <row r="26" spans="1:28" x14ac:dyDescent="0.2">
      <c r="A26" s="23">
        <v>118277</v>
      </c>
      <c r="B26" s="23">
        <v>8862136</v>
      </c>
      <c r="C26" s="23">
        <v>886</v>
      </c>
      <c r="D26" s="23" t="s">
        <v>41</v>
      </c>
      <c r="E26" s="23">
        <v>2136</v>
      </c>
      <c r="F26" s="23" t="s">
        <v>61</v>
      </c>
      <c r="G26" s="23" t="s">
        <v>43</v>
      </c>
      <c r="H26" s="23" t="s">
        <v>44</v>
      </c>
      <c r="I26" s="23">
        <v>15678</v>
      </c>
      <c r="J26" s="23">
        <v>29934.499999999996</v>
      </c>
      <c r="K26" s="23">
        <v>14256.499999999996</v>
      </c>
      <c r="L26" s="23">
        <v>17462</v>
      </c>
      <c r="M26" s="23">
        <v>31719</v>
      </c>
      <c r="N26" s="23">
        <v>26</v>
      </c>
      <c r="O26" s="23">
        <v>1</v>
      </c>
      <c r="P26" s="23">
        <v>25</v>
      </c>
      <c r="Q26" s="23">
        <v>49</v>
      </c>
      <c r="R26" s="23">
        <v>6</v>
      </c>
      <c r="S26" s="23">
        <v>43</v>
      </c>
      <c r="T26" s="23">
        <v>24</v>
      </c>
      <c r="U26" s="23">
        <v>3</v>
      </c>
      <c r="V26" s="23">
        <v>21</v>
      </c>
      <c r="W26" s="23">
        <v>53</v>
      </c>
      <c r="X26" s="23">
        <v>5</v>
      </c>
      <c r="Y26" s="23">
        <v>48</v>
      </c>
      <c r="Z26" s="23">
        <v>23</v>
      </c>
      <c r="AA26" s="23">
        <v>45.5</v>
      </c>
      <c r="AB26" s="23">
        <v>68.5</v>
      </c>
    </row>
    <row r="27" spans="1:28" x14ac:dyDescent="0.2">
      <c r="A27" s="23">
        <v>118278</v>
      </c>
      <c r="B27" s="23">
        <v>8862137</v>
      </c>
      <c r="C27" s="23">
        <v>886</v>
      </c>
      <c r="D27" s="23" t="s">
        <v>41</v>
      </c>
      <c r="E27" s="23">
        <v>2137</v>
      </c>
      <c r="F27" s="23" t="s">
        <v>62</v>
      </c>
      <c r="G27" s="23" t="s">
        <v>43</v>
      </c>
      <c r="H27" s="23" t="s">
        <v>44</v>
      </c>
      <c r="I27" s="23">
        <v>14786</v>
      </c>
      <c r="J27" s="23">
        <v>25782.999999999996</v>
      </c>
      <c r="K27" s="23">
        <v>10996.999999999996</v>
      </c>
      <c r="L27" s="23">
        <v>15041</v>
      </c>
      <c r="M27" s="23">
        <v>26038</v>
      </c>
      <c r="N27" s="23">
        <v>23</v>
      </c>
      <c r="O27" s="23">
        <v>1</v>
      </c>
      <c r="P27" s="23">
        <v>22</v>
      </c>
      <c r="Q27" s="23">
        <v>39</v>
      </c>
      <c r="R27" s="23">
        <v>3</v>
      </c>
      <c r="S27" s="23">
        <v>36</v>
      </c>
      <c r="T27" s="23">
        <v>23</v>
      </c>
      <c r="U27" s="23">
        <v>1</v>
      </c>
      <c r="V27" s="23">
        <v>22</v>
      </c>
      <c r="W27" s="23">
        <v>41</v>
      </c>
      <c r="X27" s="23">
        <v>3</v>
      </c>
      <c r="Y27" s="23">
        <v>38</v>
      </c>
      <c r="Z27" s="23">
        <v>22</v>
      </c>
      <c r="AA27" s="23">
        <v>37</v>
      </c>
      <c r="AB27" s="23">
        <v>59</v>
      </c>
    </row>
    <row r="28" spans="1:28" x14ac:dyDescent="0.2">
      <c r="A28" s="23">
        <v>118279</v>
      </c>
      <c r="B28" s="23">
        <v>8862138</v>
      </c>
      <c r="C28" s="23">
        <v>886</v>
      </c>
      <c r="D28" s="23" t="s">
        <v>41</v>
      </c>
      <c r="E28" s="23">
        <v>2138</v>
      </c>
      <c r="F28" s="23" t="s">
        <v>63</v>
      </c>
      <c r="G28" s="23" t="s">
        <v>43</v>
      </c>
      <c r="H28" s="23" t="s">
        <v>44</v>
      </c>
      <c r="I28" s="23">
        <v>36836</v>
      </c>
      <c r="J28" s="23">
        <v>62272.499999999993</v>
      </c>
      <c r="K28" s="23">
        <v>25436.499999999993</v>
      </c>
      <c r="L28" s="23">
        <v>36326</v>
      </c>
      <c r="M28" s="23">
        <v>61763</v>
      </c>
      <c r="N28" s="23">
        <v>48</v>
      </c>
      <c r="O28" s="23">
        <v>3</v>
      </c>
      <c r="P28" s="23">
        <v>45</v>
      </c>
      <c r="Q28" s="23">
        <v>95</v>
      </c>
      <c r="R28" s="23">
        <v>6</v>
      </c>
      <c r="S28" s="23">
        <v>89</v>
      </c>
      <c r="T28" s="23">
        <v>54</v>
      </c>
      <c r="U28" s="23">
        <v>2</v>
      </c>
      <c r="V28" s="23">
        <v>52</v>
      </c>
      <c r="W28" s="23">
        <v>99</v>
      </c>
      <c r="X28" s="23">
        <v>7</v>
      </c>
      <c r="Y28" s="23">
        <v>92</v>
      </c>
      <c r="Z28" s="23">
        <v>52</v>
      </c>
      <c r="AA28" s="23">
        <v>90.5</v>
      </c>
      <c r="AB28" s="23">
        <v>142.5</v>
      </c>
    </row>
    <row r="29" spans="1:28" x14ac:dyDescent="0.2">
      <c r="A29" s="23">
        <v>118280</v>
      </c>
      <c r="B29" s="23">
        <v>8862139</v>
      </c>
      <c r="C29" s="23">
        <v>886</v>
      </c>
      <c r="D29" s="23" t="s">
        <v>41</v>
      </c>
      <c r="E29" s="23">
        <v>2139</v>
      </c>
      <c r="F29" s="23" t="s">
        <v>64</v>
      </c>
      <c r="G29" s="23" t="s">
        <v>43</v>
      </c>
      <c r="H29" s="23" t="s">
        <v>44</v>
      </c>
      <c r="I29" s="23">
        <v>37728</v>
      </c>
      <c r="J29" s="23">
        <v>61835.499999999993</v>
      </c>
      <c r="K29" s="23">
        <v>24107.499999999993</v>
      </c>
      <c r="L29" s="23">
        <v>36071</v>
      </c>
      <c r="M29" s="23">
        <v>60179</v>
      </c>
      <c r="N29" s="23">
        <v>43</v>
      </c>
      <c r="O29" s="23">
        <v>0</v>
      </c>
      <c r="P29" s="23">
        <v>43</v>
      </c>
      <c r="Q29" s="23">
        <v>100</v>
      </c>
      <c r="R29" s="23">
        <v>4</v>
      </c>
      <c r="S29" s="23">
        <v>96</v>
      </c>
      <c r="T29" s="23">
        <v>45</v>
      </c>
      <c r="U29" s="23">
        <v>1</v>
      </c>
      <c r="V29" s="23">
        <v>44</v>
      </c>
      <c r="W29" s="23">
        <v>104</v>
      </c>
      <c r="X29" s="23">
        <v>5</v>
      </c>
      <c r="Y29" s="23">
        <v>99</v>
      </c>
      <c r="Z29" s="23">
        <v>44</v>
      </c>
      <c r="AA29" s="23">
        <v>97.5</v>
      </c>
      <c r="AB29" s="23">
        <v>141.5</v>
      </c>
    </row>
    <row r="30" spans="1:28" x14ac:dyDescent="0.2">
      <c r="A30" s="23">
        <v>118282</v>
      </c>
      <c r="B30" s="23">
        <v>8862142</v>
      </c>
      <c r="C30" s="23">
        <v>886</v>
      </c>
      <c r="D30" s="23" t="s">
        <v>41</v>
      </c>
      <c r="E30" s="23">
        <v>2142</v>
      </c>
      <c r="F30" s="23" t="s">
        <v>65</v>
      </c>
      <c r="G30" s="23" t="s">
        <v>43</v>
      </c>
      <c r="H30" s="23" t="s">
        <v>44</v>
      </c>
      <c r="I30" s="23">
        <v>7011</v>
      </c>
      <c r="J30" s="23">
        <v>11143.499999999998</v>
      </c>
      <c r="K30" s="23">
        <v>4132.4999999999982</v>
      </c>
      <c r="L30" s="23">
        <v>6501</v>
      </c>
      <c r="M30" s="23">
        <v>10634</v>
      </c>
      <c r="N30" s="23">
        <v>8</v>
      </c>
      <c r="O30" s="23">
        <v>1</v>
      </c>
      <c r="P30" s="23">
        <v>7</v>
      </c>
      <c r="Q30" s="23">
        <v>23</v>
      </c>
      <c r="R30" s="23">
        <v>4</v>
      </c>
      <c r="S30" s="23">
        <v>19</v>
      </c>
      <c r="T30" s="23">
        <v>8</v>
      </c>
      <c r="U30" s="23">
        <v>1</v>
      </c>
      <c r="V30" s="23">
        <v>7</v>
      </c>
      <c r="W30" s="23">
        <v>22</v>
      </c>
      <c r="X30" s="23">
        <v>4</v>
      </c>
      <c r="Y30" s="23">
        <v>18</v>
      </c>
      <c r="Z30" s="23">
        <v>7</v>
      </c>
      <c r="AA30" s="23">
        <v>18.5</v>
      </c>
      <c r="AB30" s="23">
        <v>25.5</v>
      </c>
    </row>
    <row r="31" spans="1:28" x14ac:dyDescent="0.2">
      <c r="A31" s="23">
        <v>118283</v>
      </c>
      <c r="B31" s="23">
        <v>8862147</v>
      </c>
      <c r="C31" s="23">
        <v>886</v>
      </c>
      <c r="D31" s="23" t="s">
        <v>41</v>
      </c>
      <c r="E31" s="23">
        <v>2147</v>
      </c>
      <c r="F31" s="23" t="s">
        <v>66</v>
      </c>
      <c r="G31" s="23" t="s">
        <v>43</v>
      </c>
      <c r="H31" s="23" t="s">
        <v>44</v>
      </c>
      <c r="I31" s="23">
        <v>13384</v>
      </c>
      <c r="J31" s="23">
        <v>28623.499999999996</v>
      </c>
      <c r="K31" s="23">
        <v>15239.499999999996</v>
      </c>
      <c r="L31" s="23">
        <v>16698</v>
      </c>
      <c r="M31" s="23">
        <v>31938</v>
      </c>
      <c r="N31" s="23">
        <v>15</v>
      </c>
      <c r="O31" s="23">
        <v>0</v>
      </c>
      <c r="P31" s="23">
        <v>15</v>
      </c>
      <c r="Q31" s="23">
        <v>51</v>
      </c>
      <c r="R31" s="23">
        <v>2</v>
      </c>
      <c r="S31" s="23">
        <v>49</v>
      </c>
      <c r="T31" s="23">
        <v>17</v>
      </c>
      <c r="U31" s="23">
        <v>0</v>
      </c>
      <c r="V31" s="23">
        <v>17</v>
      </c>
      <c r="W31" s="23">
        <v>50</v>
      </c>
      <c r="X31" s="23">
        <v>2</v>
      </c>
      <c r="Y31" s="23">
        <v>48</v>
      </c>
      <c r="Z31" s="23">
        <v>17</v>
      </c>
      <c r="AA31" s="23">
        <v>48.5</v>
      </c>
      <c r="AB31" s="23">
        <v>65.5</v>
      </c>
    </row>
    <row r="32" spans="1:28" x14ac:dyDescent="0.2">
      <c r="A32" s="23">
        <v>118284</v>
      </c>
      <c r="B32" s="23">
        <v>8862148</v>
      </c>
      <c r="C32" s="23">
        <v>886</v>
      </c>
      <c r="D32" s="23" t="s">
        <v>41</v>
      </c>
      <c r="E32" s="23">
        <v>2148</v>
      </c>
      <c r="F32" s="23" t="s">
        <v>67</v>
      </c>
      <c r="G32" s="23" t="s">
        <v>43</v>
      </c>
      <c r="H32" s="23" t="s">
        <v>44</v>
      </c>
      <c r="I32" s="23">
        <v>8158</v>
      </c>
      <c r="J32" s="23">
        <v>12891.499999999998</v>
      </c>
      <c r="K32" s="23">
        <v>4733.4999999999982</v>
      </c>
      <c r="L32" s="23">
        <v>7521</v>
      </c>
      <c r="M32" s="23">
        <v>12255</v>
      </c>
      <c r="N32" s="23">
        <v>9</v>
      </c>
      <c r="O32" s="23">
        <v>2</v>
      </c>
      <c r="P32" s="23">
        <v>7</v>
      </c>
      <c r="Q32" s="23">
        <v>24</v>
      </c>
      <c r="R32" s="23">
        <v>3</v>
      </c>
      <c r="S32" s="23">
        <v>21</v>
      </c>
      <c r="T32" s="23">
        <v>13</v>
      </c>
      <c r="U32" s="23">
        <v>4</v>
      </c>
      <c r="V32" s="23">
        <v>9</v>
      </c>
      <c r="W32" s="23">
        <v>24</v>
      </c>
      <c r="X32" s="23">
        <v>4</v>
      </c>
      <c r="Y32" s="23">
        <v>20</v>
      </c>
      <c r="Z32" s="23">
        <v>9</v>
      </c>
      <c r="AA32" s="23">
        <v>20.5</v>
      </c>
      <c r="AB32" s="23">
        <v>29.5</v>
      </c>
    </row>
    <row r="33" spans="1:28" x14ac:dyDescent="0.2">
      <c r="A33" s="23">
        <v>118285</v>
      </c>
      <c r="B33" s="23">
        <v>8862155</v>
      </c>
      <c r="C33" s="23">
        <v>886</v>
      </c>
      <c r="D33" s="23" t="s">
        <v>41</v>
      </c>
      <c r="E33" s="23">
        <v>2155</v>
      </c>
      <c r="F33" s="23" t="s">
        <v>68</v>
      </c>
      <c r="G33" s="23" t="s">
        <v>43</v>
      </c>
      <c r="H33" s="23" t="s">
        <v>44</v>
      </c>
      <c r="I33" s="23">
        <v>39258</v>
      </c>
      <c r="J33" s="23">
        <v>68608.999999999985</v>
      </c>
      <c r="K33" s="23">
        <v>29350.999999999985</v>
      </c>
      <c r="L33" s="23">
        <v>40022</v>
      </c>
      <c r="M33" s="23">
        <v>69373</v>
      </c>
      <c r="N33" s="23">
        <v>56</v>
      </c>
      <c r="O33" s="23">
        <v>1</v>
      </c>
      <c r="P33" s="23">
        <v>55</v>
      </c>
      <c r="Q33" s="23">
        <v>109</v>
      </c>
      <c r="R33" s="23">
        <v>8</v>
      </c>
      <c r="S33" s="23">
        <v>101</v>
      </c>
      <c r="T33" s="23">
        <v>57</v>
      </c>
      <c r="U33" s="23">
        <v>1</v>
      </c>
      <c r="V33" s="23">
        <v>56</v>
      </c>
      <c r="W33" s="23">
        <v>109</v>
      </c>
      <c r="X33" s="23">
        <v>8</v>
      </c>
      <c r="Y33" s="23">
        <v>101</v>
      </c>
      <c r="Z33" s="23">
        <v>56</v>
      </c>
      <c r="AA33" s="23">
        <v>101</v>
      </c>
      <c r="AB33" s="23">
        <v>157</v>
      </c>
    </row>
    <row r="34" spans="1:28" x14ac:dyDescent="0.2">
      <c r="A34" s="23">
        <v>118286</v>
      </c>
      <c r="B34" s="23">
        <v>8862156</v>
      </c>
      <c r="C34" s="23">
        <v>886</v>
      </c>
      <c r="D34" s="23" t="s">
        <v>41</v>
      </c>
      <c r="E34" s="23">
        <v>2156</v>
      </c>
      <c r="F34" s="23" t="s">
        <v>69</v>
      </c>
      <c r="G34" s="23" t="s">
        <v>43</v>
      </c>
      <c r="H34" s="23" t="s">
        <v>44</v>
      </c>
      <c r="I34" s="23">
        <v>40277</v>
      </c>
      <c r="J34" s="23">
        <v>53095.499999999993</v>
      </c>
      <c r="K34" s="23">
        <v>12818.499999999993</v>
      </c>
      <c r="L34" s="23">
        <v>30973</v>
      </c>
      <c r="M34" s="23">
        <v>43792</v>
      </c>
      <c r="N34" s="23">
        <v>51</v>
      </c>
      <c r="O34" s="23">
        <v>7</v>
      </c>
      <c r="P34" s="23">
        <v>44</v>
      </c>
      <c r="Q34" s="23">
        <v>85</v>
      </c>
      <c r="R34" s="23">
        <v>5</v>
      </c>
      <c r="S34" s="23">
        <v>80</v>
      </c>
      <c r="T34" s="23">
        <v>43</v>
      </c>
      <c r="U34" s="23">
        <v>4</v>
      </c>
      <c r="V34" s="23">
        <v>39</v>
      </c>
      <c r="W34" s="23">
        <v>85</v>
      </c>
      <c r="X34" s="23">
        <v>5</v>
      </c>
      <c r="Y34" s="23">
        <v>80</v>
      </c>
      <c r="Z34" s="23">
        <v>41.5</v>
      </c>
      <c r="AA34" s="23">
        <v>80</v>
      </c>
      <c r="AB34" s="23">
        <v>121.5</v>
      </c>
    </row>
    <row r="35" spans="1:28" x14ac:dyDescent="0.2">
      <c r="A35" s="23">
        <v>118288</v>
      </c>
      <c r="B35" s="23">
        <v>8862161</v>
      </c>
      <c r="C35" s="23">
        <v>886</v>
      </c>
      <c r="D35" s="23" t="s">
        <v>41</v>
      </c>
      <c r="E35" s="23">
        <v>2161</v>
      </c>
      <c r="F35" s="23" t="s">
        <v>70</v>
      </c>
      <c r="G35" s="23" t="s">
        <v>43</v>
      </c>
      <c r="H35" s="23" t="s">
        <v>44</v>
      </c>
      <c r="I35" s="23">
        <v>19247</v>
      </c>
      <c r="J35" s="23">
        <v>33211.999999999993</v>
      </c>
      <c r="K35" s="23">
        <v>13964.999999999993</v>
      </c>
      <c r="L35" s="23">
        <v>19374</v>
      </c>
      <c r="M35" s="23">
        <v>33339</v>
      </c>
      <c r="N35" s="23">
        <v>25</v>
      </c>
      <c r="O35" s="23">
        <v>0</v>
      </c>
      <c r="P35" s="23">
        <v>25</v>
      </c>
      <c r="Q35" s="23">
        <v>52</v>
      </c>
      <c r="R35" s="23">
        <v>3</v>
      </c>
      <c r="S35" s="23">
        <v>49</v>
      </c>
      <c r="T35" s="23">
        <v>26</v>
      </c>
      <c r="U35" s="23">
        <v>0</v>
      </c>
      <c r="V35" s="23">
        <v>26</v>
      </c>
      <c r="W35" s="23">
        <v>54</v>
      </c>
      <c r="X35" s="23">
        <v>3</v>
      </c>
      <c r="Y35" s="23">
        <v>51</v>
      </c>
      <c r="Z35" s="23">
        <v>26</v>
      </c>
      <c r="AA35" s="23">
        <v>50</v>
      </c>
      <c r="AB35" s="23">
        <v>76</v>
      </c>
    </row>
    <row r="36" spans="1:28" x14ac:dyDescent="0.2">
      <c r="A36" s="23">
        <v>118289</v>
      </c>
      <c r="B36" s="23">
        <v>8862163</v>
      </c>
      <c r="C36" s="23">
        <v>886</v>
      </c>
      <c r="D36" s="23" t="s">
        <v>41</v>
      </c>
      <c r="E36" s="23">
        <v>2163</v>
      </c>
      <c r="F36" s="23" t="s">
        <v>71</v>
      </c>
      <c r="G36" s="23" t="s">
        <v>43</v>
      </c>
      <c r="H36" s="23" t="s">
        <v>44</v>
      </c>
      <c r="I36" s="23">
        <v>15041</v>
      </c>
      <c r="J36" s="23">
        <v>32119.499999999996</v>
      </c>
      <c r="K36" s="23">
        <v>17078.499999999996</v>
      </c>
      <c r="L36" s="23">
        <v>18737</v>
      </c>
      <c r="M36" s="23">
        <v>35816</v>
      </c>
      <c r="N36" s="23">
        <v>28</v>
      </c>
      <c r="O36" s="23">
        <v>0</v>
      </c>
      <c r="P36" s="23">
        <v>28</v>
      </c>
      <c r="Q36" s="23">
        <v>55</v>
      </c>
      <c r="R36" s="23">
        <v>2</v>
      </c>
      <c r="S36" s="23">
        <v>53</v>
      </c>
      <c r="T36" s="23">
        <v>22</v>
      </c>
      <c r="U36" s="23">
        <v>0</v>
      </c>
      <c r="V36" s="23">
        <v>22</v>
      </c>
      <c r="W36" s="23">
        <v>47</v>
      </c>
      <c r="X36" s="23">
        <v>3</v>
      </c>
      <c r="Y36" s="23">
        <v>44</v>
      </c>
      <c r="Z36" s="23">
        <v>25</v>
      </c>
      <c r="AA36" s="23">
        <v>48.5</v>
      </c>
      <c r="AB36" s="23">
        <v>73.5</v>
      </c>
    </row>
    <row r="37" spans="1:28" x14ac:dyDescent="0.2">
      <c r="A37" s="23">
        <v>118290</v>
      </c>
      <c r="B37" s="23">
        <v>8862164</v>
      </c>
      <c r="C37" s="23">
        <v>886</v>
      </c>
      <c r="D37" s="23" t="s">
        <v>41</v>
      </c>
      <c r="E37" s="23">
        <v>2164</v>
      </c>
      <c r="F37" s="23" t="s">
        <v>72</v>
      </c>
      <c r="G37" s="23" t="s">
        <v>43</v>
      </c>
      <c r="H37" s="23" t="s">
        <v>44</v>
      </c>
      <c r="I37" s="23">
        <v>12491</v>
      </c>
      <c r="J37" s="23">
        <v>20320.499999999996</v>
      </c>
      <c r="K37" s="23">
        <v>7829.4999999999964</v>
      </c>
      <c r="L37" s="23">
        <v>11854</v>
      </c>
      <c r="M37" s="23">
        <v>19684</v>
      </c>
      <c r="N37" s="23">
        <v>14</v>
      </c>
      <c r="O37" s="23">
        <v>0</v>
      </c>
      <c r="P37" s="23">
        <v>14</v>
      </c>
      <c r="Q37" s="23">
        <v>33</v>
      </c>
      <c r="R37" s="23">
        <v>2</v>
      </c>
      <c r="S37" s="23">
        <v>31</v>
      </c>
      <c r="T37" s="23">
        <v>19</v>
      </c>
      <c r="U37" s="23">
        <v>2</v>
      </c>
      <c r="V37" s="23">
        <v>17</v>
      </c>
      <c r="W37" s="23">
        <v>30</v>
      </c>
      <c r="X37" s="23">
        <v>2</v>
      </c>
      <c r="Y37" s="23">
        <v>28</v>
      </c>
      <c r="Z37" s="23">
        <v>17</v>
      </c>
      <c r="AA37" s="23">
        <v>29.5</v>
      </c>
      <c r="AB37" s="23">
        <v>46.5</v>
      </c>
    </row>
    <row r="38" spans="1:28" x14ac:dyDescent="0.2">
      <c r="A38" s="23">
        <v>118291</v>
      </c>
      <c r="B38" s="23">
        <v>8862165</v>
      </c>
      <c r="C38" s="23">
        <v>886</v>
      </c>
      <c r="D38" s="23" t="s">
        <v>41</v>
      </c>
      <c r="E38" s="23">
        <v>2165</v>
      </c>
      <c r="F38" s="23" t="s">
        <v>73</v>
      </c>
      <c r="G38" s="23" t="s">
        <v>43</v>
      </c>
      <c r="H38" s="23" t="s">
        <v>44</v>
      </c>
      <c r="I38" s="23">
        <v>22051</v>
      </c>
      <c r="J38" s="23">
        <v>48506.999999999993</v>
      </c>
      <c r="K38" s="23">
        <v>26455.999999999993</v>
      </c>
      <c r="L38" s="23">
        <v>28296</v>
      </c>
      <c r="M38" s="23">
        <v>54752</v>
      </c>
      <c r="N38" s="23">
        <v>55</v>
      </c>
      <c r="O38" s="23">
        <v>4</v>
      </c>
      <c r="P38" s="23">
        <v>51</v>
      </c>
      <c r="Q38" s="23">
        <v>69</v>
      </c>
      <c r="R38" s="23">
        <v>7</v>
      </c>
      <c r="S38" s="23">
        <v>62</v>
      </c>
      <c r="T38" s="23">
        <v>53</v>
      </c>
      <c r="U38" s="23">
        <v>2</v>
      </c>
      <c r="V38" s="23">
        <v>51</v>
      </c>
      <c r="W38" s="23">
        <v>66</v>
      </c>
      <c r="X38" s="23">
        <v>8</v>
      </c>
      <c r="Y38" s="23">
        <v>58</v>
      </c>
      <c r="Z38" s="23">
        <v>51</v>
      </c>
      <c r="AA38" s="23">
        <v>60</v>
      </c>
      <c r="AB38" s="23">
        <v>111</v>
      </c>
    </row>
    <row r="39" spans="1:28" x14ac:dyDescent="0.2">
      <c r="A39" s="23">
        <v>118292</v>
      </c>
      <c r="B39" s="23">
        <v>8862166</v>
      </c>
      <c r="C39" s="23">
        <v>886</v>
      </c>
      <c r="D39" s="23" t="s">
        <v>41</v>
      </c>
      <c r="E39" s="23">
        <v>2166</v>
      </c>
      <c r="F39" s="23" t="s">
        <v>74</v>
      </c>
      <c r="G39" s="23" t="s">
        <v>43</v>
      </c>
      <c r="H39" s="23" t="s">
        <v>44</v>
      </c>
      <c r="I39" s="23">
        <v>9432</v>
      </c>
      <c r="J39" s="23">
        <v>16168.999999999998</v>
      </c>
      <c r="K39" s="23">
        <v>6736.9999999999982</v>
      </c>
      <c r="L39" s="23">
        <v>9432</v>
      </c>
      <c r="M39" s="23">
        <v>16169</v>
      </c>
      <c r="N39" s="23">
        <v>15</v>
      </c>
      <c r="O39" s="23">
        <v>0</v>
      </c>
      <c r="P39" s="23">
        <v>15</v>
      </c>
      <c r="Q39" s="23">
        <v>24</v>
      </c>
      <c r="R39" s="23">
        <v>2</v>
      </c>
      <c r="S39" s="23">
        <v>22</v>
      </c>
      <c r="T39" s="23">
        <v>15</v>
      </c>
      <c r="U39" s="23">
        <v>0</v>
      </c>
      <c r="V39" s="23">
        <v>15</v>
      </c>
      <c r="W39" s="23">
        <v>23</v>
      </c>
      <c r="X39" s="23">
        <v>1</v>
      </c>
      <c r="Y39" s="23">
        <v>22</v>
      </c>
      <c r="Z39" s="23">
        <v>15</v>
      </c>
      <c r="AA39" s="23">
        <v>22</v>
      </c>
      <c r="AB39" s="23">
        <v>37</v>
      </c>
    </row>
    <row r="40" spans="1:28" x14ac:dyDescent="0.2">
      <c r="A40" s="23">
        <v>118293</v>
      </c>
      <c r="B40" s="23">
        <v>8862167</v>
      </c>
      <c r="C40" s="23">
        <v>886</v>
      </c>
      <c r="D40" s="23" t="s">
        <v>41</v>
      </c>
      <c r="E40" s="23">
        <v>2167</v>
      </c>
      <c r="F40" s="23" t="s">
        <v>75</v>
      </c>
      <c r="G40" s="23" t="s">
        <v>43</v>
      </c>
      <c r="H40" s="23" t="s">
        <v>44</v>
      </c>
      <c r="I40" s="23">
        <v>20649</v>
      </c>
      <c r="J40" s="23">
        <v>36489.499999999993</v>
      </c>
      <c r="K40" s="23">
        <v>15840.499999999993</v>
      </c>
      <c r="L40" s="23">
        <v>21286</v>
      </c>
      <c r="M40" s="23">
        <v>37127</v>
      </c>
      <c r="N40" s="23">
        <v>28</v>
      </c>
      <c r="O40" s="23">
        <v>0</v>
      </c>
      <c r="P40" s="23">
        <v>28</v>
      </c>
      <c r="Q40" s="23">
        <v>55</v>
      </c>
      <c r="R40" s="23">
        <v>0</v>
      </c>
      <c r="S40" s="23">
        <v>55</v>
      </c>
      <c r="T40" s="23">
        <v>28</v>
      </c>
      <c r="U40" s="23">
        <v>0</v>
      </c>
      <c r="V40" s="23">
        <v>28</v>
      </c>
      <c r="W40" s="23">
        <v>56</v>
      </c>
      <c r="X40" s="23">
        <v>0</v>
      </c>
      <c r="Y40" s="23">
        <v>56</v>
      </c>
      <c r="Z40" s="23">
        <v>28</v>
      </c>
      <c r="AA40" s="23">
        <v>55.5</v>
      </c>
      <c r="AB40" s="23">
        <v>83.5</v>
      </c>
    </row>
    <row r="41" spans="1:28" x14ac:dyDescent="0.2">
      <c r="A41" s="23">
        <v>118294</v>
      </c>
      <c r="B41" s="23">
        <v>8862168</v>
      </c>
      <c r="C41" s="23">
        <v>886</v>
      </c>
      <c r="D41" s="23" t="s">
        <v>41</v>
      </c>
      <c r="E41" s="23">
        <v>2168</v>
      </c>
      <c r="F41" s="23" t="s">
        <v>76</v>
      </c>
      <c r="G41" s="23" t="s">
        <v>43</v>
      </c>
      <c r="H41" s="23" t="s">
        <v>44</v>
      </c>
      <c r="I41" s="23">
        <v>18100</v>
      </c>
      <c r="J41" s="23">
        <v>25782.999999999996</v>
      </c>
      <c r="K41" s="23">
        <v>7682.9999999999964</v>
      </c>
      <c r="L41" s="23">
        <v>15041</v>
      </c>
      <c r="M41" s="23">
        <v>22724</v>
      </c>
      <c r="N41" s="23">
        <v>25</v>
      </c>
      <c r="O41" s="23">
        <v>5</v>
      </c>
      <c r="P41" s="23">
        <v>20</v>
      </c>
      <c r="Q41" s="23">
        <v>44</v>
      </c>
      <c r="R41" s="23">
        <v>5</v>
      </c>
      <c r="S41" s="23">
        <v>39</v>
      </c>
      <c r="T41" s="23">
        <v>24</v>
      </c>
      <c r="U41" s="23">
        <v>6</v>
      </c>
      <c r="V41" s="23">
        <v>18</v>
      </c>
      <c r="W41" s="23">
        <v>46</v>
      </c>
      <c r="X41" s="23">
        <v>5</v>
      </c>
      <c r="Y41" s="23">
        <v>41</v>
      </c>
      <c r="Z41" s="23">
        <v>19</v>
      </c>
      <c r="AA41" s="23">
        <v>40</v>
      </c>
      <c r="AB41" s="23">
        <v>59</v>
      </c>
    </row>
    <row r="42" spans="1:28" x14ac:dyDescent="0.2">
      <c r="A42" s="23">
        <v>118295</v>
      </c>
      <c r="B42" s="23">
        <v>8862169</v>
      </c>
      <c r="C42" s="23">
        <v>886</v>
      </c>
      <c r="D42" s="23" t="s">
        <v>41</v>
      </c>
      <c r="E42" s="23">
        <v>2169</v>
      </c>
      <c r="F42" s="23" t="s">
        <v>77</v>
      </c>
      <c r="G42" s="23" t="s">
        <v>43</v>
      </c>
      <c r="H42" s="23" t="s">
        <v>44</v>
      </c>
      <c r="I42" s="23">
        <v>5354</v>
      </c>
      <c r="J42" s="23">
        <v>9176.9999999999982</v>
      </c>
      <c r="K42" s="23">
        <v>3822.9999999999982</v>
      </c>
      <c r="L42" s="23">
        <v>5354</v>
      </c>
      <c r="M42" s="23">
        <v>9177</v>
      </c>
      <c r="N42" s="23">
        <v>8</v>
      </c>
      <c r="O42" s="23">
        <v>0</v>
      </c>
      <c r="P42" s="23">
        <v>8</v>
      </c>
      <c r="Q42" s="23">
        <v>15</v>
      </c>
      <c r="R42" s="23">
        <v>1</v>
      </c>
      <c r="S42" s="23">
        <v>14</v>
      </c>
      <c r="T42" s="23">
        <v>7</v>
      </c>
      <c r="U42" s="23">
        <v>1</v>
      </c>
      <c r="V42" s="23">
        <v>6</v>
      </c>
      <c r="W42" s="23">
        <v>14</v>
      </c>
      <c r="X42" s="23">
        <v>0</v>
      </c>
      <c r="Y42" s="23">
        <v>14</v>
      </c>
      <c r="Z42" s="23">
        <v>7</v>
      </c>
      <c r="AA42" s="23">
        <v>14</v>
      </c>
      <c r="AB42" s="23">
        <v>21</v>
      </c>
    </row>
    <row r="43" spans="1:28" x14ac:dyDescent="0.2">
      <c r="A43" s="23">
        <v>118297</v>
      </c>
      <c r="B43" s="23">
        <v>8862171</v>
      </c>
      <c r="C43" s="23">
        <v>886</v>
      </c>
      <c r="D43" s="23" t="s">
        <v>41</v>
      </c>
      <c r="E43" s="23">
        <v>2171</v>
      </c>
      <c r="F43" s="23" t="s">
        <v>78</v>
      </c>
      <c r="G43" s="23" t="s">
        <v>43</v>
      </c>
      <c r="H43" s="23" t="s">
        <v>44</v>
      </c>
      <c r="I43" s="23">
        <v>38493</v>
      </c>
      <c r="J43" s="23">
        <v>58339.499999999993</v>
      </c>
      <c r="K43" s="23">
        <v>19846.499999999993</v>
      </c>
      <c r="L43" s="23">
        <v>34032</v>
      </c>
      <c r="M43" s="23">
        <v>53879</v>
      </c>
      <c r="N43" s="23">
        <v>56</v>
      </c>
      <c r="O43" s="23">
        <v>8</v>
      </c>
      <c r="P43" s="23">
        <v>48</v>
      </c>
      <c r="Q43" s="23">
        <v>112</v>
      </c>
      <c r="R43" s="23">
        <v>20</v>
      </c>
      <c r="S43" s="23">
        <v>92</v>
      </c>
      <c r="T43" s="23">
        <v>50</v>
      </c>
      <c r="U43" s="23">
        <v>6</v>
      </c>
      <c r="V43" s="23">
        <v>44</v>
      </c>
      <c r="W43" s="23">
        <v>101</v>
      </c>
      <c r="X43" s="23">
        <v>18</v>
      </c>
      <c r="Y43" s="23">
        <v>83</v>
      </c>
      <c r="Z43" s="23">
        <v>46</v>
      </c>
      <c r="AA43" s="23">
        <v>87.5</v>
      </c>
      <c r="AB43" s="23">
        <v>133.5</v>
      </c>
    </row>
    <row r="44" spans="1:28" x14ac:dyDescent="0.2">
      <c r="A44" s="23">
        <v>118302</v>
      </c>
      <c r="B44" s="23">
        <v>8862176</v>
      </c>
      <c r="C44" s="23">
        <v>886</v>
      </c>
      <c r="D44" s="23" t="s">
        <v>41</v>
      </c>
      <c r="E44" s="23">
        <v>2176</v>
      </c>
      <c r="F44" s="23" t="s">
        <v>79</v>
      </c>
      <c r="G44" s="23" t="s">
        <v>43</v>
      </c>
      <c r="H44" s="23" t="s">
        <v>44</v>
      </c>
      <c r="I44" s="23">
        <v>20904</v>
      </c>
      <c r="J44" s="23">
        <v>34741.499999999993</v>
      </c>
      <c r="K44" s="23">
        <v>13837.499999999993</v>
      </c>
      <c r="L44" s="23">
        <v>20266</v>
      </c>
      <c r="M44" s="23">
        <v>34104</v>
      </c>
      <c r="N44" s="23">
        <v>32</v>
      </c>
      <c r="O44" s="23">
        <v>4</v>
      </c>
      <c r="P44" s="23">
        <v>28</v>
      </c>
      <c r="Q44" s="23">
        <v>65</v>
      </c>
      <c r="R44" s="23">
        <v>14</v>
      </c>
      <c r="S44" s="23">
        <v>51</v>
      </c>
      <c r="T44" s="23">
        <v>31</v>
      </c>
      <c r="U44" s="23">
        <v>3</v>
      </c>
      <c r="V44" s="23">
        <v>28</v>
      </c>
      <c r="W44" s="23">
        <v>69</v>
      </c>
      <c r="X44" s="23">
        <v>17</v>
      </c>
      <c r="Y44" s="23">
        <v>52</v>
      </c>
      <c r="Z44" s="23">
        <v>28</v>
      </c>
      <c r="AA44" s="23">
        <v>51.5</v>
      </c>
      <c r="AB44" s="23">
        <v>79.5</v>
      </c>
    </row>
    <row r="45" spans="1:28" x14ac:dyDescent="0.2">
      <c r="A45" s="23">
        <v>118306</v>
      </c>
      <c r="B45" s="23">
        <v>8862183</v>
      </c>
      <c r="C45" s="23">
        <v>886</v>
      </c>
      <c r="D45" s="23" t="s">
        <v>41</v>
      </c>
      <c r="E45" s="23">
        <v>2183</v>
      </c>
      <c r="F45" s="23" t="s">
        <v>80</v>
      </c>
      <c r="G45" s="23" t="s">
        <v>43</v>
      </c>
      <c r="H45" s="23" t="s">
        <v>44</v>
      </c>
      <c r="I45" s="23">
        <v>17717</v>
      </c>
      <c r="J45" s="23">
        <v>30371.499999999996</v>
      </c>
      <c r="K45" s="23">
        <v>12654.499999999996</v>
      </c>
      <c r="L45" s="23">
        <v>17717</v>
      </c>
      <c r="M45" s="23">
        <v>30372</v>
      </c>
      <c r="N45" s="23">
        <v>25</v>
      </c>
      <c r="O45" s="23">
        <v>7</v>
      </c>
      <c r="P45" s="23">
        <v>18</v>
      </c>
      <c r="Q45" s="23">
        <v>61</v>
      </c>
      <c r="R45" s="23">
        <v>13</v>
      </c>
      <c r="S45" s="23">
        <v>48</v>
      </c>
      <c r="T45" s="23">
        <v>28</v>
      </c>
      <c r="U45" s="23">
        <v>7</v>
      </c>
      <c r="V45" s="23">
        <v>21</v>
      </c>
      <c r="W45" s="23">
        <v>67</v>
      </c>
      <c r="X45" s="23">
        <v>18</v>
      </c>
      <c r="Y45" s="23">
        <v>49</v>
      </c>
      <c r="Z45" s="23">
        <v>21</v>
      </c>
      <c r="AA45" s="23">
        <v>48.5</v>
      </c>
      <c r="AB45" s="23">
        <v>69.5</v>
      </c>
    </row>
    <row r="46" spans="1:28" x14ac:dyDescent="0.2">
      <c r="A46" s="23">
        <v>118307</v>
      </c>
      <c r="B46" s="23">
        <v>8862185</v>
      </c>
      <c r="C46" s="23">
        <v>886</v>
      </c>
      <c r="D46" s="23" t="s">
        <v>41</v>
      </c>
      <c r="E46" s="23">
        <v>2185</v>
      </c>
      <c r="F46" s="23" t="s">
        <v>81</v>
      </c>
      <c r="G46" s="23" t="s">
        <v>43</v>
      </c>
      <c r="H46" s="23" t="s">
        <v>44</v>
      </c>
      <c r="I46" s="23">
        <v>20139</v>
      </c>
      <c r="J46" s="23">
        <v>30371.499999999996</v>
      </c>
      <c r="K46" s="23">
        <v>10232.499999999996</v>
      </c>
      <c r="L46" s="23">
        <v>17717</v>
      </c>
      <c r="M46" s="23">
        <v>27950</v>
      </c>
      <c r="N46" s="23">
        <v>26</v>
      </c>
      <c r="O46" s="23">
        <v>4</v>
      </c>
      <c r="P46" s="23">
        <v>22</v>
      </c>
      <c r="Q46" s="23">
        <v>52</v>
      </c>
      <c r="R46" s="23">
        <v>3</v>
      </c>
      <c r="S46" s="23">
        <v>49</v>
      </c>
      <c r="T46" s="23">
        <v>25</v>
      </c>
      <c r="U46" s="23">
        <v>3</v>
      </c>
      <c r="V46" s="23">
        <v>22</v>
      </c>
      <c r="W46" s="23">
        <v>49</v>
      </c>
      <c r="X46" s="23">
        <v>3</v>
      </c>
      <c r="Y46" s="23">
        <v>46</v>
      </c>
      <c r="Z46" s="23">
        <v>22</v>
      </c>
      <c r="AA46" s="23">
        <v>47.5</v>
      </c>
      <c r="AB46" s="23">
        <v>69.5</v>
      </c>
    </row>
    <row r="47" spans="1:28" x14ac:dyDescent="0.2">
      <c r="A47" s="23">
        <v>118308</v>
      </c>
      <c r="B47" s="23">
        <v>8862187</v>
      </c>
      <c r="C47" s="23">
        <v>886</v>
      </c>
      <c r="D47" s="23" t="s">
        <v>41</v>
      </c>
      <c r="E47" s="23">
        <v>2187</v>
      </c>
      <c r="F47" s="23" t="s">
        <v>82</v>
      </c>
      <c r="G47" s="23" t="s">
        <v>43</v>
      </c>
      <c r="H47" s="23" t="s">
        <v>44</v>
      </c>
      <c r="I47" s="23">
        <v>19757</v>
      </c>
      <c r="J47" s="23">
        <v>34085.999999999993</v>
      </c>
      <c r="K47" s="23">
        <v>14328.999999999993</v>
      </c>
      <c r="L47" s="23">
        <v>19884</v>
      </c>
      <c r="M47" s="23">
        <v>34213</v>
      </c>
      <c r="N47" s="23">
        <v>27</v>
      </c>
      <c r="O47" s="23">
        <v>0</v>
      </c>
      <c r="P47" s="23">
        <v>27</v>
      </c>
      <c r="Q47" s="23">
        <v>50</v>
      </c>
      <c r="R47" s="23">
        <v>1</v>
      </c>
      <c r="S47" s="23">
        <v>49</v>
      </c>
      <c r="T47" s="23">
        <v>26</v>
      </c>
      <c r="U47" s="23">
        <v>0</v>
      </c>
      <c r="V47" s="23">
        <v>26</v>
      </c>
      <c r="W47" s="23">
        <v>55</v>
      </c>
      <c r="X47" s="23">
        <v>1</v>
      </c>
      <c r="Y47" s="23">
        <v>54</v>
      </c>
      <c r="Z47" s="23">
        <v>26.5</v>
      </c>
      <c r="AA47" s="23">
        <v>51.5</v>
      </c>
      <c r="AB47" s="23">
        <v>78</v>
      </c>
    </row>
    <row r="48" spans="1:28" x14ac:dyDescent="0.2">
      <c r="A48" s="23">
        <v>118309</v>
      </c>
      <c r="B48" s="23">
        <v>8862188</v>
      </c>
      <c r="C48" s="23">
        <v>886</v>
      </c>
      <c r="D48" s="23" t="s">
        <v>41</v>
      </c>
      <c r="E48" s="23">
        <v>2188</v>
      </c>
      <c r="F48" s="23" t="s">
        <v>83</v>
      </c>
      <c r="G48" s="23" t="s">
        <v>43</v>
      </c>
      <c r="H48" s="23" t="s">
        <v>44</v>
      </c>
      <c r="I48" s="23">
        <v>8668</v>
      </c>
      <c r="J48" s="23">
        <v>16168.999999999998</v>
      </c>
      <c r="K48" s="23">
        <v>7500.9999999999982</v>
      </c>
      <c r="L48" s="23">
        <v>9432</v>
      </c>
      <c r="M48" s="23">
        <v>16933</v>
      </c>
      <c r="N48" s="23">
        <v>14</v>
      </c>
      <c r="O48" s="23">
        <v>0</v>
      </c>
      <c r="P48" s="23">
        <v>14</v>
      </c>
      <c r="Q48" s="23">
        <v>27</v>
      </c>
      <c r="R48" s="23">
        <v>0</v>
      </c>
      <c r="S48" s="23">
        <v>27</v>
      </c>
      <c r="T48" s="23">
        <v>13</v>
      </c>
      <c r="U48" s="23">
        <v>0</v>
      </c>
      <c r="V48" s="23">
        <v>13</v>
      </c>
      <c r="W48" s="23">
        <v>20</v>
      </c>
      <c r="X48" s="23">
        <v>0</v>
      </c>
      <c r="Y48" s="23">
        <v>20</v>
      </c>
      <c r="Z48" s="23">
        <v>13.5</v>
      </c>
      <c r="AA48" s="23">
        <v>23.5</v>
      </c>
      <c r="AB48" s="23">
        <v>37</v>
      </c>
    </row>
    <row r="49" spans="1:28" x14ac:dyDescent="0.2">
      <c r="A49" s="23">
        <v>118310</v>
      </c>
      <c r="B49" s="23">
        <v>8862189</v>
      </c>
      <c r="C49" s="23">
        <v>886</v>
      </c>
      <c r="D49" s="23" t="s">
        <v>41</v>
      </c>
      <c r="E49" s="23">
        <v>2189</v>
      </c>
      <c r="F49" s="23" t="s">
        <v>84</v>
      </c>
      <c r="G49" s="23" t="s">
        <v>43</v>
      </c>
      <c r="H49" s="23" t="s">
        <v>44</v>
      </c>
      <c r="I49" s="23">
        <v>18354</v>
      </c>
      <c r="J49" s="23">
        <v>32556.499999999996</v>
      </c>
      <c r="K49" s="23">
        <v>14202.499999999996</v>
      </c>
      <c r="L49" s="23">
        <v>18992</v>
      </c>
      <c r="M49" s="23">
        <v>33195</v>
      </c>
      <c r="N49" s="23">
        <v>23</v>
      </c>
      <c r="O49" s="23">
        <v>0</v>
      </c>
      <c r="P49" s="23">
        <v>23</v>
      </c>
      <c r="Q49" s="23">
        <v>53</v>
      </c>
      <c r="R49" s="23">
        <v>0</v>
      </c>
      <c r="S49" s="23">
        <v>53</v>
      </c>
      <c r="T49" s="23">
        <v>24</v>
      </c>
      <c r="U49" s="23">
        <v>0</v>
      </c>
      <c r="V49" s="23">
        <v>24</v>
      </c>
      <c r="W49" s="23">
        <v>48</v>
      </c>
      <c r="X49" s="23">
        <v>0</v>
      </c>
      <c r="Y49" s="23">
        <v>48</v>
      </c>
      <c r="Z49" s="23">
        <v>24</v>
      </c>
      <c r="AA49" s="23">
        <v>50.5</v>
      </c>
      <c r="AB49" s="23">
        <v>74.5</v>
      </c>
    </row>
    <row r="50" spans="1:28" x14ac:dyDescent="0.2">
      <c r="A50" s="23">
        <v>118311</v>
      </c>
      <c r="B50" s="23">
        <v>8862190</v>
      </c>
      <c r="C50" s="23">
        <v>886</v>
      </c>
      <c r="D50" s="23" t="s">
        <v>41</v>
      </c>
      <c r="E50" s="23">
        <v>2190</v>
      </c>
      <c r="F50" s="23" t="s">
        <v>85</v>
      </c>
      <c r="G50" s="23" t="s">
        <v>43</v>
      </c>
      <c r="H50" s="23" t="s">
        <v>44</v>
      </c>
      <c r="I50" s="23">
        <v>4462</v>
      </c>
      <c r="J50" s="23">
        <v>8084.4999999999991</v>
      </c>
      <c r="K50" s="23">
        <v>3622.4999999999991</v>
      </c>
      <c r="L50" s="23">
        <v>4716</v>
      </c>
      <c r="M50" s="23">
        <v>8339</v>
      </c>
      <c r="N50" s="23">
        <v>9</v>
      </c>
      <c r="O50" s="23">
        <v>0</v>
      </c>
      <c r="P50" s="23">
        <v>9</v>
      </c>
      <c r="Q50" s="23">
        <v>12</v>
      </c>
      <c r="R50" s="23">
        <v>3</v>
      </c>
      <c r="S50" s="23">
        <v>9</v>
      </c>
      <c r="T50" s="23">
        <v>9</v>
      </c>
      <c r="U50" s="23">
        <v>0</v>
      </c>
      <c r="V50" s="23">
        <v>9</v>
      </c>
      <c r="W50" s="23">
        <v>13</v>
      </c>
      <c r="X50" s="23">
        <v>3</v>
      </c>
      <c r="Y50" s="23">
        <v>10</v>
      </c>
      <c r="Z50" s="23">
        <v>9</v>
      </c>
      <c r="AA50" s="23">
        <v>9.5</v>
      </c>
      <c r="AB50" s="23">
        <v>18.5</v>
      </c>
    </row>
    <row r="51" spans="1:28" x14ac:dyDescent="0.2">
      <c r="A51" s="23">
        <v>118312</v>
      </c>
      <c r="B51" s="23">
        <v>8862191</v>
      </c>
      <c r="C51" s="23">
        <v>886</v>
      </c>
      <c r="D51" s="23" t="s">
        <v>41</v>
      </c>
      <c r="E51" s="23">
        <v>2191</v>
      </c>
      <c r="F51" s="23" t="s">
        <v>86</v>
      </c>
      <c r="G51" s="23" t="s">
        <v>43</v>
      </c>
      <c r="H51" s="23" t="s">
        <v>44</v>
      </c>
      <c r="I51" s="23">
        <v>34797</v>
      </c>
      <c r="J51" s="23">
        <v>56809.999999999993</v>
      </c>
      <c r="K51" s="23">
        <v>22012.999999999993</v>
      </c>
      <c r="L51" s="23">
        <v>33140</v>
      </c>
      <c r="M51" s="23">
        <v>55153</v>
      </c>
      <c r="N51" s="23">
        <v>51</v>
      </c>
      <c r="O51" s="23">
        <v>3</v>
      </c>
      <c r="P51" s="23">
        <v>48</v>
      </c>
      <c r="Q51" s="23">
        <v>96</v>
      </c>
      <c r="R51" s="23">
        <v>18</v>
      </c>
      <c r="S51" s="23">
        <v>78</v>
      </c>
      <c r="T51" s="23">
        <v>56</v>
      </c>
      <c r="U51" s="23">
        <v>7</v>
      </c>
      <c r="V51" s="23">
        <v>49</v>
      </c>
      <c r="W51" s="23">
        <v>103</v>
      </c>
      <c r="X51" s="23">
        <v>19</v>
      </c>
      <c r="Y51" s="23">
        <v>84</v>
      </c>
      <c r="Z51" s="23">
        <v>49</v>
      </c>
      <c r="AA51" s="23">
        <v>81</v>
      </c>
      <c r="AB51" s="23">
        <v>130</v>
      </c>
    </row>
    <row r="52" spans="1:28" x14ac:dyDescent="0.2">
      <c r="A52" s="23">
        <v>118313</v>
      </c>
      <c r="B52" s="23">
        <v>8862192</v>
      </c>
      <c r="C52" s="23">
        <v>886</v>
      </c>
      <c r="D52" s="23" t="s">
        <v>41</v>
      </c>
      <c r="E52" s="23">
        <v>2192</v>
      </c>
      <c r="F52" s="23" t="s">
        <v>87</v>
      </c>
      <c r="G52" s="23" t="s">
        <v>43</v>
      </c>
      <c r="H52" s="23" t="s">
        <v>44</v>
      </c>
      <c r="I52" s="23">
        <v>39385</v>
      </c>
      <c r="J52" s="23">
        <v>59213.499999999993</v>
      </c>
      <c r="K52" s="23">
        <v>19828.499999999993</v>
      </c>
      <c r="L52" s="23">
        <v>34542</v>
      </c>
      <c r="M52" s="23">
        <v>54371</v>
      </c>
      <c r="N52" s="23">
        <v>44</v>
      </c>
      <c r="O52" s="23">
        <v>2</v>
      </c>
      <c r="P52" s="23">
        <v>42</v>
      </c>
      <c r="Q52" s="23">
        <v>107</v>
      </c>
      <c r="R52" s="23">
        <v>14</v>
      </c>
      <c r="S52" s="23">
        <v>93</v>
      </c>
      <c r="T52" s="23">
        <v>42</v>
      </c>
      <c r="U52" s="23">
        <v>3</v>
      </c>
      <c r="V52" s="23">
        <v>39</v>
      </c>
      <c r="W52" s="23">
        <v>111</v>
      </c>
      <c r="X52" s="23">
        <v>14</v>
      </c>
      <c r="Y52" s="23">
        <v>97</v>
      </c>
      <c r="Z52" s="23">
        <v>40.5</v>
      </c>
      <c r="AA52" s="23">
        <v>95</v>
      </c>
      <c r="AB52" s="23">
        <v>135.5</v>
      </c>
    </row>
    <row r="53" spans="1:28" x14ac:dyDescent="0.2">
      <c r="A53" s="23">
        <v>118314</v>
      </c>
      <c r="B53" s="23">
        <v>8862193</v>
      </c>
      <c r="C53" s="23">
        <v>886</v>
      </c>
      <c r="D53" s="23" t="s">
        <v>41</v>
      </c>
      <c r="E53" s="23">
        <v>2193</v>
      </c>
      <c r="F53" s="23" t="s">
        <v>88</v>
      </c>
      <c r="G53" s="23" t="s">
        <v>43</v>
      </c>
      <c r="H53" s="23" t="s">
        <v>44</v>
      </c>
      <c r="I53" s="23">
        <v>13766</v>
      </c>
      <c r="J53" s="23">
        <v>25127.499999999996</v>
      </c>
      <c r="K53" s="23">
        <v>11361.499999999996</v>
      </c>
      <c r="L53" s="23">
        <v>14658</v>
      </c>
      <c r="M53" s="23">
        <v>26020</v>
      </c>
      <c r="N53" s="23">
        <v>13</v>
      </c>
      <c r="O53" s="23">
        <v>0</v>
      </c>
      <c r="P53" s="23">
        <v>13</v>
      </c>
      <c r="Q53" s="23">
        <v>45</v>
      </c>
      <c r="R53" s="23">
        <v>4</v>
      </c>
      <c r="S53" s="23">
        <v>41</v>
      </c>
      <c r="T53" s="23">
        <v>17</v>
      </c>
      <c r="U53" s="23">
        <v>0</v>
      </c>
      <c r="V53" s="23">
        <v>17</v>
      </c>
      <c r="W53" s="23">
        <v>45</v>
      </c>
      <c r="X53" s="23">
        <v>5</v>
      </c>
      <c r="Y53" s="23">
        <v>40</v>
      </c>
      <c r="Z53" s="23">
        <v>17</v>
      </c>
      <c r="AA53" s="23">
        <v>40.5</v>
      </c>
      <c r="AB53" s="23">
        <v>57.5</v>
      </c>
    </row>
    <row r="54" spans="1:28" x14ac:dyDescent="0.2">
      <c r="A54" s="23">
        <v>118336</v>
      </c>
      <c r="B54" s="23">
        <v>8862226</v>
      </c>
      <c r="C54" s="23">
        <v>886</v>
      </c>
      <c r="D54" s="23" t="s">
        <v>41</v>
      </c>
      <c r="E54" s="23">
        <v>2226</v>
      </c>
      <c r="F54" s="23" t="s">
        <v>89</v>
      </c>
      <c r="G54" s="23" t="s">
        <v>43</v>
      </c>
      <c r="H54" s="23" t="s">
        <v>44</v>
      </c>
      <c r="I54" s="23">
        <v>7903</v>
      </c>
      <c r="J54" s="23">
        <v>10706.499999999998</v>
      </c>
      <c r="K54" s="23">
        <v>2803.4999999999982</v>
      </c>
      <c r="L54" s="23">
        <v>6246</v>
      </c>
      <c r="M54" s="23">
        <v>9050</v>
      </c>
      <c r="N54" s="23">
        <v>6</v>
      </c>
      <c r="O54" s="23">
        <v>0</v>
      </c>
      <c r="P54" s="23">
        <v>6</v>
      </c>
      <c r="Q54" s="23">
        <v>18</v>
      </c>
      <c r="R54" s="23">
        <v>2</v>
      </c>
      <c r="S54" s="23">
        <v>16</v>
      </c>
      <c r="T54" s="23">
        <v>9</v>
      </c>
      <c r="U54" s="23">
        <v>0</v>
      </c>
      <c r="V54" s="23">
        <v>9</v>
      </c>
      <c r="W54" s="23">
        <v>16</v>
      </c>
      <c r="X54" s="23">
        <v>1</v>
      </c>
      <c r="Y54" s="23">
        <v>15</v>
      </c>
      <c r="Z54" s="23">
        <v>9</v>
      </c>
      <c r="AA54" s="23">
        <v>15.5</v>
      </c>
      <c r="AB54" s="23">
        <v>24.5</v>
      </c>
    </row>
    <row r="55" spans="1:28" x14ac:dyDescent="0.2">
      <c r="A55" s="23">
        <v>118337</v>
      </c>
      <c r="B55" s="23">
        <v>8862227</v>
      </c>
      <c r="C55" s="23">
        <v>886</v>
      </c>
      <c r="D55" s="23" t="s">
        <v>41</v>
      </c>
      <c r="E55" s="23">
        <v>2227</v>
      </c>
      <c r="F55" s="23" t="s">
        <v>90</v>
      </c>
      <c r="G55" s="23" t="s">
        <v>43</v>
      </c>
      <c r="H55" s="23" t="s">
        <v>44</v>
      </c>
      <c r="I55" s="23">
        <v>21031</v>
      </c>
      <c r="J55" s="23">
        <v>35396.999999999993</v>
      </c>
      <c r="K55" s="23">
        <v>14365.999999999993</v>
      </c>
      <c r="L55" s="23">
        <v>20649</v>
      </c>
      <c r="M55" s="23">
        <v>35015</v>
      </c>
      <c r="N55" s="23">
        <v>28</v>
      </c>
      <c r="O55" s="23">
        <v>0</v>
      </c>
      <c r="P55" s="23">
        <v>28</v>
      </c>
      <c r="Q55" s="23">
        <v>56</v>
      </c>
      <c r="R55" s="23">
        <v>1</v>
      </c>
      <c r="S55" s="23">
        <v>55</v>
      </c>
      <c r="T55" s="23">
        <v>26</v>
      </c>
      <c r="U55" s="23">
        <v>1</v>
      </c>
      <c r="V55" s="23">
        <v>25</v>
      </c>
      <c r="W55" s="23">
        <v>55</v>
      </c>
      <c r="X55" s="23">
        <v>1</v>
      </c>
      <c r="Y55" s="23">
        <v>54</v>
      </c>
      <c r="Z55" s="23">
        <v>26.5</v>
      </c>
      <c r="AA55" s="23">
        <v>54.5</v>
      </c>
      <c r="AB55" s="23">
        <v>81</v>
      </c>
    </row>
    <row r="56" spans="1:28" x14ac:dyDescent="0.2">
      <c r="A56" s="23">
        <v>118338</v>
      </c>
      <c r="B56" s="23">
        <v>8862228</v>
      </c>
      <c r="C56" s="23">
        <v>886</v>
      </c>
      <c r="D56" s="23" t="s">
        <v>41</v>
      </c>
      <c r="E56" s="23">
        <v>2228</v>
      </c>
      <c r="F56" s="23" t="s">
        <v>91</v>
      </c>
      <c r="G56" s="23" t="s">
        <v>43</v>
      </c>
      <c r="H56" s="23" t="s">
        <v>44</v>
      </c>
      <c r="I56" s="23">
        <v>41042</v>
      </c>
      <c r="J56" s="23">
        <v>64894.499999999993</v>
      </c>
      <c r="K56" s="23">
        <v>23852.499999999993</v>
      </c>
      <c r="L56" s="23">
        <v>37856</v>
      </c>
      <c r="M56" s="23">
        <v>61709</v>
      </c>
      <c r="N56" s="23">
        <v>50</v>
      </c>
      <c r="O56" s="23">
        <v>3</v>
      </c>
      <c r="P56" s="23">
        <v>47</v>
      </c>
      <c r="Q56" s="23">
        <v>113</v>
      </c>
      <c r="R56" s="23">
        <v>10</v>
      </c>
      <c r="S56" s="23">
        <v>103</v>
      </c>
      <c r="T56" s="23">
        <v>51</v>
      </c>
      <c r="U56" s="23">
        <v>4</v>
      </c>
      <c r="V56" s="23">
        <v>47</v>
      </c>
      <c r="W56" s="23">
        <v>112</v>
      </c>
      <c r="X56" s="23">
        <v>12</v>
      </c>
      <c r="Y56" s="23">
        <v>100</v>
      </c>
      <c r="Z56" s="23">
        <v>47</v>
      </c>
      <c r="AA56" s="23">
        <v>101.5</v>
      </c>
      <c r="AB56" s="23">
        <v>148.5</v>
      </c>
    </row>
    <row r="57" spans="1:28" x14ac:dyDescent="0.2">
      <c r="A57" s="23">
        <v>118341</v>
      </c>
      <c r="B57" s="23">
        <v>8862231</v>
      </c>
      <c r="C57" s="23">
        <v>886</v>
      </c>
      <c r="D57" s="23" t="s">
        <v>41</v>
      </c>
      <c r="E57" s="23">
        <v>2231</v>
      </c>
      <c r="F57" s="23" t="s">
        <v>92</v>
      </c>
      <c r="G57" s="23" t="s">
        <v>43</v>
      </c>
      <c r="H57" s="23" t="s">
        <v>44</v>
      </c>
      <c r="I57" s="23">
        <v>11854</v>
      </c>
      <c r="J57" s="23">
        <v>25127.499999999996</v>
      </c>
      <c r="K57" s="23">
        <v>13273.499999999996</v>
      </c>
      <c r="L57" s="23">
        <v>14658</v>
      </c>
      <c r="M57" s="23">
        <v>27932</v>
      </c>
      <c r="N57" s="23">
        <v>10</v>
      </c>
      <c r="O57" s="23">
        <v>0</v>
      </c>
      <c r="P57" s="23">
        <v>10</v>
      </c>
      <c r="Q57" s="23">
        <v>38</v>
      </c>
      <c r="R57" s="23">
        <v>1</v>
      </c>
      <c r="S57" s="23">
        <v>37</v>
      </c>
      <c r="T57" s="23">
        <v>13</v>
      </c>
      <c r="U57" s="23">
        <v>0</v>
      </c>
      <c r="V57" s="23">
        <v>13</v>
      </c>
      <c r="W57" s="23">
        <v>52</v>
      </c>
      <c r="X57" s="23">
        <v>0</v>
      </c>
      <c r="Y57" s="23">
        <v>52</v>
      </c>
      <c r="Z57" s="23">
        <v>13</v>
      </c>
      <c r="AA57" s="23">
        <v>44.5</v>
      </c>
      <c r="AB57" s="23">
        <v>57.5</v>
      </c>
    </row>
    <row r="58" spans="1:28" x14ac:dyDescent="0.2">
      <c r="A58" s="23">
        <v>118345</v>
      </c>
      <c r="B58" s="23">
        <v>8862237</v>
      </c>
      <c r="C58" s="23">
        <v>886</v>
      </c>
      <c r="D58" s="23" t="s">
        <v>41</v>
      </c>
      <c r="E58" s="23">
        <v>2237</v>
      </c>
      <c r="F58" s="23" t="s">
        <v>93</v>
      </c>
      <c r="G58" s="23" t="s">
        <v>43</v>
      </c>
      <c r="H58" s="23" t="s">
        <v>44</v>
      </c>
      <c r="I58" s="23">
        <v>30718</v>
      </c>
      <c r="J58" s="23">
        <v>50910.499999999993</v>
      </c>
      <c r="K58" s="23">
        <v>20192.499999999993</v>
      </c>
      <c r="L58" s="23">
        <v>29698</v>
      </c>
      <c r="M58" s="23">
        <v>49891</v>
      </c>
      <c r="N58" s="23">
        <v>54</v>
      </c>
      <c r="O58" s="23">
        <v>11</v>
      </c>
      <c r="P58" s="23">
        <v>43</v>
      </c>
      <c r="Q58" s="23">
        <v>111</v>
      </c>
      <c r="R58" s="23">
        <v>29</v>
      </c>
      <c r="S58" s="23">
        <v>82</v>
      </c>
      <c r="T58" s="23">
        <v>46</v>
      </c>
      <c r="U58" s="23">
        <v>8</v>
      </c>
      <c r="V58" s="23">
        <v>38</v>
      </c>
      <c r="W58" s="23">
        <v>97</v>
      </c>
      <c r="X58" s="23">
        <v>27</v>
      </c>
      <c r="Y58" s="23">
        <v>70</v>
      </c>
      <c r="Z58" s="23">
        <v>40.5</v>
      </c>
      <c r="AA58" s="23">
        <v>76</v>
      </c>
      <c r="AB58" s="23">
        <v>116.5</v>
      </c>
    </row>
    <row r="59" spans="1:28" x14ac:dyDescent="0.2">
      <c r="A59" s="23">
        <v>118346</v>
      </c>
      <c r="B59" s="23">
        <v>8862239</v>
      </c>
      <c r="C59" s="23">
        <v>886</v>
      </c>
      <c r="D59" s="23" t="s">
        <v>41</v>
      </c>
      <c r="E59" s="23">
        <v>2239</v>
      </c>
      <c r="F59" s="23" t="s">
        <v>94</v>
      </c>
      <c r="G59" s="23" t="s">
        <v>43</v>
      </c>
      <c r="H59" s="23" t="s">
        <v>44</v>
      </c>
      <c r="I59" s="23">
        <v>8285</v>
      </c>
      <c r="J59" s="23">
        <v>13328.499999999998</v>
      </c>
      <c r="K59" s="23">
        <v>5043.4999999999982</v>
      </c>
      <c r="L59" s="23">
        <v>7775</v>
      </c>
      <c r="M59" s="23">
        <v>12819</v>
      </c>
      <c r="N59" s="23">
        <v>11</v>
      </c>
      <c r="O59" s="23">
        <v>0</v>
      </c>
      <c r="P59" s="23">
        <v>11</v>
      </c>
      <c r="Q59" s="23">
        <v>18</v>
      </c>
      <c r="R59" s="23">
        <v>0</v>
      </c>
      <c r="S59" s="23">
        <v>18</v>
      </c>
      <c r="T59" s="23">
        <v>12</v>
      </c>
      <c r="U59" s="23">
        <v>0</v>
      </c>
      <c r="V59" s="23">
        <v>12</v>
      </c>
      <c r="W59" s="23">
        <v>19</v>
      </c>
      <c r="X59" s="23">
        <v>0</v>
      </c>
      <c r="Y59" s="23">
        <v>19</v>
      </c>
      <c r="Z59" s="23">
        <v>12</v>
      </c>
      <c r="AA59" s="23">
        <v>18.5</v>
      </c>
      <c r="AB59" s="23">
        <v>30.5</v>
      </c>
    </row>
    <row r="60" spans="1:28" x14ac:dyDescent="0.2">
      <c r="A60" s="23">
        <v>118348</v>
      </c>
      <c r="B60" s="23">
        <v>8862245</v>
      </c>
      <c r="C60" s="23">
        <v>886</v>
      </c>
      <c r="D60" s="23" t="s">
        <v>41</v>
      </c>
      <c r="E60" s="23">
        <v>2245</v>
      </c>
      <c r="F60" s="23" t="s">
        <v>95</v>
      </c>
      <c r="G60" s="23" t="s">
        <v>43</v>
      </c>
      <c r="H60" s="23" t="s">
        <v>44</v>
      </c>
      <c r="I60" s="23">
        <v>19502</v>
      </c>
      <c r="J60" s="23">
        <v>30589.999999999996</v>
      </c>
      <c r="K60" s="23">
        <v>11087.999999999996</v>
      </c>
      <c r="L60" s="23">
        <v>17845</v>
      </c>
      <c r="M60" s="23">
        <v>28933</v>
      </c>
      <c r="N60" s="23">
        <v>30</v>
      </c>
      <c r="O60" s="23">
        <v>11</v>
      </c>
      <c r="P60" s="23">
        <v>19</v>
      </c>
      <c r="Q60" s="23">
        <v>87</v>
      </c>
      <c r="R60" s="23">
        <v>34</v>
      </c>
      <c r="S60" s="23">
        <v>53</v>
      </c>
      <c r="T60" s="23">
        <v>35</v>
      </c>
      <c r="U60" s="23">
        <v>14</v>
      </c>
      <c r="V60" s="23">
        <v>21</v>
      </c>
      <c r="W60" s="23">
        <v>76</v>
      </c>
      <c r="X60" s="23">
        <v>31</v>
      </c>
      <c r="Y60" s="23">
        <v>45</v>
      </c>
      <c r="Z60" s="23">
        <v>21</v>
      </c>
      <c r="AA60" s="23">
        <v>49</v>
      </c>
      <c r="AB60" s="23">
        <v>70</v>
      </c>
    </row>
    <row r="61" spans="1:28" x14ac:dyDescent="0.2">
      <c r="A61" s="23">
        <v>118354</v>
      </c>
      <c r="B61" s="23">
        <v>8862254</v>
      </c>
      <c r="C61" s="23">
        <v>886</v>
      </c>
      <c r="D61" s="23" t="s">
        <v>41</v>
      </c>
      <c r="E61" s="23">
        <v>2254</v>
      </c>
      <c r="F61" s="23" t="s">
        <v>96</v>
      </c>
      <c r="G61" s="23" t="s">
        <v>43</v>
      </c>
      <c r="H61" s="23" t="s">
        <v>44</v>
      </c>
      <c r="I61" s="23">
        <v>12874</v>
      </c>
      <c r="J61" s="23">
        <v>16824.499999999996</v>
      </c>
      <c r="K61" s="23">
        <v>3950.4999999999964</v>
      </c>
      <c r="L61" s="23">
        <v>9815</v>
      </c>
      <c r="M61" s="23">
        <v>13766</v>
      </c>
      <c r="N61" s="23">
        <v>20</v>
      </c>
      <c r="O61" s="23">
        <v>3</v>
      </c>
      <c r="P61" s="23">
        <v>17</v>
      </c>
      <c r="Q61" s="23">
        <v>33</v>
      </c>
      <c r="R61" s="23">
        <v>8</v>
      </c>
      <c r="S61" s="23">
        <v>25</v>
      </c>
      <c r="T61" s="23">
        <v>14</v>
      </c>
      <c r="U61" s="23">
        <v>2</v>
      </c>
      <c r="V61" s="23">
        <v>12</v>
      </c>
      <c r="W61" s="23">
        <v>30</v>
      </c>
      <c r="X61" s="23">
        <v>7</v>
      </c>
      <c r="Y61" s="23">
        <v>23</v>
      </c>
      <c r="Z61" s="23">
        <v>14.5</v>
      </c>
      <c r="AA61" s="23">
        <v>24</v>
      </c>
      <c r="AB61" s="23">
        <v>38.5</v>
      </c>
    </row>
    <row r="62" spans="1:28" x14ac:dyDescent="0.2">
      <c r="A62" s="23">
        <v>118356</v>
      </c>
      <c r="B62" s="23">
        <v>8862258</v>
      </c>
      <c r="C62" s="23">
        <v>886</v>
      </c>
      <c r="D62" s="23" t="s">
        <v>41</v>
      </c>
      <c r="E62" s="23">
        <v>2258</v>
      </c>
      <c r="F62" s="23" t="s">
        <v>97</v>
      </c>
      <c r="G62" s="23" t="s">
        <v>43</v>
      </c>
      <c r="H62" s="23" t="s">
        <v>44</v>
      </c>
      <c r="I62" s="23">
        <v>42826</v>
      </c>
      <c r="J62" s="23">
        <v>75382.499999999985</v>
      </c>
      <c r="K62" s="23">
        <v>32556.499999999985</v>
      </c>
      <c r="L62" s="23">
        <v>43974</v>
      </c>
      <c r="M62" s="23">
        <v>76531</v>
      </c>
      <c r="N62" s="23">
        <v>60</v>
      </c>
      <c r="O62" s="23">
        <v>2</v>
      </c>
      <c r="P62" s="23">
        <v>58</v>
      </c>
      <c r="Q62" s="23">
        <v>116</v>
      </c>
      <c r="R62" s="23">
        <v>1</v>
      </c>
      <c r="S62" s="23">
        <v>115</v>
      </c>
      <c r="T62" s="23">
        <v>58</v>
      </c>
      <c r="U62" s="23">
        <v>3</v>
      </c>
      <c r="V62" s="23">
        <v>55</v>
      </c>
      <c r="W62" s="23">
        <v>118</v>
      </c>
      <c r="X62" s="23">
        <v>1</v>
      </c>
      <c r="Y62" s="23">
        <v>117</v>
      </c>
      <c r="Z62" s="23">
        <v>56.5</v>
      </c>
      <c r="AA62" s="23">
        <v>116</v>
      </c>
      <c r="AB62" s="23">
        <v>172.5</v>
      </c>
    </row>
    <row r="63" spans="1:28" x14ac:dyDescent="0.2">
      <c r="A63" s="23">
        <v>118357</v>
      </c>
      <c r="B63" s="23">
        <v>8862259</v>
      </c>
      <c r="C63" s="23">
        <v>886</v>
      </c>
      <c r="D63" s="23" t="s">
        <v>41</v>
      </c>
      <c r="E63" s="23">
        <v>2259</v>
      </c>
      <c r="F63" s="23" t="s">
        <v>98</v>
      </c>
      <c r="G63" s="23" t="s">
        <v>43</v>
      </c>
      <c r="H63" s="23" t="s">
        <v>44</v>
      </c>
      <c r="I63" s="23">
        <v>29316</v>
      </c>
      <c r="J63" s="23">
        <v>48725.499999999993</v>
      </c>
      <c r="K63" s="23">
        <v>19409.499999999993</v>
      </c>
      <c r="L63" s="23">
        <v>28424</v>
      </c>
      <c r="M63" s="23">
        <v>47834</v>
      </c>
      <c r="N63" s="23">
        <v>45</v>
      </c>
      <c r="O63" s="23">
        <v>4</v>
      </c>
      <c r="P63" s="23">
        <v>41</v>
      </c>
      <c r="Q63" s="23">
        <v>80</v>
      </c>
      <c r="R63" s="23">
        <v>13</v>
      </c>
      <c r="S63" s="23">
        <v>67</v>
      </c>
      <c r="T63" s="23">
        <v>47</v>
      </c>
      <c r="U63" s="23">
        <v>4</v>
      </c>
      <c r="V63" s="23">
        <v>43</v>
      </c>
      <c r="W63" s="23">
        <v>86</v>
      </c>
      <c r="X63" s="23">
        <v>16</v>
      </c>
      <c r="Y63" s="23">
        <v>70</v>
      </c>
      <c r="Z63" s="23">
        <v>43</v>
      </c>
      <c r="AA63" s="23">
        <v>68.5</v>
      </c>
      <c r="AB63" s="23">
        <v>111.5</v>
      </c>
    </row>
    <row r="64" spans="1:28" x14ac:dyDescent="0.2">
      <c r="A64" s="23">
        <v>118359</v>
      </c>
      <c r="B64" s="23">
        <v>8862263</v>
      </c>
      <c r="C64" s="23">
        <v>886</v>
      </c>
      <c r="D64" s="23" t="s">
        <v>41</v>
      </c>
      <c r="E64" s="23">
        <v>2263</v>
      </c>
      <c r="F64" s="23" t="s">
        <v>99</v>
      </c>
      <c r="G64" s="23" t="s">
        <v>43</v>
      </c>
      <c r="H64" s="23" t="s">
        <v>44</v>
      </c>
      <c r="I64" s="23">
        <v>63092</v>
      </c>
      <c r="J64" s="23">
        <v>103350.49999999999</v>
      </c>
      <c r="K64" s="23">
        <v>40258.499999999985</v>
      </c>
      <c r="L64" s="23">
        <v>60288</v>
      </c>
      <c r="M64" s="23">
        <v>100547</v>
      </c>
      <c r="N64" s="23">
        <v>103</v>
      </c>
      <c r="O64" s="23">
        <v>19</v>
      </c>
      <c r="P64" s="23">
        <v>84</v>
      </c>
      <c r="Q64" s="23">
        <v>192</v>
      </c>
      <c r="R64" s="23">
        <v>30</v>
      </c>
      <c r="S64" s="23">
        <v>162</v>
      </c>
      <c r="T64" s="23">
        <v>96</v>
      </c>
      <c r="U64" s="23">
        <v>23</v>
      </c>
      <c r="V64" s="23">
        <v>73</v>
      </c>
      <c r="W64" s="23">
        <v>190</v>
      </c>
      <c r="X64" s="23">
        <v>36</v>
      </c>
      <c r="Y64" s="23">
        <v>154</v>
      </c>
      <c r="Z64" s="23">
        <v>78.5</v>
      </c>
      <c r="AA64" s="23">
        <v>158</v>
      </c>
      <c r="AB64" s="23">
        <v>236.5</v>
      </c>
    </row>
    <row r="65" spans="1:28" x14ac:dyDescent="0.2">
      <c r="A65" s="23">
        <v>118361</v>
      </c>
      <c r="B65" s="23">
        <v>8862265</v>
      </c>
      <c r="C65" s="23">
        <v>886</v>
      </c>
      <c r="D65" s="23" t="s">
        <v>41</v>
      </c>
      <c r="E65" s="23">
        <v>2265</v>
      </c>
      <c r="F65" s="23" t="s">
        <v>100</v>
      </c>
      <c r="G65" s="23" t="s">
        <v>43</v>
      </c>
      <c r="H65" s="23" t="s">
        <v>44</v>
      </c>
      <c r="I65" s="23">
        <v>7521</v>
      </c>
      <c r="J65" s="23">
        <v>13765.499999999998</v>
      </c>
      <c r="K65" s="23">
        <v>6244.4999999999982</v>
      </c>
      <c r="L65" s="23">
        <v>8030</v>
      </c>
      <c r="M65" s="23">
        <v>14275</v>
      </c>
      <c r="N65" s="23">
        <v>14</v>
      </c>
      <c r="O65" s="23">
        <v>0</v>
      </c>
      <c r="P65" s="23">
        <v>14</v>
      </c>
      <c r="Q65" s="23">
        <v>19</v>
      </c>
      <c r="R65" s="23">
        <v>0</v>
      </c>
      <c r="S65" s="23">
        <v>19</v>
      </c>
      <c r="T65" s="23">
        <v>10</v>
      </c>
      <c r="U65" s="23">
        <v>0</v>
      </c>
      <c r="V65" s="23">
        <v>10</v>
      </c>
      <c r="W65" s="23">
        <v>20</v>
      </c>
      <c r="X65" s="23">
        <v>0</v>
      </c>
      <c r="Y65" s="23">
        <v>20</v>
      </c>
      <c r="Z65" s="23">
        <v>12</v>
      </c>
      <c r="AA65" s="23">
        <v>19.5</v>
      </c>
      <c r="AB65" s="23">
        <v>31.5</v>
      </c>
    </row>
    <row r="66" spans="1:28" x14ac:dyDescent="0.2">
      <c r="A66" s="23">
        <v>118363</v>
      </c>
      <c r="B66" s="23">
        <v>8862268</v>
      </c>
      <c r="C66" s="23">
        <v>886</v>
      </c>
      <c r="D66" s="23" t="s">
        <v>41</v>
      </c>
      <c r="E66" s="23">
        <v>2268</v>
      </c>
      <c r="F66" s="23" t="s">
        <v>101</v>
      </c>
      <c r="G66" s="23" t="s">
        <v>43</v>
      </c>
      <c r="H66" s="23" t="s">
        <v>44</v>
      </c>
      <c r="I66" s="23">
        <v>40277</v>
      </c>
      <c r="J66" s="23">
        <v>68171.999999999985</v>
      </c>
      <c r="K66" s="23">
        <v>27894.999999999985</v>
      </c>
      <c r="L66" s="23">
        <v>39767</v>
      </c>
      <c r="M66" s="23">
        <v>67662</v>
      </c>
      <c r="N66" s="23">
        <v>60</v>
      </c>
      <c r="O66" s="23">
        <v>5</v>
      </c>
      <c r="P66" s="23">
        <v>55</v>
      </c>
      <c r="Q66" s="23">
        <v>113</v>
      </c>
      <c r="R66" s="23">
        <v>11</v>
      </c>
      <c r="S66" s="23">
        <v>102</v>
      </c>
      <c r="T66" s="23">
        <v>60</v>
      </c>
      <c r="U66" s="23">
        <v>6</v>
      </c>
      <c r="V66" s="23">
        <v>54</v>
      </c>
      <c r="W66" s="23">
        <v>111</v>
      </c>
      <c r="X66" s="23">
        <v>10</v>
      </c>
      <c r="Y66" s="23">
        <v>101</v>
      </c>
      <c r="Z66" s="23">
        <v>54.5</v>
      </c>
      <c r="AA66" s="23">
        <v>101.5</v>
      </c>
      <c r="AB66" s="23">
        <v>156</v>
      </c>
    </row>
    <row r="67" spans="1:28" x14ac:dyDescent="0.2">
      <c r="A67" s="23">
        <v>118365</v>
      </c>
      <c r="B67" s="23">
        <v>8862270</v>
      </c>
      <c r="C67" s="23">
        <v>886</v>
      </c>
      <c r="D67" s="23" t="s">
        <v>41</v>
      </c>
      <c r="E67" s="23">
        <v>2270</v>
      </c>
      <c r="F67" s="23" t="s">
        <v>102</v>
      </c>
      <c r="G67" s="23" t="s">
        <v>43</v>
      </c>
      <c r="H67" s="23" t="s">
        <v>47</v>
      </c>
      <c r="I67" s="23">
        <v>18482</v>
      </c>
      <c r="J67" s="23">
        <v>32993.499999999993</v>
      </c>
      <c r="K67" s="23">
        <v>14511.499999999993</v>
      </c>
      <c r="L67" s="23">
        <v>19247</v>
      </c>
      <c r="M67" s="23">
        <v>33759</v>
      </c>
      <c r="N67" s="23">
        <v>24</v>
      </c>
      <c r="O67" s="23">
        <v>0</v>
      </c>
      <c r="P67" s="23">
        <v>24</v>
      </c>
      <c r="Q67" s="23">
        <v>52</v>
      </c>
      <c r="R67" s="23">
        <v>1</v>
      </c>
      <c r="S67" s="23">
        <v>51</v>
      </c>
      <c r="T67" s="23">
        <v>25</v>
      </c>
      <c r="U67" s="23">
        <v>0</v>
      </c>
      <c r="V67" s="23">
        <v>25</v>
      </c>
      <c r="W67" s="23">
        <v>51</v>
      </c>
      <c r="X67" s="23">
        <v>1</v>
      </c>
      <c r="Y67" s="23">
        <v>50</v>
      </c>
      <c r="Z67" s="23">
        <v>25</v>
      </c>
      <c r="AA67" s="23">
        <v>50.5</v>
      </c>
      <c r="AB67" s="23">
        <v>75.5</v>
      </c>
    </row>
    <row r="68" spans="1:28" x14ac:dyDescent="0.2">
      <c r="A68" s="23">
        <v>118367</v>
      </c>
      <c r="B68" s="23">
        <v>8862272</v>
      </c>
      <c r="C68" s="23">
        <v>886</v>
      </c>
      <c r="D68" s="23" t="s">
        <v>41</v>
      </c>
      <c r="E68" s="23">
        <v>2272</v>
      </c>
      <c r="F68" s="23" t="s">
        <v>103</v>
      </c>
      <c r="G68" s="23" t="s">
        <v>43</v>
      </c>
      <c r="H68" s="23" t="s">
        <v>44</v>
      </c>
      <c r="I68" s="23">
        <v>27022</v>
      </c>
      <c r="J68" s="23">
        <v>45447.999999999993</v>
      </c>
      <c r="K68" s="23">
        <v>18425.999999999993</v>
      </c>
      <c r="L68" s="23">
        <v>26512</v>
      </c>
      <c r="M68" s="23">
        <v>44938</v>
      </c>
      <c r="N68" s="23">
        <v>44</v>
      </c>
      <c r="O68" s="23">
        <v>9</v>
      </c>
      <c r="P68" s="23">
        <v>35</v>
      </c>
      <c r="Q68" s="23">
        <v>100</v>
      </c>
      <c r="R68" s="23">
        <v>26</v>
      </c>
      <c r="S68" s="23">
        <v>74</v>
      </c>
      <c r="T68" s="23">
        <v>45</v>
      </c>
      <c r="U68" s="23">
        <v>10</v>
      </c>
      <c r="V68" s="23">
        <v>35</v>
      </c>
      <c r="W68" s="23">
        <v>93</v>
      </c>
      <c r="X68" s="23">
        <v>29</v>
      </c>
      <c r="Y68" s="23">
        <v>64</v>
      </c>
      <c r="Z68" s="23">
        <v>35</v>
      </c>
      <c r="AA68" s="23">
        <v>69</v>
      </c>
      <c r="AB68" s="23">
        <v>104</v>
      </c>
    </row>
    <row r="69" spans="1:28" x14ac:dyDescent="0.2">
      <c r="A69" s="23">
        <v>118369</v>
      </c>
      <c r="B69" s="23">
        <v>8862275</v>
      </c>
      <c r="C69" s="23">
        <v>886</v>
      </c>
      <c r="D69" s="23" t="s">
        <v>41</v>
      </c>
      <c r="E69" s="23">
        <v>2275</v>
      </c>
      <c r="F69" s="23" t="s">
        <v>104</v>
      </c>
      <c r="G69" s="23" t="s">
        <v>43</v>
      </c>
      <c r="H69" s="23" t="s">
        <v>44</v>
      </c>
      <c r="I69" s="23">
        <v>18482</v>
      </c>
      <c r="J69" s="23">
        <v>32119.499999999996</v>
      </c>
      <c r="K69" s="23">
        <v>13637.499999999996</v>
      </c>
      <c r="L69" s="23">
        <v>18737</v>
      </c>
      <c r="M69" s="23">
        <v>32375</v>
      </c>
      <c r="N69" s="23">
        <v>24</v>
      </c>
      <c r="O69" s="23">
        <v>2</v>
      </c>
      <c r="P69" s="23">
        <v>22</v>
      </c>
      <c r="Q69" s="23">
        <v>56</v>
      </c>
      <c r="R69" s="23">
        <v>8</v>
      </c>
      <c r="S69" s="23">
        <v>48</v>
      </c>
      <c r="T69" s="23">
        <v>28</v>
      </c>
      <c r="U69" s="23">
        <v>3</v>
      </c>
      <c r="V69" s="23">
        <v>25</v>
      </c>
      <c r="W69" s="23">
        <v>58</v>
      </c>
      <c r="X69" s="23">
        <v>9</v>
      </c>
      <c r="Y69" s="23">
        <v>49</v>
      </c>
      <c r="Z69" s="23">
        <v>25</v>
      </c>
      <c r="AA69" s="23">
        <v>48.5</v>
      </c>
      <c r="AB69" s="23">
        <v>73.5</v>
      </c>
    </row>
    <row r="70" spans="1:28" x14ac:dyDescent="0.2">
      <c r="A70" s="23">
        <v>118370</v>
      </c>
      <c r="B70" s="23">
        <v>8862276</v>
      </c>
      <c r="C70" s="23">
        <v>886</v>
      </c>
      <c r="D70" s="23" t="s">
        <v>41</v>
      </c>
      <c r="E70" s="23">
        <v>2276</v>
      </c>
      <c r="F70" s="23" t="s">
        <v>105</v>
      </c>
      <c r="G70" s="23" t="s">
        <v>43</v>
      </c>
      <c r="H70" s="23" t="s">
        <v>44</v>
      </c>
      <c r="I70" s="23">
        <v>67171</v>
      </c>
      <c r="J70" s="23">
        <v>122796.99999999999</v>
      </c>
      <c r="K70" s="23">
        <v>55625.999999999985</v>
      </c>
      <c r="L70" s="23">
        <v>71632</v>
      </c>
      <c r="M70" s="23">
        <v>127258</v>
      </c>
      <c r="N70" s="23">
        <v>88</v>
      </c>
      <c r="O70" s="23">
        <v>9</v>
      </c>
      <c r="P70" s="23">
        <v>79</v>
      </c>
      <c r="Q70" s="23">
        <v>220</v>
      </c>
      <c r="R70" s="23">
        <v>19</v>
      </c>
      <c r="S70" s="23">
        <v>201</v>
      </c>
      <c r="T70" s="23">
        <v>85</v>
      </c>
      <c r="U70" s="23">
        <v>7</v>
      </c>
      <c r="V70" s="23">
        <v>78</v>
      </c>
      <c r="W70" s="23">
        <v>229</v>
      </c>
      <c r="X70" s="23">
        <v>25</v>
      </c>
      <c r="Y70" s="23">
        <v>204</v>
      </c>
      <c r="Z70" s="23">
        <v>78.5</v>
      </c>
      <c r="AA70" s="23">
        <v>202.5</v>
      </c>
      <c r="AB70" s="23">
        <v>281</v>
      </c>
    </row>
    <row r="71" spans="1:28" x14ac:dyDescent="0.2">
      <c r="A71" s="23">
        <v>118372</v>
      </c>
      <c r="B71" s="23">
        <v>8862278</v>
      </c>
      <c r="C71" s="23">
        <v>886</v>
      </c>
      <c r="D71" s="23" t="s">
        <v>41</v>
      </c>
      <c r="E71" s="23">
        <v>2278</v>
      </c>
      <c r="F71" s="23" t="s">
        <v>106</v>
      </c>
      <c r="G71" s="23" t="s">
        <v>43</v>
      </c>
      <c r="H71" s="23" t="s">
        <v>44</v>
      </c>
      <c r="I71" s="23">
        <v>11344</v>
      </c>
      <c r="J71" s="23">
        <v>19009.499999999996</v>
      </c>
      <c r="K71" s="23">
        <v>7665.4999999999964</v>
      </c>
      <c r="L71" s="23">
        <v>11089</v>
      </c>
      <c r="M71" s="23">
        <v>18755</v>
      </c>
      <c r="N71" s="23">
        <v>16</v>
      </c>
      <c r="O71" s="23">
        <v>1</v>
      </c>
      <c r="P71" s="23">
        <v>15</v>
      </c>
      <c r="Q71" s="23">
        <v>36</v>
      </c>
      <c r="R71" s="23">
        <v>8</v>
      </c>
      <c r="S71" s="23">
        <v>28</v>
      </c>
      <c r="T71" s="23">
        <v>16</v>
      </c>
      <c r="U71" s="23">
        <v>1</v>
      </c>
      <c r="V71" s="23">
        <v>15</v>
      </c>
      <c r="W71" s="23">
        <v>38</v>
      </c>
      <c r="X71" s="23">
        <v>9</v>
      </c>
      <c r="Y71" s="23">
        <v>29</v>
      </c>
      <c r="Z71" s="23">
        <v>15</v>
      </c>
      <c r="AA71" s="23">
        <v>28.5</v>
      </c>
      <c r="AB71" s="23">
        <v>43.5</v>
      </c>
    </row>
    <row r="72" spans="1:28" x14ac:dyDescent="0.2">
      <c r="A72" s="23">
        <v>118373</v>
      </c>
      <c r="B72" s="23">
        <v>8862279</v>
      </c>
      <c r="C72" s="23">
        <v>886</v>
      </c>
      <c r="D72" s="23" t="s">
        <v>41</v>
      </c>
      <c r="E72" s="23">
        <v>2279</v>
      </c>
      <c r="F72" s="23" t="s">
        <v>107</v>
      </c>
      <c r="G72" s="23" t="s">
        <v>43</v>
      </c>
      <c r="H72" s="23" t="s">
        <v>47</v>
      </c>
      <c r="I72" s="23">
        <v>5481</v>
      </c>
      <c r="J72" s="23">
        <v>11580.499999999998</v>
      </c>
      <c r="K72" s="23">
        <v>6099.4999999999982</v>
      </c>
      <c r="L72" s="23">
        <v>6756</v>
      </c>
      <c r="M72" s="23">
        <v>12856</v>
      </c>
      <c r="N72" s="23">
        <v>11</v>
      </c>
      <c r="O72" s="23">
        <v>0</v>
      </c>
      <c r="P72" s="23">
        <v>11</v>
      </c>
      <c r="Q72" s="23">
        <v>18</v>
      </c>
      <c r="R72" s="23">
        <v>3</v>
      </c>
      <c r="S72" s="23">
        <v>15</v>
      </c>
      <c r="T72" s="23">
        <v>12</v>
      </c>
      <c r="U72" s="23">
        <v>0</v>
      </c>
      <c r="V72" s="23">
        <v>12</v>
      </c>
      <c r="W72" s="23">
        <v>17</v>
      </c>
      <c r="X72" s="23">
        <v>3</v>
      </c>
      <c r="Y72" s="23">
        <v>14</v>
      </c>
      <c r="Z72" s="23">
        <v>12</v>
      </c>
      <c r="AA72" s="23">
        <v>14.5</v>
      </c>
      <c r="AB72" s="23">
        <v>26.5</v>
      </c>
    </row>
    <row r="73" spans="1:28" x14ac:dyDescent="0.2">
      <c r="A73" s="23">
        <v>118374</v>
      </c>
      <c r="B73" s="23">
        <v>8862280</v>
      </c>
      <c r="C73" s="23">
        <v>886</v>
      </c>
      <c r="D73" s="23" t="s">
        <v>41</v>
      </c>
      <c r="E73" s="23">
        <v>2280</v>
      </c>
      <c r="F73" s="23" t="s">
        <v>108</v>
      </c>
      <c r="G73" s="23" t="s">
        <v>43</v>
      </c>
      <c r="H73" s="23" t="s">
        <v>47</v>
      </c>
      <c r="I73" s="23">
        <v>20266</v>
      </c>
      <c r="J73" s="23">
        <v>35178.499999999993</v>
      </c>
      <c r="K73" s="23">
        <v>14912.499999999993</v>
      </c>
      <c r="L73" s="23">
        <v>20521</v>
      </c>
      <c r="M73" s="23">
        <v>35434</v>
      </c>
      <c r="N73" s="23">
        <v>26</v>
      </c>
      <c r="O73" s="23">
        <v>0</v>
      </c>
      <c r="P73" s="23">
        <v>26</v>
      </c>
      <c r="Q73" s="23">
        <v>54</v>
      </c>
      <c r="R73" s="23">
        <v>0</v>
      </c>
      <c r="S73" s="23">
        <v>54</v>
      </c>
      <c r="T73" s="23">
        <v>26</v>
      </c>
      <c r="U73" s="23">
        <v>0</v>
      </c>
      <c r="V73" s="23">
        <v>26</v>
      </c>
      <c r="W73" s="23">
        <v>55</v>
      </c>
      <c r="X73" s="23">
        <v>0</v>
      </c>
      <c r="Y73" s="23">
        <v>55</v>
      </c>
      <c r="Z73" s="23">
        <v>26</v>
      </c>
      <c r="AA73" s="23">
        <v>54.5</v>
      </c>
      <c r="AB73" s="23">
        <v>80.5</v>
      </c>
    </row>
    <row r="74" spans="1:28" x14ac:dyDescent="0.2">
      <c r="A74" s="23">
        <v>118375</v>
      </c>
      <c r="B74" s="23">
        <v>8862282</v>
      </c>
      <c r="C74" s="23">
        <v>886</v>
      </c>
      <c r="D74" s="23" t="s">
        <v>41</v>
      </c>
      <c r="E74" s="23">
        <v>2282</v>
      </c>
      <c r="F74" s="23" t="s">
        <v>109</v>
      </c>
      <c r="G74" s="23" t="s">
        <v>43</v>
      </c>
      <c r="H74" s="23" t="s">
        <v>44</v>
      </c>
      <c r="I74" s="23">
        <v>41934</v>
      </c>
      <c r="J74" s="23">
        <v>69919.999999999985</v>
      </c>
      <c r="K74" s="23">
        <v>27985.999999999985</v>
      </c>
      <c r="L74" s="23">
        <v>40787</v>
      </c>
      <c r="M74" s="23">
        <v>68773</v>
      </c>
      <c r="N74" s="23">
        <v>60</v>
      </c>
      <c r="O74" s="23">
        <v>5</v>
      </c>
      <c r="P74" s="23">
        <v>55</v>
      </c>
      <c r="Q74" s="23">
        <v>115</v>
      </c>
      <c r="R74" s="23">
        <v>9</v>
      </c>
      <c r="S74" s="23">
        <v>106</v>
      </c>
      <c r="T74" s="23">
        <v>60</v>
      </c>
      <c r="U74" s="23">
        <v>6</v>
      </c>
      <c r="V74" s="23">
        <v>54</v>
      </c>
      <c r="W74" s="23">
        <v>115</v>
      </c>
      <c r="X74" s="23">
        <v>10</v>
      </c>
      <c r="Y74" s="23">
        <v>105</v>
      </c>
      <c r="Z74" s="23">
        <v>54.5</v>
      </c>
      <c r="AA74" s="23">
        <v>105.5</v>
      </c>
      <c r="AB74" s="23">
        <v>160</v>
      </c>
    </row>
    <row r="75" spans="1:28" x14ac:dyDescent="0.2">
      <c r="A75" s="23">
        <v>118377</v>
      </c>
      <c r="B75" s="23">
        <v>8862285</v>
      </c>
      <c r="C75" s="23">
        <v>886</v>
      </c>
      <c r="D75" s="23" t="s">
        <v>41</v>
      </c>
      <c r="E75" s="23">
        <v>2285</v>
      </c>
      <c r="F75" s="23" t="s">
        <v>110</v>
      </c>
      <c r="G75" s="23" t="s">
        <v>43</v>
      </c>
      <c r="H75" s="23" t="s">
        <v>47</v>
      </c>
      <c r="I75" s="23">
        <v>16570</v>
      </c>
      <c r="J75" s="23">
        <v>27749.499999999996</v>
      </c>
      <c r="K75" s="23">
        <v>11179.499999999996</v>
      </c>
      <c r="L75" s="23">
        <v>16188</v>
      </c>
      <c r="M75" s="23">
        <v>27368</v>
      </c>
      <c r="N75" s="23">
        <v>19</v>
      </c>
      <c r="O75" s="23">
        <v>0</v>
      </c>
      <c r="P75" s="23">
        <v>19</v>
      </c>
      <c r="Q75" s="23">
        <v>50</v>
      </c>
      <c r="R75" s="23">
        <v>3</v>
      </c>
      <c r="S75" s="23">
        <v>47</v>
      </c>
      <c r="T75" s="23">
        <v>19</v>
      </c>
      <c r="U75" s="23">
        <v>0</v>
      </c>
      <c r="V75" s="23">
        <v>19</v>
      </c>
      <c r="W75" s="23">
        <v>45</v>
      </c>
      <c r="X75" s="23">
        <v>3</v>
      </c>
      <c r="Y75" s="23">
        <v>42</v>
      </c>
      <c r="Z75" s="23">
        <v>19</v>
      </c>
      <c r="AA75" s="23">
        <v>44.5</v>
      </c>
      <c r="AB75" s="23">
        <v>63.5</v>
      </c>
    </row>
    <row r="76" spans="1:28" x14ac:dyDescent="0.2">
      <c r="A76" s="23">
        <v>118379</v>
      </c>
      <c r="B76" s="23">
        <v>8862287</v>
      </c>
      <c r="C76" s="23">
        <v>886</v>
      </c>
      <c r="D76" s="23" t="s">
        <v>41</v>
      </c>
      <c r="E76" s="23">
        <v>2287</v>
      </c>
      <c r="F76" s="23" t="s">
        <v>111</v>
      </c>
      <c r="G76" s="23" t="s">
        <v>43</v>
      </c>
      <c r="H76" s="23" t="s">
        <v>44</v>
      </c>
      <c r="I76" s="23">
        <v>10962</v>
      </c>
      <c r="J76" s="23">
        <v>13765.499999999998</v>
      </c>
      <c r="K76" s="23">
        <v>2803.4999999999982</v>
      </c>
      <c r="L76" s="23">
        <v>8030</v>
      </c>
      <c r="M76" s="23">
        <v>10834</v>
      </c>
      <c r="N76" s="23">
        <v>9</v>
      </c>
      <c r="O76" s="23">
        <v>0</v>
      </c>
      <c r="P76" s="23">
        <v>9</v>
      </c>
      <c r="Q76" s="23">
        <v>25</v>
      </c>
      <c r="R76" s="23">
        <v>3</v>
      </c>
      <c r="S76" s="23">
        <v>22</v>
      </c>
      <c r="T76" s="23">
        <v>9</v>
      </c>
      <c r="U76" s="23">
        <v>1</v>
      </c>
      <c r="V76" s="23">
        <v>8</v>
      </c>
      <c r="W76" s="23">
        <v>27</v>
      </c>
      <c r="X76" s="23">
        <v>3</v>
      </c>
      <c r="Y76" s="23">
        <v>24</v>
      </c>
      <c r="Z76" s="23">
        <v>8.5</v>
      </c>
      <c r="AA76" s="23">
        <v>23</v>
      </c>
      <c r="AB76" s="23">
        <v>31.5</v>
      </c>
    </row>
    <row r="77" spans="1:28" x14ac:dyDescent="0.2">
      <c r="A77" s="23">
        <v>118381</v>
      </c>
      <c r="B77" s="23">
        <v>8862289</v>
      </c>
      <c r="C77" s="23">
        <v>886</v>
      </c>
      <c r="D77" s="23" t="s">
        <v>41</v>
      </c>
      <c r="E77" s="23">
        <v>2289</v>
      </c>
      <c r="F77" s="23" t="s">
        <v>112</v>
      </c>
      <c r="G77" s="23" t="s">
        <v>43</v>
      </c>
      <c r="H77" s="23" t="s">
        <v>47</v>
      </c>
      <c r="I77" s="23">
        <v>8285</v>
      </c>
      <c r="J77" s="23">
        <v>14639.499999999998</v>
      </c>
      <c r="K77" s="23">
        <v>6354.4999999999982</v>
      </c>
      <c r="L77" s="23">
        <v>8540</v>
      </c>
      <c r="M77" s="23">
        <v>14895</v>
      </c>
      <c r="N77" s="23">
        <v>13</v>
      </c>
      <c r="O77" s="23">
        <v>0</v>
      </c>
      <c r="P77" s="23">
        <v>13</v>
      </c>
      <c r="Q77" s="23">
        <v>22</v>
      </c>
      <c r="R77" s="23">
        <v>1</v>
      </c>
      <c r="S77" s="23">
        <v>21</v>
      </c>
      <c r="T77" s="23">
        <v>11</v>
      </c>
      <c r="U77" s="23">
        <v>0</v>
      </c>
      <c r="V77" s="23">
        <v>11</v>
      </c>
      <c r="W77" s="23">
        <v>22</v>
      </c>
      <c r="X77" s="23">
        <v>0</v>
      </c>
      <c r="Y77" s="23">
        <v>22</v>
      </c>
      <c r="Z77" s="23">
        <v>12</v>
      </c>
      <c r="AA77" s="23">
        <v>21.5</v>
      </c>
      <c r="AB77" s="23">
        <v>33.5</v>
      </c>
    </row>
    <row r="78" spans="1:28" x14ac:dyDescent="0.2">
      <c r="A78" s="23">
        <v>118384</v>
      </c>
      <c r="B78" s="23">
        <v>8862296</v>
      </c>
      <c r="C78" s="23">
        <v>886</v>
      </c>
      <c r="D78" s="23" t="s">
        <v>41</v>
      </c>
      <c r="E78" s="23">
        <v>2296</v>
      </c>
      <c r="F78" s="23" t="s">
        <v>113</v>
      </c>
      <c r="G78" s="23" t="s">
        <v>43</v>
      </c>
      <c r="H78" s="23" t="s">
        <v>44</v>
      </c>
      <c r="I78" s="23">
        <v>14021</v>
      </c>
      <c r="J78" s="23">
        <v>22723.999999999996</v>
      </c>
      <c r="K78" s="23">
        <v>8702.9999999999964</v>
      </c>
      <c r="L78" s="23">
        <v>13256</v>
      </c>
      <c r="M78" s="23">
        <v>21959</v>
      </c>
      <c r="N78" s="23">
        <v>30</v>
      </c>
      <c r="O78" s="23">
        <v>12</v>
      </c>
      <c r="P78" s="23">
        <v>18</v>
      </c>
      <c r="Q78" s="23">
        <v>56</v>
      </c>
      <c r="R78" s="23">
        <v>20</v>
      </c>
      <c r="S78" s="23">
        <v>36</v>
      </c>
      <c r="T78" s="23">
        <v>27</v>
      </c>
      <c r="U78" s="23">
        <v>10</v>
      </c>
      <c r="V78" s="23">
        <v>17</v>
      </c>
      <c r="W78" s="23">
        <v>51</v>
      </c>
      <c r="X78" s="23">
        <v>18</v>
      </c>
      <c r="Y78" s="23">
        <v>33</v>
      </c>
      <c r="Z78" s="23">
        <v>17.5</v>
      </c>
      <c r="AA78" s="23">
        <v>34.5</v>
      </c>
      <c r="AB78" s="23">
        <v>52</v>
      </c>
    </row>
    <row r="79" spans="1:28" x14ac:dyDescent="0.2">
      <c r="A79" s="23">
        <v>118385</v>
      </c>
      <c r="B79" s="23">
        <v>8862298</v>
      </c>
      <c r="C79" s="23">
        <v>886</v>
      </c>
      <c r="D79" s="23" t="s">
        <v>41</v>
      </c>
      <c r="E79" s="23">
        <v>2298</v>
      </c>
      <c r="F79" s="23" t="s">
        <v>114</v>
      </c>
      <c r="G79" s="23" t="s">
        <v>43</v>
      </c>
      <c r="H79" s="23" t="s">
        <v>47</v>
      </c>
      <c r="I79" s="23">
        <v>36708</v>
      </c>
      <c r="J79" s="23">
        <v>64675.999999999993</v>
      </c>
      <c r="K79" s="23">
        <v>27967.999999999993</v>
      </c>
      <c r="L79" s="23">
        <v>37728</v>
      </c>
      <c r="M79" s="23">
        <v>65696</v>
      </c>
      <c r="N79" s="23">
        <v>55</v>
      </c>
      <c r="O79" s="23">
        <v>1</v>
      </c>
      <c r="P79" s="23">
        <v>54</v>
      </c>
      <c r="Q79" s="23">
        <v>105</v>
      </c>
      <c r="R79" s="23">
        <v>9</v>
      </c>
      <c r="S79" s="23">
        <v>96</v>
      </c>
      <c r="T79" s="23">
        <v>54</v>
      </c>
      <c r="U79" s="23">
        <v>1</v>
      </c>
      <c r="V79" s="23">
        <v>53</v>
      </c>
      <c r="W79" s="23">
        <v>104</v>
      </c>
      <c r="X79" s="23">
        <v>11</v>
      </c>
      <c r="Y79" s="23">
        <v>93</v>
      </c>
      <c r="Z79" s="23">
        <v>53.5</v>
      </c>
      <c r="AA79" s="23">
        <v>94.5</v>
      </c>
      <c r="AB79" s="23">
        <v>148</v>
      </c>
    </row>
    <row r="80" spans="1:28" x14ac:dyDescent="0.2">
      <c r="A80" s="23">
        <v>118387</v>
      </c>
      <c r="B80" s="23">
        <v>8862300</v>
      </c>
      <c r="C80" s="23">
        <v>886</v>
      </c>
      <c r="D80" s="23" t="s">
        <v>41</v>
      </c>
      <c r="E80" s="23">
        <v>2300</v>
      </c>
      <c r="F80" s="23" t="s">
        <v>115</v>
      </c>
      <c r="G80" s="23" t="s">
        <v>43</v>
      </c>
      <c r="H80" s="23" t="s">
        <v>44</v>
      </c>
      <c r="I80" s="23">
        <v>10325</v>
      </c>
      <c r="J80" s="23">
        <v>18135.499999999996</v>
      </c>
      <c r="K80" s="23">
        <v>7810.4999999999964</v>
      </c>
      <c r="L80" s="23">
        <v>10580</v>
      </c>
      <c r="M80" s="23">
        <v>18391</v>
      </c>
      <c r="N80" s="23">
        <v>14</v>
      </c>
      <c r="O80" s="23">
        <v>0</v>
      </c>
      <c r="P80" s="23">
        <v>14</v>
      </c>
      <c r="Q80" s="23">
        <v>28</v>
      </c>
      <c r="R80" s="23">
        <v>1</v>
      </c>
      <c r="S80" s="23">
        <v>27</v>
      </c>
      <c r="T80" s="23">
        <v>14</v>
      </c>
      <c r="U80" s="23">
        <v>0</v>
      </c>
      <c r="V80" s="23">
        <v>14</v>
      </c>
      <c r="W80" s="23">
        <v>29</v>
      </c>
      <c r="X80" s="23">
        <v>1</v>
      </c>
      <c r="Y80" s="23">
        <v>28</v>
      </c>
      <c r="Z80" s="23">
        <v>14</v>
      </c>
      <c r="AA80" s="23">
        <v>27.5</v>
      </c>
      <c r="AB80" s="23">
        <v>41.5</v>
      </c>
    </row>
    <row r="81" spans="1:28" x14ac:dyDescent="0.2">
      <c r="A81" s="23">
        <v>118393</v>
      </c>
      <c r="B81" s="23">
        <v>8862312</v>
      </c>
      <c r="C81" s="23">
        <v>886</v>
      </c>
      <c r="D81" s="23" t="s">
        <v>41</v>
      </c>
      <c r="E81" s="23">
        <v>2312</v>
      </c>
      <c r="F81" s="23" t="s">
        <v>116</v>
      </c>
      <c r="G81" s="23" t="s">
        <v>43</v>
      </c>
      <c r="H81" s="23" t="s">
        <v>44</v>
      </c>
      <c r="I81" s="23">
        <v>34287</v>
      </c>
      <c r="J81" s="23">
        <v>52221.499999999993</v>
      </c>
      <c r="K81" s="23">
        <v>17934.499999999993</v>
      </c>
      <c r="L81" s="23">
        <v>30463</v>
      </c>
      <c r="M81" s="23">
        <v>48398</v>
      </c>
      <c r="N81" s="23">
        <v>39</v>
      </c>
      <c r="O81" s="23">
        <v>6</v>
      </c>
      <c r="P81" s="23">
        <v>33</v>
      </c>
      <c r="Q81" s="23">
        <v>86</v>
      </c>
      <c r="R81" s="23">
        <v>4</v>
      </c>
      <c r="S81" s="23">
        <v>82</v>
      </c>
      <c r="T81" s="23">
        <v>44</v>
      </c>
      <c r="U81" s="23">
        <v>9</v>
      </c>
      <c r="V81" s="23">
        <v>35</v>
      </c>
      <c r="W81" s="23">
        <v>91</v>
      </c>
      <c r="X81" s="23">
        <v>4</v>
      </c>
      <c r="Y81" s="23">
        <v>87</v>
      </c>
      <c r="Z81" s="23">
        <v>35</v>
      </c>
      <c r="AA81" s="23">
        <v>84.5</v>
      </c>
      <c r="AB81" s="23">
        <v>119.5</v>
      </c>
    </row>
    <row r="82" spans="1:28" x14ac:dyDescent="0.2">
      <c r="A82" s="23">
        <v>118398</v>
      </c>
      <c r="B82" s="23">
        <v>8862318</v>
      </c>
      <c r="C82" s="23">
        <v>886</v>
      </c>
      <c r="D82" s="23" t="s">
        <v>41</v>
      </c>
      <c r="E82" s="23">
        <v>2318</v>
      </c>
      <c r="F82" s="23" t="s">
        <v>117</v>
      </c>
      <c r="G82" s="23" t="s">
        <v>43</v>
      </c>
      <c r="H82" s="23" t="s">
        <v>44</v>
      </c>
      <c r="I82" s="23">
        <v>7393</v>
      </c>
      <c r="J82" s="23">
        <v>13765.499999999998</v>
      </c>
      <c r="K82" s="23">
        <v>6372.4999999999982</v>
      </c>
      <c r="L82" s="23">
        <v>8030</v>
      </c>
      <c r="M82" s="23">
        <v>14403</v>
      </c>
      <c r="N82" s="23">
        <v>15</v>
      </c>
      <c r="O82" s="23">
        <v>2</v>
      </c>
      <c r="P82" s="23">
        <v>13</v>
      </c>
      <c r="Q82" s="23">
        <v>26</v>
      </c>
      <c r="R82" s="23">
        <v>6</v>
      </c>
      <c r="S82" s="23">
        <v>20</v>
      </c>
      <c r="T82" s="23">
        <v>15</v>
      </c>
      <c r="U82" s="23">
        <v>2</v>
      </c>
      <c r="V82" s="23">
        <v>13</v>
      </c>
      <c r="W82" s="23">
        <v>23</v>
      </c>
      <c r="X82" s="23">
        <v>6</v>
      </c>
      <c r="Y82" s="23">
        <v>17</v>
      </c>
      <c r="Z82" s="23">
        <v>13</v>
      </c>
      <c r="AA82" s="23">
        <v>18.5</v>
      </c>
      <c r="AB82" s="23">
        <v>31.5</v>
      </c>
    </row>
    <row r="83" spans="1:28" x14ac:dyDescent="0.2">
      <c r="A83" s="23">
        <v>118399</v>
      </c>
      <c r="B83" s="23">
        <v>8862320</v>
      </c>
      <c r="C83" s="23">
        <v>886</v>
      </c>
      <c r="D83" s="23" t="s">
        <v>41</v>
      </c>
      <c r="E83" s="23">
        <v>2320</v>
      </c>
      <c r="F83" s="23" t="s">
        <v>118</v>
      </c>
      <c r="G83" s="23" t="s">
        <v>43</v>
      </c>
      <c r="H83" s="23" t="s">
        <v>44</v>
      </c>
      <c r="I83" s="23">
        <v>5609</v>
      </c>
      <c r="J83" s="23">
        <v>10050.999999999998</v>
      </c>
      <c r="K83" s="23">
        <v>4441.9999999999982</v>
      </c>
      <c r="L83" s="23">
        <v>5864</v>
      </c>
      <c r="M83" s="23">
        <v>10306</v>
      </c>
      <c r="N83" s="23">
        <v>18</v>
      </c>
      <c r="O83" s="23">
        <v>7</v>
      </c>
      <c r="P83" s="23">
        <v>11</v>
      </c>
      <c r="Q83" s="23">
        <v>26</v>
      </c>
      <c r="R83" s="23">
        <v>13</v>
      </c>
      <c r="S83" s="23">
        <v>13</v>
      </c>
      <c r="T83" s="23">
        <v>17</v>
      </c>
      <c r="U83" s="23">
        <v>8</v>
      </c>
      <c r="V83" s="23">
        <v>9</v>
      </c>
      <c r="W83" s="23">
        <v>27</v>
      </c>
      <c r="X83" s="23">
        <v>14</v>
      </c>
      <c r="Y83" s="23">
        <v>13</v>
      </c>
      <c r="Z83" s="23">
        <v>10</v>
      </c>
      <c r="AA83" s="23">
        <v>13</v>
      </c>
      <c r="AB83" s="23">
        <v>23</v>
      </c>
    </row>
    <row r="84" spans="1:28" x14ac:dyDescent="0.2">
      <c r="A84" s="23">
        <v>118400</v>
      </c>
      <c r="B84" s="23">
        <v>8862321</v>
      </c>
      <c r="C84" s="23">
        <v>886</v>
      </c>
      <c r="D84" s="23" t="s">
        <v>41</v>
      </c>
      <c r="E84" s="23">
        <v>2321</v>
      </c>
      <c r="F84" s="23" t="s">
        <v>119</v>
      </c>
      <c r="G84" s="23" t="s">
        <v>43</v>
      </c>
      <c r="H84" s="23" t="s">
        <v>44</v>
      </c>
      <c r="I84" s="23">
        <v>7521</v>
      </c>
      <c r="J84" s="23">
        <v>8084.4999999999991</v>
      </c>
      <c r="K84" s="23">
        <v>563.49999999999909</v>
      </c>
      <c r="L84" s="23">
        <v>4716</v>
      </c>
      <c r="M84" s="23">
        <v>5280</v>
      </c>
      <c r="N84" s="23">
        <v>9</v>
      </c>
      <c r="O84" s="23">
        <v>0</v>
      </c>
      <c r="P84" s="23">
        <v>9</v>
      </c>
      <c r="Q84" s="23">
        <v>12</v>
      </c>
      <c r="R84" s="23">
        <v>2</v>
      </c>
      <c r="S84" s="23">
        <v>10</v>
      </c>
      <c r="T84" s="23">
        <v>6</v>
      </c>
      <c r="U84" s="23">
        <v>1</v>
      </c>
      <c r="V84" s="23">
        <v>5</v>
      </c>
      <c r="W84" s="23">
        <v>16</v>
      </c>
      <c r="X84" s="23">
        <v>3</v>
      </c>
      <c r="Y84" s="23">
        <v>13</v>
      </c>
      <c r="Z84" s="23">
        <v>7</v>
      </c>
      <c r="AA84" s="23">
        <v>11.5</v>
      </c>
      <c r="AB84" s="23">
        <v>18.5</v>
      </c>
    </row>
    <row r="85" spans="1:28" x14ac:dyDescent="0.2">
      <c r="A85" s="23">
        <v>118401</v>
      </c>
      <c r="B85" s="23">
        <v>8862322</v>
      </c>
      <c r="C85" s="23">
        <v>886</v>
      </c>
      <c r="D85" s="23" t="s">
        <v>41</v>
      </c>
      <c r="E85" s="23">
        <v>2322</v>
      </c>
      <c r="F85" s="23" t="s">
        <v>120</v>
      </c>
      <c r="G85" s="23" t="s">
        <v>43</v>
      </c>
      <c r="H85" s="23" t="s">
        <v>44</v>
      </c>
      <c r="I85" s="23">
        <v>12491</v>
      </c>
      <c r="J85" s="23">
        <v>22723.999999999996</v>
      </c>
      <c r="K85" s="23">
        <v>10232.999999999996</v>
      </c>
      <c r="L85" s="23">
        <v>13256</v>
      </c>
      <c r="M85" s="23">
        <v>23489</v>
      </c>
      <c r="N85" s="23">
        <v>16</v>
      </c>
      <c r="O85" s="23">
        <v>1</v>
      </c>
      <c r="P85" s="23">
        <v>15</v>
      </c>
      <c r="Q85" s="23">
        <v>36</v>
      </c>
      <c r="R85" s="23">
        <v>0</v>
      </c>
      <c r="S85" s="23">
        <v>36</v>
      </c>
      <c r="T85" s="23">
        <v>17</v>
      </c>
      <c r="U85" s="23">
        <v>1</v>
      </c>
      <c r="V85" s="23">
        <v>16</v>
      </c>
      <c r="W85" s="23">
        <v>36</v>
      </c>
      <c r="X85" s="23">
        <v>0</v>
      </c>
      <c r="Y85" s="23">
        <v>36</v>
      </c>
      <c r="Z85" s="23">
        <v>16</v>
      </c>
      <c r="AA85" s="23">
        <v>36</v>
      </c>
      <c r="AB85" s="23">
        <v>52</v>
      </c>
    </row>
    <row r="86" spans="1:28" x14ac:dyDescent="0.2">
      <c r="A86" s="23">
        <v>118403</v>
      </c>
      <c r="B86" s="23">
        <v>8862326</v>
      </c>
      <c r="C86" s="23">
        <v>886</v>
      </c>
      <c r="D86" s="23" t="s">
        <v>41</v>
      </c>
      <c r="E86" s="23">
        <v>2326</v>
      </c>
      <c r="F86" s="23" t="s">
        <v>121</v>
      </c>
      <c r="G86" s="23" t="s">
        <v>43</v>
      </c>
      <c r="H86" s="23" t="s">
        <v>44</v>
      </c>
      <c r="I86" s="23">
        <v>19629</v>
      </c>
      <c r="J86" s="23">
        <v>30808.499999999996</v>
      </c>
      <c r="K86" s="23">
        <v>11179.499999999996</v>
      </c>
      <c r="L86" s="23">
        <v>17972</v>
      </c>
      <c r="M86" s="23">
        <v>29152</v>
      </c>
      <c r="N86" s="23">
        <v>28</v>
      </c>
      <c r="O86" s="23">
        <v>3</v>
      </c>
      <c r="P86" s="23">
        <v>25</v>
      </c>
      <c r="Q86" s="23">
        <v>47</v>
      </c>
      <c r="R86" s="23">
        <v>3</v>
      </c>
      <c r="S86" s="23">
        <v>44</v>
      </c>
      <c r="T86" s="23">
        <v>27</v>
      </c>
      <c r="U86" s="23">
        <v>4</v>
      </c>
      <c r="V86" s="23">
        <v>23</v>
      </c>
      <c r="W86" s="23">
        <v>51</v>
      </c>
      <c r="X86" s="23">
        <v>2</v>
      </c>
      <c r="Y86" s="23">
        <v>49</v>
      </c>
      <c r="Z86" s="23">
        <v>24</v>
      </c>
      <c r="AA86" s="23">
        <v>46.5</v>
      </c>
      <c r="AB86" s="23">
        <v>70.5</v>
      </c>
    </row>
    <row r="87" spans="1:28" x14ac:dyDescent="0.2">
      <c r="A87" s="23">
        <v>118404</v>
      </c>
      <c r="B87" s="23">
        <v>8862327</v>
      </c>
      <c r="C87" s="23">
        <v>886</v>
      </c>
      <c r="D87" s="23" t="s">
        <v>41</v>
      </c>
      <c r="E87" s="23">
        <v>2327</v>
      </c>
      <c r="F87" s="23" t="s">
        <v>122</v>
      </c>
      <c r="G87" s="23" t="s">
        <v>43</v>
      </c>
      <c r="H87" s="23" t="s">
        <v>44</v>
      </c>
      <c r="I87" s="23">
        <v>5864</v>
      </c>
      <c r="J87" s="23">
        <v>8521.4999999999982</v>
      </c>
      <c r="K87" s="23">
        <v>2657.4999999999982</v>
      </c>
      <c r="L87" s="23">
        <v>4971</v>
      </c>
      <c r="M87" s="23">
        <v>7629</v>
      </c>
      <c r="N87" s="23">
        <v>7</v>
      </c>
      <c r="O87" s="23">
        <v>1</v>
      </c>
      <c r="P87" s="23">
        <v>6</v>
      </c>
      <c r="Q87" s="23">
        <v>16</v>
      </c>
      <c r="R87" s="23">
        <v>4</v>
      </c>
      <c r="S87" s="23">
        <v>12</v>
      </c>
      <c r="T87" s="23">
        <v>8</v>
      </c>
      <c r="U87" s="23">
        <v>1</v>
      </c>
      <c r="V87" s="23">
        <v>7</v>
      </c>
      <c r="W87" s="23">
        <v>17</v>
      </c>
      <c r="X87" s="23">
        <v>4</v>
      </c>
      <c r="Y87" s="23">
        <v>13</v>
      </c>
      <c r="Z87" s="23">
        <v>7</v>
      </c>
      <c r="AA87" s="23">
        <v>12.5</v>
      </c>
      <c r="AB87" s="23">
        <v>19.5</v>
      </c>
    </row>
    <row r="88" spans="1:28" x14ac:dyDescent="0.2">
      <c r="A88" s="23">
        <v>118405</v>
      </c>
      <c r="B88" s="23">
        <v>8862328</v>
      </c>
      <c r="C88" s="23">
        <v>886</v>
      </c>
      <c r="D88" s="23" t="s">
        <v>41</v>
      </c>
      <c r="E88" s="23">
        <v>2328</v>
      </c>
      <c r="F88" s="23" t="s">
        <v>123</v>
      </c>
      <c r="G88" s="23" t="s">
        <v>43</v>
      </c>
      <c r="H88" s="23" t="s">
        <v>47</v>
      </c>
      <c r="I88" s="23">
        <v>53915</v>
      </c>
      <c r="J88" s="23">
        <v>83466.999999999985</v>
      </c>
      <c r="K88" s="23">
        <v>29551.999999999985</v>
      </c>
      <c r="L88" s="23">
        <v>48690</v>
      </c>
      <c r="M88" s="23">
        <v>78242</v>
      </c>
      <c r="N88" s="23">
        <v>74</v>
      </c>
      <c r="O88" s="23">
        <v>9</v>
      </c>
      <c r="P88" s="23">
        <v>65</v>
      </c>
      <c r="Q88" s="23">
        <v>140</v>
      </c>
      <c r="R88" s="23">
        <v>16</v>
      </c>
      <c r="S88" s="23">
        <v>124</v>
      </c>
      <c r="T88" s="23">
        <v>69</v>
      </c>
      <c r="U88" s="23">
        <v>9</v>
      </c>
      <c r="V88" s="23">
        <v>60</v>
      </c>
      <c r="W88" s="23">
        <v>152</v>
      </c>
      <c r="X88" s="23">
        <v>19</v>
      </c>
      <c r="Y88" s="23">
        <v>133</v>
      </c>
      <c r="Z88" s="23">
        <v>62.5</v>
      </c>
      <c r="AA88" s="23">
        <v>128.5</v>
      </c>
      <c r="AB88" s="23">
        <v>191</v>
      </c>
    </row>
    <row r="89" spans="1:28" x14ac:dyDescent="0.2">
      <c r="A89" s="23">
        <v>118406</v>
      </c>
      <c r="B89" s="23">
        <v>8862329</v>
      </c>
      <c r="C89" s="23">
        <v>886</v>
      </c>
      <c r="D89" s="23" t="s">
        <v>41</v>
      </c>
      <c r="E89" s="23">
        <v>2329</v>
      </c>
      <c r="F89" s="23" t="s">
        <v>124</v>
      </c>
      <c r="G89" s="23" t="s">
        <v>43</v>
      </c>
      <c r="H89" s="23" t="s">
        <v>44</v>
      </c>
      <c r="I89" s="23">
        <v>58249</v>
      </c>
      <c r="J89" s="23">
        <v>98324.999999999985</v>
      </c>
      <c r="K89" s="23">
        <v>40075.999999999985</v>
      </c>
      <c r="L89" s="23">
        <v>57357</v>
      </c>
      <c r="M89" s="23">
        <v>97433</v>
      </c>
      <c r="N89" s="23">
        <v>86</v>
      </c>
      <c r="O89" s="23">
        <v>10</v>
      </c>
      <c r="P89" s="23">
        <v>76</v>
      </c>
      <c r="Q89" s="23">
        <v>173</v>
      </c>
      <c r="R89" s="23">
        <v>18</v>
      </c>
      <c r="S89" s="23">
        <v>155</v>
      </c>
      <c r="T89" s="23">
        <v>86</v>
      </c>
      <c r="U89" s="23">
        <v>16</v>
      </c>
      <c r="V89" s="23">
        <v>70</v>
      </c>
      <c r="W89" s="23">
        <v>177</v>
      </c>
      <c r="X89" s="23">
        <v>28</v>
      </c>
      <c r="Y89" s="23">
        <v>149</v>
      </c>
      <c r="Z89" s="23">
        <v>73</v>
      </c>
      <c r="AA89" s="23">
        <v>152</v>
      </c>
      <c r="AB89" s="23">
        <v>225</v>
      </c>
    </row>
    <row r="90" spans="1:28" x14ac:dyDescent="0.2">
      <c r="A90" s="23">
        <v>118411</v>
      </c>
      <c r="B90" s="23">
        <v>8862337</v>
      </c>
      <c r="C90" s="23">
        <v>886</v>
      </c>
      <c r="D90" s="23" t="s">
        <v>41</v>
      </c>
      <c r="E90" s="23">
        <v>2337</v>
      </c>
      <c r="F90" s="23" t="s">
        <v>125</v>
      </c>
      <c r="G90" s="23" t="s">
        <v>43</v>
      </c>
      <c r="H90" s="23" t="s">
        <v>44</v>
      </c>
      <c r="I90" s="23">
        <v>53406</v>
      </c>
      <c r="J90" s="23">
        <v>90895.999999999985</v>
      </c>
      <c r="K90" s="23">
        <v>37489.999999999985</v>
      </c>
      <c r="L90" s="23">
        <v>53023</v>
      </c>
      <c r="M90" s="23">
        <v>90513</v>
      </c>
      <c r="N90" s="23">
        <v>82</v>
      </c>
      <c r="O90" s="23">
        <v>4</v>
      </c>
      <c r="P90" s="23">
        <v>78</v>
      </c>
      <c r="Q90" s="23">
        <v>153</v>
      </c>
      <c r="R90" s="23">
        <v>15</v>
      </c>
      <c r="S90" s="23">
        <v>138</v>
      </c>
      <c r="T90" s="23">
        <v>73</v>
      </c>
      <c r="U90" s="23">
        <v>7</v>
      </c>
      <c r="V90" s="23">
        <v>66</v>
      </c>
      <c r="W90" s="23">
        <v>147</v>
      </c>
      <c r="X90" s="23">
        <v>13</v>
      </c>
      <c r="Y90" s="23">
        <v>134</v>
      </c>
      <c r="Z90" s="23">
        <v>72</v>
      </c>
      <c r="AA90" s="23">
        <v>136</v>
      </c>
      <c r="AB90" s="23">
        <v>208</v>
      </c>
    </row>
    <row r="91" spans="1:28" x14ac:dyDescent="0.2">
      <c r="A91" s="23">
        <v>118414</v>
      </c>
      <c r="B91" s="23">
        <v>8862340</v>
      </c>
      <c r="C91" s="23">
        <v>886</v>
      </c>
      <c r="D91" s="23" t="s">
        <v>41</v>
      </c>
      <c r="E91" s="23">
        <v>2340</v>
      </c>
      <c r="F91" s="23" t="s">
        <v>126</v>
      </c>
      <c r="G91" s="23" t="s">
        <v>43</v>
      </c>
      <c r="H91" s="23" t="s">
        <v>44</v>
      </c>
      <c r="I91" s="23">
        <v>33140</v>
      </c>
      <c r="J91" s="23">
        <v>44136.999999999993</v>
      </c>
      <c r="K91" s="23">
        <v>10996.999999999993</v>
      </c>
      <c r="L91" s="23">
        <v>25747</v>
      </c>
      <c r="M91" s="23">
        <v>36744</v>
      </c>
      <c r="N91" s="23">
        <v>34</v>
      </c>
      <c r="O91" s="23">
        <v>5</v>
      </c>
      <c r="P91" s="23">
        <v>29</v>
      </c>
      <c r="Q91" s="23">
        <v>116</v>
      </c>
      <c r="R91" s="23">
        <v>38</v>
      </c>
      <c r="S91" s="23">
        <v>78</v>
      </c>
      <c r="T91" s="23">
        <v>33</v>
      </c>
      <c r="U91" s="23">
        <v>8</v>
      </c>
      <c r="V91" s="23">
        <v>25</v>
      </c>
      <c r="W91" s="23">
        <v>103</v>
      </c>
      <c r="X91" s="23">
        <v>33</v>
      </c>
      <c r="Y91" s="23">
        <v>70</v>
      </c>
      <c r="Z91" s="23">
        <v>27</v>
      </c>
      <c r="AA91" s="23">
        <v>74</v>
      </c>
      <c r="AB91" s="23">
        <v>101</v>
      </c>
    </row>
    <row r="92" spans="1:28" x14ac:dyDescent="0.2">
      <c r="A92" s="23">
        <v>118416</v>
      </c>
      <c r="B92" s="23">
        <v>8862345</v>
      </c>
      <c r="C92" s="23">
        <v>886</v>
      </c>
      <c r="D92" s="23" t="s">
        <v>41</v>
      </c>
      <c r="E92" s="23">
        <v>2345</v>
      </c>
      <c r="F92" s="23" t="s">
        <v>127</v>
      </c>
      <c r="G92" s="23" t="s">
        <v>43</v>
      </c>
      <c r="H92" s="23" t="s">
        <v>44</v>
      </c>
      <c r="I92" s="23">
        <v>35052</v>
      </c>
      <c r="J92" s="23">
        <v>58339.499999999993</v>
      </c>
      <c r="K92" s="23">
        <v>23287.499999999993</v>
      </c>
      <c r="L92" s="23">
        <v>34032</v>
      </c>
      <c r="M92" s="23">
        <v>57320</v>
      </c>
      <c r="N92" s="23">
        <v>57</v>
      </c>
      <c r="O92" s="23">
        <v>5</v>
      </c>
      <c r="P92" s="23">
        <v>52</v>
      </c>
      <c r="Q92" s="23">
        <v>106</v>
      </c>
      <c r="R92" s="23">
        <v>22</v>
      </c>
      <c r="S92" s="23">
        <v>84</v>
      </c>
      <c r="T92" s="23">
        <v>57</v>
      </c>
      <c r="U92" s="23">
        <v>9</v>
      </c>
      <c r="V92" s="23">
        <v>48</v>
      </c>
      <c r="W92" s="23">
        <v>105</v>
      </c>
      <c r="X92" s="23">
        <v>22</v>
      </c>
      <c r="Y92" s="23">
        <v>83</v>
      </c>
      <c r="Z92" s="23">
        <v>50</v>
      </c>
      <c r="AA92" s="23">
        <v>83.5</v>
      </c>
      <c r="AB92" s="23">
        <v>133.5</v>
      </c>
    </row>
    <row r="93" spans="1:28" x14ac:dyDescent="0.2">
      <c r="A93" s="23">
        <v>118438</v>
      </c>
      <c r="B93" s="23">
        <v>8862434</v>
      </c>
      <c r="C93" s="23">
        <v>886</v>
      </c>
      <c r="D93" s="23" t="s">
        <v>41</v>
      </c>
      <c r="E93" s="23">
        <v>2434</v>
      </c>
      <c r="F93" s="23" t="s">
        <v>128</v>
      </c>
      <c r="G93" s="23" t="s">
        <v>43</v>
      </c>
      <c r="H93" s="23" t="s">
        <v>44</v>
      </c>
      <c r="I93" s="23">
        <v>24727</v>
      </c>
      <c r="J93" s="23">
        <v>31900.999999999996</v>
      </c>
      <c r="K93" s="23">
        <v>7173.9999999999964</v>
      </c>
      <c r="L93" s="23">
        <v>18609</v>
      </c>
      <c r="M93" s="23">
        <v>25783</v>
      </c>
      <c r="N93" s="23">
        <v>38</v>
      </c>
      <c r="O93" s="23">
        <v>18</v>
      </c>
      <c r="P93" s="23">
        <v>20</v>
      </c>
      <c r="Q93" s="23">
        <v>84</v>
      </c>
      <c r="R93" s="23">
        <v>31</v>
      </c>
      <c r="S93" s="23">
        <v>53</v>
      </c>
      <c r="T93" s="23">
        <v>43</v>
      </c>
      <c r="U93" s="23">
        <v>24</v>
      </c>
      <c r="V93" s="23">
        <v>19</v>
      </c>
      <c r="W93" s="23">
        <v>93</v>
      </c>
      <c r="X93" s="23">
        <v>39</v>
      </c>
      <c r="Y93" s="23">
        <v>54</v>
      </c>
      <c r="Z93" s="23">
        <v>19.5</v>
      </c>
      <c r="AA93" s="23">
        <v>53.5</v>
      </c>
      <c r="AB93" s="23">
        <v>73</v>
      </c>
    </row>
    <row r="94" spans="1:28" x14ac:dyDescent="0.2">
      <c r="A94" s="23">
        <v>118449</v>
      </c>
      <c r="B94" s="23">
        <v>8862454</v>
      </c>
      <c r="C94" s="23">
        <v>886</v>
      </c>
      <c r="D94" s="23" t="s">
        <v>41</v>
      </c>
      <c r="E94" s="23">
        <v>2454</v>
      </c>
      <c r="F94" s="23" t="s">
        <v>129</v>
      </c>
      <c r="G94" s="23" t="s">
        <v>43</v>
      </c>
      <c r="H94" s="23" t="s">
        <v>44</v>
      </c>
      <c r="I94" s="23">
        <v>8923</v>
      </c>
      <c r="J94" s="23">
        <v>10924.999999999998</v>
      </c>
      <c r="K94" s="23">
        <v>2001.9999999999982</v>
      </c>
      <c r="L94" s="23">
        <v>6373</v>
      </c>
      <c r="M94" s="23">
        <v>8375</v>
      </c>
      <c r="N94" s="23">
        <v>10</v>
      </c>
      <c r="O94" s="23">
        <v>4</v>
      </c>
      <c r="P94" s="23">
        <v>6</v>
      </c>
      <c r="Q94" s="23">
        <v>30</v>
      </c>
      <c r="R94" s="23">
        <v>10</v>
      </c>
      <c r="S94" s="23">
        <v>20</v>
      </c>
      <c r="T94" s="23">
        <v>11</v>
      </c>
      <c r="U94" s="23">
        <v>6</v>
      </c>
      <c r="V94" s="23">
        <v>5</v>
      </c>
      <c r="W94" s="23">
        <v>34</v>
      </c>
      <c r="X94" s="23">
        <v>15</v>
      </c>
      <c r="Y94" s="23">
        <v>19</v>
      </c>
      <c r="Z94" s="23">
        <v>5.5</v>
      </c>
      <c r="AA94" s="23">
        <v>19.5</v>
      </c>
      <c r="AB94" s="23">
        <v>25</v>
      </c>
    </row>
    <row r="95" spans="1:28" x14ac:dyDescent="0.2">
      <c r="A95" s="23">
        <v>118453</v>
      </c>
      <c r="B95" s="23">
        <v>8862459</v>
      </c>
      <c r="C95" s="23">
        <v>886</v>
      </c>
      <c r="D95" s="23" t="s">
        <v>41</v>
      </c>
      <c r="E95" s="23">
        <v>2459</v>
      </c>
      <c r="F95" s="23" t="s">
        <v>130</v>
      </c>
      <c r="G95" s="23" t="s">
        <v>43</v>
      </c>
      <c r="H95" s="23" t="s">
        <v>44</v>
      </c>
      <c r="I95" s="23">
        <v>65004</v>
      </c>
      <c r="J95" s="23">
        <v>112527.49999999999</v>
      </c>
      <c r="K95" s="23">
        <v>47523.499999999985</v>
      </c>
      <c r="L95" s="23">
        <v>65642</v>
      </c>
      <c r="M95" s="23">
        <v>113166</v>
      </c>
      <c r="N95" s="23">
        <v>89</v>
      </c>
      <c r="O95" s="23">
        <v>1</v>
      </c>
      <c r="P95" s="23">
        <v>88</v>
      </c>
      <c r="Q95" s="23">
        <v>177</v>
      </c>
      <c r="R95" s="23">
        <v>4</v>
      </c>
      <c r="S95" s="23">
        <v>173</v>
      </c>
      <c r="T95" s="23">
        <v>84</v>
      </c>
      <c r="U95" s="23">
        <v>1</v>
      </c>
      <c r="V95" s="23">
        <v>83</v>
      </c>
      <c r="W95" s="23">
        <v>176</v>
      </c>
      <c r="X95" s="23">
        <v>5</v>
      </c>
      <c r="Y95" s="23">
        <v>171</v>
      </c>
      <c r="Z95" s="23">
        <v>85.5</v>
      </c>
      <c r="AA95" s="23">
        <v>172</v>
      </c>
      <c r="AB95" s="23">
        <v>257.5</v>
      </c>
    </row>
    <row r="96" spans="1:28" x14ac:dyDescent="0.2">
      <c r="A96" s="23">
        <v>118456</v>
      </c>
      <c r="B96" s="23">
        <v>8862465</v>
      </c>
      <c r="C96" s="23">
        <v>886</v>
      </c>
      <c r="D96" s="23" t="s">
        <v>41</v>
      </c>
      <c r="E96" s="23">
        <v>2465</v>
      </c>
      <c r="F96" s="23" t="s">
        <v>131</v>
      </c>
      <c r="G96" s="23" t="s">
        <v>43</v>
      </c>
      <c r="H96" s="23" t="s">
        <v>44</v>
      </c>
      <c r="I96" s="23">
        <v>38875</v>
      </c>
      <c r="J96" s="23">
        <v>69701.499999999985</v>
      </c>
      <c r="K96" s="23">
        <v>30826.499999999985</v>
      </c>
      <c r="L96" s="23">
        <v>40660</v>
      </c>
      <c r="M96" s="23">
        <v>71487</v>
      </c>
      <c r="N96" s="23">
        <v>54</v>
      </c>
      <c r="O96" s="23">
        <v>0</v>
      </c>
      <c r="P96" s="23">
        <v>54</v>
      </c>
      <c r="Q96" s="23">
        <v>108</v>
      </c>
      <c r="R96" s="23">
        <v>2</v>
      </c>
      <c r="S96" s="23">
        <v>106</v>
      </c>
      <c r="T96" s="23">
        <v>54</v>
      </c>
      <c r="U96" s="23">
        <v>0</v>
      </c>
      <c r="V96" s="23">
        <v>54</v>
      </c>
      <c r="W96" s="23">
        <v>107</v>
      </c>
      <c r="X96" s="23">
        <v>2</v>
      </c>
      <c r="Y96" s="23">
        <v>105</v>
      </c>
      <c r="Z96" s="23">
        <v>54</v>
      </c>
      <c r="AA96" s="23">
        <v>105.5</v>
      </c>
      <c r="AB96" s="23">
        <v>159.5</v>
      </c>
    </row>
    <row r="97" spans="1:28" x14ac:dyDescent="0.2">
      <c r="A97" s="23">
        <v>118459</v>
      </c>
      <c r="B97" s="23">
        <v>8862471</v>
      </c>
      <c r="C97" s="23">
        <v>886</v>
      </c>
      <c r="D97" s="23" t="s">
        <v>41</v>
      </c>
      <c r="E97" s="23">
        <v>2471</v>
      </c>
      <c r="F97" s="23" t="s">
        <v>132</v>
      </c>
      <c r="G97" s="23" t="s">
        <v>43</v>
      </c>
      <c r="H97" s="23" t="s">
        <v>44</v>
      </c>
      <c r="I97" s="23">
        <v>31100</v>
      </c>
      <c r="J97" s="23">
        <v>53313.999999999993</v>
      </c>
      <c r="K97" s="23">
        <v>22213.999999999993</v>
      </c>
      <c r="L97" s="23">
        <v>31100</v>
      </c>
      <c r="M97" s="23">
        <v>53314</v>
      </c>
      <c r="N97" s="23">
        <v>52</v>
      </c>
      <c r="O97" s="23">
        <v>0</v>
      </c>
      <c r="P97" s="23">
        <v>52</v>
      </c>
      <c r="Q97" s="23">
        <v>106</v>
      </c>
      <c r="R97" s="23">
        <v>25</v>
      </c>
      <c r="S97" s="23">
        <v>81</v>
      </c>
      <c r="T97" s="23">
        <v>51</v>
      </c>
      <c r="U97" s="23">
        <v>13</v>
      </c>
      <c r="V97" s="23">
        <v>38</v>
      </c>
      <c r="W97" s="23">
        <v>109</v>
      </c>
      <c r="X97" s="23">
        <v>36</v>
      </c>
      <c r="Y97" s="23">
        <v>73</v>
      </c>
      <c r="Z97" s="23">
        <v>45</v>
      </c>
      <c r="AA97" s="23">
        <v>77</v>
      </c>
      <c r="AB97" s="23">
        <v>122</v>
      </c>
    </row>
    <row r="98" spans="1:28" x14ac:dyDescent="0.2">
      <c r="A98" s="23">
        <v>118461</v>
      </c>
      <c r="B98" s="23">
        <v>8862474</v>
      </c>
      <c r="C98" s="23">
        <v>886</v>
      </c>
      <c r="D98" s="23" t="s">
        <v>41</v>
      </c>
      <c r="E98" s="23">
        <v>2474</v>
      </c>
      <c r="F98" s="23" t="s">
        <v>133</v>
      </c>
      <c r="G98" s="23" t="s">
        <v>43</v>
      </c>
      <c r="H98" s="23" t="s">
        <v>44</v>
      </c>
      <c r="I98" s="23">
        <v>48944</v>
      </c>
      <c r="J98" s="23">
        <v>84122.499999999985</v>
      </c>
      <c r="K98" s="23">
        <v>35178.499999999985</v>
      </c>
      <c r="L98" s="23">
        <v>49072</v>
      </c>
      <c r="M98" s="23">
        <v>84251</v>
      </c>
      <c r="N98" s="23">
        <v>69</v>
      </c>
      <c r="O98" s="23">
        <v>7</v>
      </c>
      <c r="P98" s="23">
        <v>62</v>
      </c>
      <c r="Q98" s="23">
        <v>135</v>
      </c>
      <c r="R98" s="23">
        <v>30</v>
      </c>
      <c r="S98" s="23">
        <v>105</v>
      </c>
      <c r="T98" s="23">
        <v>86</v>
      </c>
      <c r="U98" s="23">
        <v>12</v>
      </c>
      <c r="V98" s="23">
        <v>74</v>
      </c>
      <c r="W98" s="23">
        <v>166</v>
      </c>
      <c r="X98" s="23">
        <v>34</v>
      </c>
      <c r="Y98" s="23">
        <v>132</v>
      </c>
      <c r="Z98" s="23">
        <v>74</v>
      </c>
      <c r="AA98" s="23">
        <v>118.5</v>
      </c>
      <c r="AB98" s="23">
        <v>192.5</v>
      </c>
    </row>
    <row r="99" spans="1:28" x14ac:dyDescent="0.2">
      <c r="A99" s="23">
        <v>118465</v>
      </c>
      <c r="B99" s="23">
        <v>8862482</v>
      </c>
      <c r="C99" s="23">
        <v>886</v>
      </c>
      <c r="D99" s="23" t="s">
        <v>41</v>
      </c>
      <c r="E99" s="23">
        <v>2482</v>
      </c>
      <c r="F99" s="23" t="s">
        <v>134</v>
      </c>
      <c r="G99" s="23" t="s">
        <v>43</v>
      </c>
      <c r="H99" s="23" t="s">
        <v>44</v>
      </c>
      <c r="I99" s="23">
        <v>37601</v>
      </c>
      <c r="J99" s="23">
        <v>66860.999999999985</v>
      </c>
      <c r="K99" s="23">
        <v>29259.999999999985</v>
      </c>
      <c r="L99" s="23">
        <v>39003</v>
      </c>
      <c r="M99" s="23">
        <v>68263</v>
      </c>
      <c r="N99" s="23">
        <v>56</v>
      </c>
      <c r="O99" s="23">
        <v>0</v>
      </c>
      <c r="P99" s="23">
        <v>56</v>
      </c>
      <c r="Q99" s="23">
        <v>105</v>
      </c>
      <c r="R99" s="23">
        <v>3</v>
      </c>
      <c r="S99" s="23">
        <v>102</v>
      </c>
      <c r="T99" s="23">
        <v>53</v>
      </c>
      <c r="U99" s="23">
        <v>0</v>
      </c>
      <c r="V99" s="23">
        <v>53</v>
      </c>
      <c r="W99" s="23">
        <v>98</v>
      </c>
      <c r="X99" s="23">
        <v>3</v>
      </c>
      <c r="Y99" s="23">
        <v>95</v>
      </c>
      <c r="Z99" s="23">
        <v>54.5</v>
      </c>
      <c r="AA99" s="23">
        <v>98.5</v>
      </c>
      <c r="AB99" s="23">
        <v>153</v>
      </c>
    </row>
    <row r="100" spans="1:28" x14ac:dyDescent="0.2">
      <c r="A100" s="23">
        <v>118468</v>
      </c>
      <c r="B100" s="23">
        <v>8862490</v>
      </c>
      <c r="C100" s="23">
        <v>886</v>
      </c>
      <c r="D100" s="23" t="s">
        <v>41</v>
      </c>
      <c r="E100" s="23">
        <v>2490</v>
      </c>
      <c r="F100" s="23" t="s">
        <v>135</v>
      </c>
      <c r="G100" s="23" t="s">
        <v>43</v>
      </c>
      <c r="H100" s="23" t="s">
        <v>44</v>
      </c>
      <c r="I100" s="23">
        <v>17972</v>
      </c>
      <c r="J100" s="23">
        <v>32337.999999999996</v>
      </c>
      <c r="K100" s="23">
        <v>14365.999999999996</v>
      </c>
      <c r="L100" s="23">
        <v>18864</v>
      </c>
      <c r="M100" s="23">
        <v>33230</v>
      </c>
      <c r="N100" s="23">
        <v>30</v>
      </c>
      <c r="O100" s="23">
        <v>2</v>
      </c>
      <c r="P100" s="23">
        <v>28</v>
      </c>
      <c r="Q100" s="23">
        <v>54</v>
      </c>
      <c r="R100" s="23">
        <v>3</v>
      </c>
      <c r="S100" s="23">
        <v>51</v>
      </c>
      <c r="T100" s="23">
        <v>29</v>
      </c>
      <c r="U100" s="23">
        <v>3</v>
      </c>
      <c r="V100" s="23">
        <v>26</v>
      </c>
      <c r="W100" s="23">
        <v>47</v>
      </c>
      <c r="X100" s="23">
        <v>4</v>
      </c>
      <c r="Y100" s="23">
        <v>43</v>
      </c>
      <c r="Z100" s="23">
        <v>27</v>
      </c>
      <c r="AA100" s="23">
        <v>47</v>
      </c>
      <c r="AB100" s="23">
        <v>74</v>
      </c>
    </row>
    <row r="101" spans="1:28" x14ac:dyDescent="0.2">
      <c r="A101" s="23">
        <v>118479</v>
      </c>
      <c r="B101" s="23">
        <v>8862509</v>
      </c>
      <c r="C101" s="23">
        <v>886</v>
      </c>
      <c r="D101" s="23" t="s">
        <v>41</v>
      </c>
      <c r="E101" s="23">
        <v>2509</v>
      </c>
      <c r="F101" s="23" t="s">
        <v>136</v>
      </c>
      <c r="G101" s="23" t="s">
        <v>43</v>
      </c>
      <c r="H101" s="23" t="s">
        <v>44</v>
      </c>
      <c r="I101" s="23">
        <v>28041</v>
      </c>
      <c r="J101" s="23">
        <v>57246.999999999993</v>
      </c>
      <c r="K101" s="23">
        <v>29205.999999999993</v>
      </c>
      <c r="L101" s="23">
        <v>33395</v>
      </c>
      <c r="M101" s="23">
        <v>62601</v>
      </c>
      <c r="N101" s="23">
        <v>56</v>
      </c>
      <c r="O101" s="23">
        <v>7</v>
      </c>
      <c r="P101" s="23">
        <v>49</v>
      </c>
      <c r="Q101" s="23">
        <v>104</v>
      </c>
      <c r="R101" s="23">
        <v>17</v>
      </c>
      <c r="S101" s="23">
        <v>87</v>
      </c>
      <c r="T101" s="23">
        <v>53</v>
      </c>
      <c r="U101" s="23">
        <v>7</v>
      </c>
      <c r="V101" s="23">
        <v>46</v>
      </c>
      <c r="W101" s="23">
        <v>96</v>
      </c>
      <c r="X101" s="23">
        <v>16</v>
      </c>
      <c r="Y101" s="23">
        <v>80</v>
      </c>
      <c r="Z101" s="23">
        <v>47.5</v>
      </c>
      <c r="AA101" s="23">
        <v>83.5</v>
      </c>
      <c r="AB101" s="23">
        <v>131</v>
      </c>
    </row>
    <row r="102" spans="1:28" x14ac:dyDescent="0.2">
      <c r="A102" s="23">
        <v>118480</v>
      </c>
      <c r="B102" s="23">
        <v>8862510</v>
      </c>
      <c r="C102" s="23">
        <v>886</v>
      </c>
      <c r="D102" s="23" t="s">
        <v>41</v>
      </c>
      <c r="E102" s="23">
        <v>2510</v>
      </c>
      <c r="F102" s="23" t="s">
        <v>137</v>
      </c>
      <c r="G102" s="23" t="s">
        <v>43</v>
      </c>
      <c r="H102" s="23" t="s">
        <v>47</v>
      </c>
      <c r="I102" s="23">
        <v>42826</v>
      </c>
      <c r="J102" s="23">
        <v>61398.499999999993</v>
      </c>
      <c r="K102" s="23">
        <v>18572.499999999993</v>
      </c>
      <c r="L102" s="23">
        <v>35816</v>
      </c>
      <c r="M102" s="23">
        <v>54389</v>
      </c>
      <c r="N102" s="23">
        <v>54</v>
      </c>
      <c r="O102" s="23">
        <v>8</v>
      </c>
      <c r="P102" s="23">
        <v>46</v>
      </c>
      <c r="Q102" s="23">
        <v>120</v>
      </c>
      <c r="R102" s="23">
        <v>24</v>
      </c>
      <c r="S102" s="23">
        <v>96</v>
      </c>
      <c r="T102" s="23">
        <v>55</v>
      </c>
      <c r="U102" s="23">
        <v>8</v>
      </c>
      <c r="V102" s="23">
        <v>47</v>
      </c>
      <c r="W102" s="23">
        <v>116</v>
      </c>
      <c r="X102" s="23">
        <v>25</v>
      </c>
      <c r="Y102" s="23">
        <v>91</v>
      </c>
      <c r="Z102" s="23">
        <v>47</v>
      </c>
      <c r="AA102" s="23">
        <v>93.5</v>
      </c>
      <c r="AB102" s="23">
        <v>140.5</v>
      </c>
    </row>
    <row r="103" spans="1:28" x14ac:dyDescent="0.2">
      <c r="A103" s="23">
        <v>118484</v>
      </c>
      <c r="B103" s="23">
        <v>8862514</v>
      </c>
      <c r="C103" s="23">
        <v>886</v>
      </c>
      <c r="D103" s="23" t="s">
        <v>41</v>
      </c>
      <c r="E103" s="23">
        <v>2514</v>
      </c>
      <c r="F103" s="23" t="s">
        <v>138</v>
      </c>
      <c r="G103" s="23" t="s">
        <v>43</v>
      </c>
      <c r="H103" s="23" t="s">
        <v>44</v>
      </c>
      <c r="I103" s="23">
        <v>35052</v>
      </c>
      <c r="J103" s="23">
        <v>59213.499999999993</v>
      </c>
      <c r="K103" s="23">
        <v>24161.499999999993</v>
      </c>
      <c r="L103" s="23">
        <v>34542</v>
      </c>
      <c r="M103" s="23">
        <v>58704</v>
      </c>
      <c r="N103" s="23">
        <v>53</v>
      </c>
      <c r="O103" s="23">
        <v>10</v>
      </c>
      <c r="P103" s="23">
        <v>43</v>
      </c>
      <c r="Q103" s="23">
        <v>112</v>
      </c>
      <c r="R103" s="23">
        <v>20</v>
      </c>
      <c r="S103" s="23">
        <v>92</v>
      </c>
      <c r="T103" s="23">
        <v>55</v>
      </c>
      <c r="U103" s="23">
        <v>12</v>
      </c>
      <c r="V103" s="23">
        <v>43</v>
      </c>
      <c r="W103" s="23">
        <v>112</v>
      </c>
      <c r="X103" s="23">
        <v>19</v>
      </c>
      <c r="Y103" s="23">
        <v>93</v>
      </c>
      <c r="Z103" s="23">
        <v>43</v>
      </c>
      <c r="AA103" s="23">
        <v>92.5</v>
      </c>
      <c r="AB103" s="23">
        <v>135.5</v>
      </c>
    </row>
    <row r="104" spans="1:28" x14ac:dyDescent="0.2">
      <c r="A104" s="23">
        <v>118487</v>
      </c>
      <c r="B104" s="23">
        <v>8862519</v>
      </c>
      <c r="C104" s="23">
        <v>886</v>
      </c>
      <c r="D104" s="23" t="s">
        <v>41</v>
      </c>
      <c r="E104" s="23">
        <v>2519</v>
      </c>
      <c r="F104" s="23" t="s">
        <v>139</v>
      </c>
      <c r="G104" s="23" t="s">
        <v>43</v>
      </c>
      <c r="H104" s="23" t="s">
        <v>44</v>
      </c>
      <c r="I104" s="23">
        <v>13256</v>
      </c>
      <c r="J104" s="23">
        <v>21631.499999999996</v>
      </c>
      <c r="K104" s="23">
        <v>8375.4999999999964</v>
      </c>
      <c r="L104" s="23">
        <v>12619</v>
      </c>
      <c r="M104" s="23">
        <v>20995</v>
      </c>
      <c r="N104" s="23">
        <v>19</v>
      </c>
      <c r="O104" s="23">
        <v>0</v>
      </c>
      <c r="P104" s="23">
        <v>19</v>
      </c>
      <c r="Q104" s="23">
        <v>29</v>
      </c>
      <c r="R104" s="23">
        <v>0</v>
      </c>
      <c r="S104" s="23">
        <v>29</v>
      </c>
      <c r="T104" s="23">
        <v>18</v>
      </c>
      <c r="U104" s="23">
        <v>0</v>
      </c>
      <c r="V104" s="23">
        <v>18</v>
      </c>
      <c r="W104" s="23">
        <v>35</v>
      </c>
      <c r="X104" s="23">
        <v>2</v>
      </c>
      <c r="Y104" s="23">
        <v>33</v>
      </c>
      <c r="Z104" s="23">
        <v>18.5</v>
      </c>
      <c r="AA104" s="23">
        <v>31</v>
      </c>
      <c r="AB104" s="23">
        <v>49.5</v>
      </c>
    </row>
    <row r="105" spans="1:28" x14ac:dyDescent="0.2">
      <c r="A105" s="23">
        <v>118488</v>
      </c>
      <c r="B105" s="23">
        <v>8862520</v>
      </c>
      <c r="C105" s="23">
        <v>886</v>
      </c>
      <c r="D105" s="23" t="s">
        <v>41</v>
      </c>
      <c r="E105" s="23">
        <v>2520</v>
      </c>
      <c r="F105" s="23" t="s">
        <v>140</v>
      </c>
      <c r="G105" s="23" t="s">
        <v>43</v>
      </c>
      <c r="H105" s="23" t="s">
        <v>44</v>
      </c>
      <c r="I105" s="23">
        <v>54808</v>
      </c>
      <c r="J105" s="23">
        <v>89803.499999999985</v>
      </c>
      <c r="K105" s="23">
        <v>34995.499999999985</v>
      </c>
      <c r="L105" s="23">
        <v>52386</v>
      </c>
      <c r="M105" s="23">
        <v>87382</v>
      </c>
      <c r="N105" s="23">
        <v>78</v>
      </c>
      <c r="O105" s="23">
        <v>0</v>
      </c>
      <c r="P105" s="23">
        <v>78</v>
      </c>
      <c r="Q105" s="23">
        <v>149</v>
      </c>
      <c r="R105" s="23">
        <v>4</v>
      </c>
      <c r="S105" s="23">
        <v>145</v>
      </c>
      <c r="T105" s="23">
        <v>68</v>
      </c>
      <c r="U105" s="23">
        <v>0</v>
      </c>
      <c r="V105" s="23">
        <v>68</v>
      </c>
      <c r="W105" s="23">
        <v>123</v>
      </c>
      <c r="X105" s="23">
        <v>3</v>
      </c>
      <c r="Y105" s="23">
        <v>120</v>
      </c>
      <c r="Z105" s="23">
        <v>73</v>
      </c>
      <c r="AA105" s="23">
        <v>132.5</v>
      </c>
      <c r="AB105" s="23">
        <v>205.5</v>
      </c>
    </row>
    <row r="106" spans="1:28" x14ac:dyDescent="0.2">
      <c r="A106" s="23">
        <v>118490</v>
      </c>
      <c r="B106" s="23">
        <v>8862524</v>
      </c>
      <c r="C106" s="23">
        <v>886</v>
      </c>
      <c r="D106" s="23" t="s">
        <v>41</v>
      </c>
      <c r="E106" s="23">
        <v>2524</v>
      </c>
      <c r="F106" s="23" t="s">
        <v>141</v>
      </c>
      <c r="G106" s="23" t="s">
        <v>43</v>
      </c>
      <c r="H106" s="23" t="s">
        <v>44</v>
      </c>
      <c r="I106" s="23">
        <v>11344</v>
      </c>
      <c r="J106" s="23">
        <v>17698.499999999996</v>
      </c>
      <c r="K106" s="23">
        <v>6354.4999999999964</v>
      </c>
      <c r="L106" s="23">
        <v>10325</v>
      </c>
      <c r="M106" s="23">
        <v>16680</v>
      </c>
      <c r="N106" s="23">
        <v>18</v>
      </c>
      <c r="O106" s="23">
        <v>5</v>
      </c>
      <c r="P106" s="23">
        <v>13</v>
      </c>
      <c r="Q106" s="23">
        <v>33</v>
      </c>
      <c r="R106" s="23">
        <v>8</v>
      </c>
      <c r="S106" s="23">
        <v>25</v>
      </c>
      <c r="T106" s="23">
        <v>19</v>
      </c>
      <c r="U106" s="23">
        <v>4</v>
      </c>
      <c r="V106" s="23">
        <v>15</v>
      </c>
      <c r="W106" s="23">
        <v>33</v>
      </c>
      <c r="X106" s="23">
        <v>7</v>
      </c>
      <c r="Y106" s="23">
        <v>26</v>
      </c>
      <c r="Z106" s="23">
        <v>15</v>
      </c>
      <c r="AA106" s="23">
        <v>25.5</v>
      </c>
      <c r="AB106" s="23">
        <v>40.5</v>
      </c>
    </row>
    <row r="107" spans="1:28" x14ac:dyDescent="0.2">
      <c r="A107" s="23">
        <v>118491</v>
      </c>
      <c r="B107" s="23">
        <v>8862525</v>
      </c>
      <c r="C107" s="23">
        <v>886</v>
      </c>
      <c r="D107" s="23" t="s">
        <v>41</v>
      </c>
      <c r="E107" s="23">
        <v>2525</v>
      </c>
      <c r="F107" s="23" t="s">
        <v>142</v>
      </c>
      <c r="G107" s="23" t="s">
        <v>43</v>
      </c>
      <c r="H107" s="23" t="s">
        <v>47</v>
      </c>
      <c r="I107" s="23">
        <v>29188</v>
      </c>
      <c r="J107" s="23">
        <v>46977.499999999993</v>
      </c>
      <c r="K107" s="23">
        <v>17789.499999999993</v>
      </c>
      <c r="L107" s="23">
        <v>27404</v>
      </c>
      <c r="M107" s="23">
        <v>45194</v>
      </c>
      <c r="N107" s="23">
        <v>38</v>
      </c>
      <c r="O107" s="23">
        <v>6</v>
      </c>
      <c r="P107" s="23">
        <v>32</v>
      </c>
      <c r="Q107" s="23">
        <v>67</v>
      </c>
      <c r="R107" s="23">
        <v>12</v>
      </c>
      <c r="S107" s="23">
        <v>55</v>
      </c>
      <c r="T107" s="23">
        <v>45</v>
      </c>
      <c r="U107" s="23">
        <v>7</v>
      </c>
      <c r="V107" s="23">
        <v>38</v>
      </c>
      <c r="W107" s="23">
        <v>100</v>
      </c>
      <c r="X107" s="23">
        <v>16</v>
      </c>
      <c r="Y107" s="23">
        <v>84</v>
      </c>
      <c r="Z107" s="23">
        <v>38</v>
      </c>
      <c r="AA107" s="23">
        <v>69.5</v>
      </c>
      <c r="AB107" s="23">
        <v>107.5</v>
      </c>
    </row>
    <row r="108" spans="1:28" x14ac:dyDescent="0.2">
      <c r="A108" s="23">
        <v>118493</v>
      </c>
      <c r="B108" s="23">
        <v>8862530</v>
      </c>
      <c r="C108" s="23">
        <v>886</v>
      </c>
      <c r="D108" s="23" t="s">
        <v>41</v>
      </c>
      <c r="E108" s="23">
        <v>2530</v>
      </c>
      <c r="F108" s="23" t="s">
        <v>143</v>
      </c>
      <c r="G108" s="23" t="s">
        <v>43</v>
      </c>
      <c r="H108" s="23" t="s">
        <v>44</v>
      </c>
      <c r="I108" s="23">
        <v>49709</v>
      </c>
      <c r="J108" s="23">
        <v>88492.499999999985</v>
      </c>
      <c r="K108" s="23">
        <v>38783.499999999985</v>
      </c>
      <c r="L108" s="23">
        <v>51621</v>
      </c>
      <c r="M108" s="23">
        <v>90405</v>
      </c>
      <c r="N108" s="23">
        <v>71</v>
      </c>
      <c r="O108" s="23">
        <v>0</v>
      </c>
      <c r="P108" s="23">
        <v>71</v>
      </c>
      <c r="Q108" s="23">
        <v>141</v>
      </c>
      <c r="R108" s="23">
        <v>0</v>
      </c>
      <c r="S108" s="23">
        <v>141</v>
      </c>
      <c r="T108" s="23">
        <v>69</v>
      </c>
      <c r="U108" s="23">
        <v>0</v>
      </c>
      <c r="V108" s="23">
        <v>69</v>
      </c>
      <c r="W108" s="23">
        <v>126</v>
      </c>
      <c r="X108" s="23">
        <v>2</v>
      </c>
      <c r="Y108" s="23">
        <v>124</v>
      </c>
      <c r="Z108" s="23">
        <v>70</v>
      </c>
      <c r="AA108" s="23">
        <v>132.5</v>
      </c>
      <c r="AB108" s="23">
        <v>202.5</v>
      </c>
    </row>
    <row r="109" spans="1:28" x14ac:dyDescent="0.2">
      <c r="A109" s="23">
        <v>118495</v>
      </c>
      <c r="B109" s="23">
        <v>8862532</v>
      </c>
      <c r="C109" s="23">
        <v>886</v>
      </c>
      <c r="D109" s="23" t="s">
        <v>41</v>
      </c>
      <c r="E109" s="23">
        <v>2532</v>
      </c>
      <c r="F109" s="23" t="s">
        <v>144</v>
      </c>
      <c r="G109" s="23" t="s">
        <v>43</v>
      </c>
      <c r="H109" s="23" t="s">
        <v>44</v>
      </c>
      <c r="I109" s="23">
        <v>20011</v>
      </c>
      <c r="J109" s="23">
        <v>32774.999999999993</v>
      </c>
      <c r="K109" s="23">
        <v>12763.999999999993</v>
      </c>
      <c r="L109" s="23">
        <v>19119</v>
      </c>
      <c r="M109" s="23">
        <v>31883</v>
      </c>
      <c r="N109" s="23">
        <v>26</v>
      </c>
      <c r="O109" s="23">
        <v>0</v>
      </c>
      <c r="P109" s="23">
        <v>26</v>
      </c>
      <c r="Q109" s="23">
        <v>53</v>
      </c>
      <c r="R109" s="23">
        <v>4</v>
      </c>
      <c r="S109" s="23">
        <v>49</v>
      </c>
      <c r="T109" s="23">
        <v>26</v>
      </c>
      <c r="U109" s="23">
        <v>0</v>
      </c>
      <c r="V109" s="23">
        <v>26</v>
      </c>
      <c r="W109" s="23">
        <v>52</v>
      </c>
      <c r="X109" s="23">
        <v>3</v>
      </c>
      <c r="Y109" s="23">
        <v>49</v>
      </c>
      <c r="Z109" s="23">
        <v>26</v>
      </c>
      <c r="AA109" s="23">
        <v>49</v>
      </c>
      <c r="AB109" s="23">
        <v>75</v>
      </c>
    </row>
    <row r="110" spans="1:28" x14ac:dyDescent="0.2">
      <c r="A110" s="23">
        <v>118497</v>
      </c>
      <c r="B110" s="23">
        <v>8862534</v>
      </c>
      <c r="C110" s="23">
        <v>886</v>
      </c>
      <c r="D110" s="23" t="s">
        <v>41</v>
      </c>
      <c r="E110" s="23">
        <v>2534</v>
      </c>
      <c r="F110" s="23" t="s">
        <v>145</v>
      </c>
      <c r="G110" s="23" t="s">
        <v>43</v>
      </c>
      <c r="H110" s="23" t="s">
        <v>44</v>
      </c>
      <c r="I110" s="23">
        <v>7903</v>
      </c>
      <c r="J110" s="23">
        <v>12017.499999999998</v>
      </c>
      <c r="K110" s="23">
        <v>4114.4999999999982</v>
      </c>
      <c r="L110" s="23">
        <v>7011</v>
      </c>
      <c r="M110" s="23">
        <v>11126</v>
      </c>
      <c r="N110" s="23">
        <v>8</v>
      </c>
      <c r="O110" s="23">
        <v>3</v>
      </c>
      <c r="P110" s="23">
        <v>5</v>
      </c>
      <c r="Q110" s="23">
        <v>37</v>
      </c>
      <c r="R110" s="23">
        <v>16</v>
      </c>
      <c r="S110" s="23">
        <v>21</v>
      </c>
      <c r="T110" s="23">
        <v>12</v>
      </c>
      <c r="U110" s="23">
        <v>4</v>
      </c>
      <c r="V110" s="23">
        <v>8</v>
      </c>
      <c r="W110" s="23">
        <v>32</v>
      </c>
      <c r="X110" s="23">
        <v>14</v>
      </c>
      <c r="Y110" s="23">
        <v>18</v>
      </c>
      <c r="Z110" s="23">
        <v>8</v>
      </c>
      <c r="AA110" s="23">
        <v>19.5</v>
      </c>
      <c r="AB110" s="23">
        <v>27.5</v>
      </c>
    </row>
    <row r="111" spans="1:28" x14ac:dyDescent="0.2">
      <c r="A111" s="23">
        <v>118501</v>
      </c>
      <c r="B111" s="23">
        <v>8862539</v>
      </c>
      <c r="C111" s="23">
        <v>886</v>
      </c>
      <c r="D111" s="23" t="s">
        <v>41</v>
      </c>
      <c r="E111" s="23">
        <v>2539</v>
      </c>
      <c r="F111" s="23" t="s">
        <v>146</v>
      </c>
      <c r="G111" s="23" t="s">
        <v>43</v>
      </c>
      <c r="H111" s="23" t="s">
        <v>44</v>
      </c>
      <c r="I111" s="23">
        <v>20649</v>
      </c>
      <c r="J111" s="23">
        <v>34741.499999999993</v>
      </c>
      <c r="K111" s="23">
        <v>14092.499999999993</v>
      </c>
      <c r="L111" s="23">
        <v>20266</v>
      </c>
      <c r="M111" s="23">
        <v>34359</v>
      </c>
      <c r="N111" s="23">
        <v>28</v>
      </c>
      <c r="O111" s="23">
        <v>0</v>
      </c>
      <c r="P111" s="23">
        <v>28</v>
      </c>
      <c r="Q111" s="23">
        <v>56</v>
      </c>
      <c r="R111" s="23">
        <v>0</v>
      </c>
      <c r="S111" s="23">
        <v>56</v>
      </c>
      <c r="T111" s="23">
        <v>23</v>
      </c>
      <c r="U111" s="23">
        <v>0</v>
      </c>
      <c r="V111" s="23">
        <v>23</v>
      </c>
      <c r="W111" s="23">
        <v>52</v>
      </c>
      <c r="X111" s="23">
        <v>0</v>
      </c>
      <c r="Y111" s="23">
        <v>52</v>
      </c>
      <c r="Z111" s="23">
        <v>25.5</v>
      </c>
      <c r="AA111" s="23">
        <v>54</v>
      </c>
      <c r="AB111" s="23">
        <v>79.5</v>
      </c>
    </row>
    <row r="112" spans="1:28" x14ac:dyDescent="0.2">
      <c r="A112" s="23">
        <v>118505</v>
      </c>
      <c r="B112" s="23">
        <v>8862545</v>
      </c>
      <c r="C112" s="23">
        <v>886</v>
      </c>
      <c r="D112" s="23" t="s">
        <v>41</v>
      </c>
      <c r="E112" s="23">
        <v>2545</v>
      </c>
      <c r="F112" s="23" t="s">
        <v>147</v>
      </c>
      <c r="G112" s="23" t="s">
        <v>43</v>
      </c>
      <c r="H112" s="23" t="s">
        <v>44</v>
      </c>
      <c r="I112" s="23">
        <v>38238</v>
      </c>
      <c r="J112" s="23">
        <v>65768.499999999985</v>
      </c>
      <c r="K112" s="23">
        <v>27530.499999999985</v>
      </c>
      <c r="L112" s="23">
        <v>38365</v>
      </c>
      <c r="M112" s="23">
        <v>65896</v>
      </c>
      <c r="N112" s="23">
        <v>54</v>
      </c>
      <c r="O112" s="23">
        <v>2</v>
      </c>
      <c r="P112" s="23">
        <v>52</v>
      </c>
      <c r="Q112" s="23">
        <v>98</v>
      </c>
      <c r="R112" s="23">
        <v>3</v>
      </c>
      <c r="S112" s="23">
        <v>95</v>
      </c>
      <c r="T112" s="23">
        <v>56</v>
      </c>
      <c r="U112" s="23">
        <v>6</v>
      </c>
      <c r="V112" s="23">
        <v>50</v>
      </c>
      <c r="W112" s="23">
        <v>107</v>
      </c>
      <c r="X112" s="23">
        <v>3</v>
      </c>
      <c r="Y112" s="23">
        <v>104</v>
      </c>
      <c r="Z112" s="23">
        <v>51</v>
      </c>
      <c r="AA112" s="23">
        <v>99.5</v>
      </c>
      <c r="AB112" s="23">
        <v>150.5</v>
      </c>
    </row>
    <row r="113" spans="1:28" x14ac:dyDescent="0.2">
      <c r="A113" s="23">
        <v>118511</v>
      </c>
      <c r="B113" s="23">
        <v>8862552</v>
      </c>
      <c r="C113" s="23">
        <v>886</v>
      </c>
      <c r="D113" s="23" t="s">
        <v>41</v>
      </c>
      <c r="E113" s="23">
        <v>2552</v>
      </c>
      <c r="F113" s="23" t="s">
        <v>148</v>
      </c>
      <c r="G113" s="23" t="s">
        <v>43</v>
      </c>
      <c r="H113" s="23" t="s">
        <v>44</v>
      </c>
      <c r="I113" s="23">
        <v>40405</v>
      </c>
      <c r="J113" s="23">
        <v>66860.999999999985</v>
      </c>
      <c r="K113" s="23">
        <v>26455.999999999985</v>
      </c>
      <c r="L113" s="23">
        <v>39003</v>
      </c>
      <c r="M113" s="23">
        <v>65459</v>
      </c>
      <c r="N113" s="23">
        <v>54</v>
      </c>
      <c r="O113" s="23">
        <v>1</v>
      </c>
      <c r="P113" s="23">
        <v>53</v>
      </c>
      <c r="Q113" s="23">
        <v>103</v>
      </c>
      <c r="R113" s="23">
        <v>5</v>
      </c>
      <c r="S113" s="23">
        <v>98</v>
      </c>
      <c r="T113" s="23">
        <v>54</v>
      </c>
      <c r="U113" s="23">
        <v>1</v>
      </c>
      <c r="V113" s="23">
        <v>53</v>
      </c>
      <c r="W113" s="23">
        <v>107</v>
      </c>
      <c r="X113" s="23">
        <v>5</v>
      </c>
      <c r="Y113" s="23">
        <v>102</v>
      </c>
      <c r="Z113" s="23">
        <v>53</v>
      </c>
      <c r="AA113" s="23">
        <v>100</v>
      </c>
      <c r="AB113" s="23">
        <v>153</v>
      </c>
    </row>
    <row r="114" spans="1:28" x14ac:dyDescent="0.2">
      <c r="A114" s="23">
        <v>118515</v>
      </c>
      <c r="B114" s="23">
        <v>8862559</v>
      </c>
      <c r="C114" s="23">
        <v>886</v>
      </c>
      <c r="D114" s="23" t="s">
        <v>41</v>
      </c>
      <c r="E114" s="23">
        <v>2559</v>
      </c>
      <c r="F114" s="23" t="s">
        <v>149</v>
      </c>
      <c r="G114" s="23" t="s">
        <v>43</v>
      </c>
      <c r="H114" s="23" t="s">
        <v>44</v>
      </c>
      <c r="I114" s="23">
        <v>18354</v>
      </c>
      <c r="J114" s="23">
        <v>29934.499999999996</v>
      </c>
      <c r="K114" s="23">
        <v>11580.499999999996</v>
      </c>
      <c r="L114" s="23">
        <v>17462</v>
      </c>
      <c r="M114" s="23">
        <v>29043</v>
      </c>
      <c r="N114" s="23">
        <v>26</v>
      </c>
      <c r="O114" s="23">
        <v>0</v>
      </c>
      <c r="P114" s="23">
        <v>26</v>
      </c>
      <c r="Q114" s="23">
        <v>49</v>
      </c>
      <c r="R114" s="23">
        <v>3</v>
      </c>
      <c r="S114" s="23">
        <v>46</v>
      </c>
      <c r="T114" s="23">
        <v>25</v>
      </c>
      <c r="U114" s="23">
        <v>1</v>
      </c>
      <c r="V114" s="23">
        <v>24</v>
      </c>
      <c r="W114" s="23">
        <v>45</v>
      </c>
      <c r="X114" s="23">
        <v>4</v>
      </c>
      <c r="Y114" s="23">
        <v>41</v>
      </c>
      <c r="Z114" s="23">
        <v>25</v>
      </c>
      <c r="AA114" s="23">
        <v>43.5</v>
      </c>
      <c r="AB114" s="23">
        <v>68.5</v>
      </c>
    </row>
    <row r="115" spans="1:28" x14ac:dyDescent="0.2">
      <c r="A115" s="23">
        <v>118516</v>
      </c>
      <c r="B115" s="23">
        <v>8862562</v>
      </c>
      <c r="C115" s="23">
        <v>886</v>
      </c>
      <c r="D115" s="23" t="s">
        <v>41</v>
      </c>
      <c r="E115" s="23">
        <v>2562</v>
      </c>
      <c r="F115" s="23" t="s">
        <v>150</v>
      </c>
      <c r="G115" s="23" t="s">
        <v>43</v>
      </c>
      <c r="H115" s="23" t="s">
        <v>44</v>
      </c>
      <c r="I115" s="23">
        <v>17207</v>
      </c>
      <c r="J115" s="23">
        <v>29060.499999999996</v>
      </c>
      <c r="K115" s="23">
        <v>11853.499999999996</v>
      </c>
      <c r="L115" s="23">
        <v>16952</v>
      </c>
      <c r="M115" s="23">
        <v>28806</v>
      </c>
      <c r="N115" s="23">
        <v>25</v>
      </c>
      <c r="O115" s="23">
        <v>4</v>
      </c>
      <c r="P115" s="23">
        <v>21</v>
      </c>
      <c r="Q115" s="23">
        <v>48</v>
      </c>
      <c r="R115" s="23">
        <v>2</v>
      </c>
      <c r="S115" s="23">
        <v>46</v>
      </c>
      <c r="T115" s="23">
        <v>21</v>
      </c>
      <c r="U115" s="23">
        <v>1</v>
      </c>
      <c r="V115" s="23">
        <v>20</v>
      </c>
      <c r="W115" s="23">
        <v>49</v>
      </c>
      <c r="X115" s="23">
        <v>3</v>
      </c>
      <c r="Y115" s="23">
        <v>46</v>
      </c>
      <c r="Z115" s="23">
        <v>20.5</v>
      </c>
      <c r="AA115" s="23">
        <v>46</v>
      </c>
      <c r="AB115" s="23">
        <v>66.5</v>
      </c>
    </row>
    <row r="116" spans="1:28" x14ac:dyDescent="0.2">
      <c r="A116" s="23">
        <v>118520</v>
      </c>
      <c r="B116" s="23">
        <v>8862569</v>
      </c>
      <c r="C116" s="23">
        <v>886</v>
      </c>
      <c r="D116" s="23" t="s">
        <v>41</v>
      </c>
      <c r="E116" s="23">
        <v>2569</v>
      </c>
      <c r="F116" s="23" t="s">
        <v>151</v>
      </c>
      <c r="G116" s="23" t="s">
        <v>43</v>
      </c>
      <c r="H116" s="23" t="s">
        <v>47</v>
      </c>
      <c r="I116" s="23">
        <v>26129</v>
      </c>
      <c r="J116" s="23">
        <v>38455.999999999993</v>
      </c>
      <c r="K116" s="23">
        <v>12326.999999999993</v>
      </c>
      <c r="L116" s="23">
        <v>22433</v>
      </c>
      <c r="M116" s="23">
        <v>34760</v>
      </c>
      <c r="N116" s="23">
        <v>33</v>
      </c>
      <c r="O116" s="23">
        <v>6</v>
      </c>
      <c r="P116" s="23">
        <v>27</v>
      </c>
      <c r="Q116" s="23">
        <v>85</v>
      </c>
      <c r="R116" s="23">
        <v>14</v>
      </c>
      <c r="S116" s="23">
        <v>71</v>
      </c>
      <c r="T116" s="23">
        <v>26</v>
      </c>
      <c r="U116" s="23">
        <v>6</v>
      </c>
      <c r="V116" s="23">
        <v>20</v>
      </c>
      <c r="W116" s="23">
        <v>73</v>
      </c>
      <c r="X116" s="23">
        <v>15</v>
      </c>
      <c r="Y116" s="23">
        <v>58</v>
      </c>
      <c r="Z116" s="23">
        <v>23.5</v>
      </c>
      <c r="AA116" s="23">
        <v>64.5</v>
      </c>
      <c r="AB116" s="23">
        <v>88</v>
      </c>
    </row>
    <row r="117" spans="1:28" x14ac:dyDescent="0.2">
      <c r="A117" s="23">
        <v>118523</v>
      </c>
      <c r="B117" s="23">
        <v>8862574</v>
      </c>
      <c r="C117" s="23">
        <v>886</v>
      </c>
      <c r="D117" s="23" t="s">
        <v>41</v>
      </c>
      <c r="E117" s="23">
        <v>2574</v>
      </c>
      <c r="F117" s="23" t="s">
        <v>152</v>
      </c>
      <c r="G117" s="23" t="s">
        <v>43</v>
      </c>
      <c r="H117" s="23" t="s">
        <v>44</v>
      </c>
      <c r="I117" s="23">
        <v>46523</v>
      </c>
      <c r="J117" s="23">
        <v>87181.499999999985</v>
      </c>
      <c r="K117" s="23">
        <v>40658.499999999985</v>
      </c>
      <c r="L117" s="23">
        <v>50856</v>
      </c>
      <c r="M117" s="23">
        <v>91515</v>
      </c>
      <c r="N117" s="23">
        <v>61</v>
      </c>
      <c r="O117" s="23">
        <v>5</v>
      </c>
      <c r="P117" s="23">
        <v>56</v>
      </c>
      <c r="Q117" s="23">
        <v>128</v>
      </c>
      <c r="R117" s="23">
        <v>18</v>
      </c>
      <c r="S117" s="23">
        <v>110</v>
      </c>
      <c r="T117" s="23">
        <v>81</v>
      </c>
      <c r="U117" s="23">
        <v>8</v>
      </c>
      <c r="V117" s="23">
        <v>73</v>
      </c>
      <c r="W117" s="23">
        <v>171</v>
      </c>
      <c r="X117" s="23">
        <v>28</v>
      </c>
      <c r="Y117" s="23">
        <v>143</v>
      </c>
      <c r="Z117" s="23">
        <v>73</v>
      </c>
      <c r="AA117" s="23">
        <v>126.5</v>
      </c>
      <c r="AB117" s="23">
        <v>199.5</v>
      </c>
    </row>
    <row r="118" spans="1:28" x14ac:dyDescent="0.2">
      <c r="A118" s="23">
        <v>118524</v>
      </c>
      <c r="B118" s="23">
        <v>8862578</v>
      </c>
      <c r="C118" s="23">
        <v>886</v>
      </c>
      <c r="D118" s="23" t="s">
        <v>41</v>
      </c>
      <c r="E118" s="23">
        <v>2578</v>
      </c>
      <c r="F118" s="23" t="s">
        <v>153</v>
      </c>
      <c r="G118" s="23" t="s">
        <v>43</v>
      </c>
      <c r="H118" s="23" t="s">
        <v>44</v>
      </c>
      <c r="I118" s="23">
        <v>8158</v>
      </c>
      <c r="J118" s="23">
        <v>18790.999999999996</v>
      </c>
      <c r="K118" s="23">
        <v>10632.999999999996</v>
      </c>
      <c r="L118" s="23">
        <v>10962</v>
      </c>
      <c r="M118" s="23">
        <v>21595</v>
      </c>
      <c r="N118" s="23">
        <v>16</v>
      </c>
      <c r="O118" s="23">
        <v>0</v>
      </c>
      <c r="P118" s="23">
        <v>16</v>
      </c>
      <c r="Q118" s="23">
        <v>31</v>
      </c>
      <c r="R118" s="23">
        <v>1</v>
      </c>
      <c r="S118" s="23">
        <v>30</v>
      </c>
      <c r="T118" s="23">
        <v>15</v>
      </c>
      <c r="U118" s="23">
        <v>0</v>
      </c>
      <c r="V118" s="23">
        <v>15</v>
      </c>
      <c r="W118" s="23">
        <v>26</v>
      </c>
      <c r="X118" s="23">
        <v>1</v>
      </c>
      <c r="Y118" s="23">
        <v>25</v>
      </c>
      <c r="Z118" s="23">
        <v>15.5</v>
      </c>
      <c r="AA118" s="23">
        <v>27.5</v>
      </c>
      <c r="AB118" s="23">
        <v>43</v>
      </c>
    </row>
    <row r="119" spans="1:28" x14ac:dyDescent="0.2">
      <c r="A119" s="23">
        <v>118526</v>
      </c>
      <c r="B119" s="23">
        <v>8862586</v>
      </c>
      <c r="C119" s="23">
        <v>886</v>
      </c>
      <c r="D119" s="23" t="s">
        <v>41</v>
      </c>
      <c r="E119" s="23">
        <v>2586</v>
      </c>
      <c r="F119" s="23" t="s">
        <v>154</v>
      </c>
      <c r="G119" s="23" t="s">
        <v>43</v>
      </c>
      <c r="H119" s="23" t="s">
        <v>44</v>
      </c>
      <c r="I119" s="23">
        <v>14276</v>
      </c>
      <c r="J119" s="23">
        <v>22286.999999999996</v>
      </c>
      <c r="K119" s="23">
        <v>8010.9999999999964</v>
      </c>
      <c r="L119" s="23">
        <v>13001</v>
      </c>
      <c r="M119" s="23">
        <v>21012</v>
      </c>
      <c r="N119" s="23">
        <v>18</v>
      </c>
      <c r="O119" s="23">
        <v>3</v>
      </c>
      <c r="P119" s="23">
        <v>15</v>
      </c>
      <c r="Q119" s="23">
        <v>43</v>
      </c>
      <c r="R119" s="23">
        <v>7</v>
      </c>
      <c r="S119" s="23">
        <v>36</v>
      </c>
      <c r="T119" s="23">
        <v>22</v>
      </c>
      <c r="U119" s="23">
        <v>6</v>
      </c>
      <c r="V119" s="23">
        <v>16</v>
      </c>
      <c r="W119" s="23">
        <v>41</v>
      </c>
      <c r="X119" s="23">
        <v>7</v>
      </c>
      <c r="Y119" s="23">
        <v>34</v>
      </c>
      <c r="Z119" s="23">
        <v>16</v>
      </c>
      <c r="AA119" s="23">
        <v>35</v>
      </c>
      <c r="AB119" s="23">
        <v>51</v>
      </c>
    </row>
    <row r="120" spans="1:28" x14ac:dyDescent="0.2">
      <c r="A120" s="23">
        <v>118534</v>
      </c>
      <c r="B120" s="23">
        <v>8862603</v>
      </c>
      <c r="C120" s="23">
        <v>886</v>
      </c>
      <c r="D120" s="23" t="s">
        <v>41</v>
      </c>
      <c r="E120" s="23">
        <v>2603</v>
      </c>
      <c r="F120" s="23" t="s">
        <v>155</v>
      </c>
      <c r="G120" s="23" t="s">
        <v>43</v>
      </c>
      <c r="H120" s="23" t="s">
        <v>47</v>
      </c>
      <c r="I120" s="23">
        <v>37091</v>
      </c>
      <c r="J120" s="23">
        <v>53095.499999999993</v>
      </c>
      <c r="K120" s="23">
        <v>16004.499999999993</v>
      </c>
      <c r="L120" s="23">
        <v>30973</v>
      </c>
      <c r="M120" s="23">
        <v>46978</v>
      </c>
      <c r="N120" s="23">
        <v>57</v>
      </c>
      <c r="O120" s="23">
        <v>15</v>
      </c>
      <c r="P120" s="23">
        <v>42</v>
      </c>
      <c r="Q120" s="23">
        <v>109</v>
      </c>
      <c r="R120" s="23">
        <v>25</v>
      </c>
      <c r="S120" s="23">
        <v>84</v>
      </c>
      <c r="T120" s="23">
        <v>56</v>
      </c>
      <c r="U120" s="23">
        <v>18</v>
      </c>
      <c r="V120" s="23">
        <v>38</v>
      </c>
      <c r="W120" s="23">
        <v>108</v>
      </c>
      <c r="X120" s="23">
        <v>29</v>
      </c>
      <c r="Y120" s="23">
        <v>79</v>
      </c>
      <c r="Z120" s="23">
        <v>40</v>
      </c>
      <c r="AA120" s="23">
        <v>81.5</v>
      </c>
      <c r="AB120" s="23">
        <v>121.5</v>
      </c>
    </row>
    <row r="121" spans="1:28" x14ac:dyDescent="0.2">
      <c r="A121" s="23">
        <v>118536</v>
      </c>
      <c r="B121" s="23">
        <v>8862607</v>
      </c>
      <c r="C121" s="23">
        <v>886</v>
      </c>
      <c r="D121" s="23" t="s">
        <v>41</v>
      </c>
      <c r="E121" s="23">
        <v>2607</v>
      </c>
      <c r="F121" s="23" t="s">
        <v>156</v>
      </c>
      <c r="G121" s="23" t="s">
        <v>43</v>
      </c>
      <c r="H121" s="23" t="s">
        <v>44</v>
      </c>
      <c r="I121" s="23">
        <v>4334</v>
      </c>
      <c r="J121" s="23">
        <v>3277.4999999999995</v>
      </c>
      <c r="K121" s="23">
        <v>-1056.5000000000005</v>
      </c>
      <c r="L121" s="23">
        <v>1912</v>
      </c>
      <c r="M121" s="23">
        <v>856</v>
      </c>
      <c r="N121" s="23">
        <v>6</v>
      </c>
      <c r="O121" s="23">
        <v>5</v>
      </c>
      <c r="P121" s="23">
        <v>1</v>
      </c>
      <c r="Q121" s="23">
        <v>19</v>
      </c>
      <c r="R121" s="23">
        <v>13</v>
      </c>
      <c r="S121" s="23">
        <v>6</v>
      </c>
      <c r="T121" s="23">
        <v>6</v>
      </c>
      <c r="U121" s="23">
        <v>5</v>
      </c>
      <c r="V121" s="23">
        <v>1</v>
      </c>
      <c r="W121" s="23">
        <v>17</v>
      </c>
      <c r="X121" s="23">
        <v>10</v>
      </c>
      <c r="Y121" s="23">
        <v>7</v>
      </c>
      <c r="Z121" s="23">
        <v>1</v>
      </c>
      <c r="AA121" s="23">
        <v>6.5</v>
      </c>
      <c r="AB121" s="23">
        <v>7.5</v>
      </c>
    </row>
    <row r="122" spans="1:28" x14ac:dyDescent="0.2">
      <c r="A122" s="23">
        <v>118538</v>
      </c>
      <c r="B122" s="23">
        <v>8862611</v>
      </c>
      <c r="C122" s="23">
        <v>886</v>
      </c>
      <c r="D122" s="23" t="s">
        <v>41</v>
      </c>
      <c r="E122" s="23">
        <v>2611</v>
      </c>
      <c r="F122" s="23" t="s">
        <v>157</v>
      </c>
      <c r="G122" s="23" t="s">
        <v>43</v>
      </c>
      <c r="H122" s="23" t="s">
        <v>44</v>
      </c>
      <c r="I122" s="23">
        <v>51366</v>
      </c>
      <c r="J122" s="23">
        <v>84559.499999999985</v>
      </c>
      <c r="K122" s="23">
        <v>33193.499999999985</v>
      </c>
      <c r="L122" s="23">
        <v>49327</v>
      </c>
      <c r="M122" s="23">
        <v>82521</v>
      </c>
      <c r="N122" s="23">
        <v>70</v>
      </c>
      <c r="O122" s="23">
        <v>11</v>
      </c>
      <c r="P122" s="23">
        <v>59</v>
      </c>
      <c r="Q122" s="23">
        <v>156</v>
      </c>
      <c r="R122" s="23">
        <v>27</v>
      </c>
      <c r="S122" s="23">
        <v>129</v>
      </c>
      <c r="T122" s="23">
        <v>77</v>
      </c>
      <c r="U122" s="23">
        <v>12</v>
      </c>
      <c r="V122" s="23">
        <v>65</v>
      </c>
      <c r="W122" s="23">
        <v>155</v>
      </c>
      <c r="X122" s="23">
        <v>27</v>
      </c>
      <c r="Y122" s="23">
        <v>128</v>
      </c>
      <c r="Z122" s="23">
        <v>65</v>
      </c>
      <c r="AA122" s="23">
        <v>128.5</v>
      </c>
      <c r="AB122" s="23">
        <v>193.5</v>
      </c>
    </row>
    <row r="123" spans="1:28" x14ac:dyDescent="0.2">
      <c r="A123" s="23">
        <v>118541</v>
      </c>
      <c r="B123" s="23">
        <v>8862615</v>
      </c>
      <c r="C123" s="23">
        <v>886</v>
      </c>
      <c r="D123" s="23" t="s">
        <v>41</v>
      </c>
      <c r="E123" s="23">
        <v>2615</v>
      </c>
      <c r="F123" s="23" t="s">
        <v>158</v>
      </c>
      <c r="G123" s="23" t="s">
        <v>43</v>
      </c>
      <c r="H123" s="23" t="s">
        <v>44</v>
      </c>
      <c r="I123" s="23">
        <v>12619</v>
      </c>
      <c r="J123" s="23">
        <v>19664.999999999996</v>
      </c>
      <c r="K123" s="23">
        <v>7045.9999999999964</v>
      </c>
      <c r="L123" s="23">
        <v>11472</v>
      </c>
      <c r="M123" s="23">
        <v>18518</v>
      </c>
      <c r="N123" s="23">
        <v>20</v>
      </c>
      <c r="O123" s="23">
        <v>1</v>
      </c>
      <c r="P123" s="23">
        <v>19</v>
      </c>
      <c r="Q123" s="23">
        <v>32</v>
      </c>
      <c r="R123" s="23">
        <v>4</v>
      </c>
      <c r="S123" s="23">
        <v>28</v>
      </c>
      <c r="T123" s="23">
        <v>18</v>
      </c>
      <c r="U123" s="23">
        <v>1</v>
      </c>
      <c r="V123" s="23">
        <v>17</v>
      </c>
      <c r="W123" s="23">
        <v>29</v>
      </c>
      <c r="X123" s="23">
        <v>3</v>
      </c>
      <c r="Y123" s="23">
        <v>26</v>
      </c>
      <c r="Z123" s="23">
        <v>18</v>
      </c>
      <c r="AA123" s="23">
        <v>27</v>
      </c>
      <c r="AB123" s="23">
        <v>45</v>
      </c>
    </row>
    <row r="124" spans="1:28" x14ac:dyDescent="0.2">
      <c r="A124" s="23">
        <v>118547</v>
      </c>
      <c r="B124" s="23">
        <v>8862626</v>
      </c>
      <c r="C124" s="23">
        <v>886</v>
      </c>
      <c r="D124" s="23" t="s">
        <v>41</v>
      </c>
      <c r="E124" s="23">
        <v>2626</v>
      </c>
      <c r="F124" s="23" t="s">
        <v>159</v>
      </c>
      <c r="G124" s="23" t="s">
        <v>43</v>
      </c>
      <c r="H124" s="23" t="s">
        <v>44</v>
      </c>
      <c r="I124" s="23">
        <v>24600</v>
      </c>
      <c r="J124" s="23">
        <v>45229.499999999993</v>
      </c>
      <c r="K124" s="23">
        <v>20629.499999999993</v>
      </c>
      <c r="L124" s="23">
        <v>26384</v>
      </c>
      <c r="M124" s="23">
        <v>47014</v>
      </c>
      <c r="N124" s="23">
        <v>38</v>
      </c>
      <c r="O124" s="23">
        <v>5</v>
      </c>
      <c r="P124" s="23">
        <v>33</v>
      </c>
      <c r="Q124" s="23">
        <v>85</v>
      </c>
      <c r="R124" s="23">
        <v>10</v>
      </c>
      <c r="S124" s="23">
        <v>75</v>
      </c>
      <c r="T124" s="23">
        <v>36</v>
      </c>
      <c r="U124" s="23">
        <v>5</v>
      </c>
      <c r="V124" s="23">
        <v>31</v>
      </c>
      <c r="W124" s="23">
        <v>77</v>
      </c>
      <c r="X124" s="23">
        <v>9</v>
      </c>
      <c r="Y124" s="23">
        <v>68</v>
      </c>
      <c r="Z124" s="23">
        <v>32</v>
      </c>
      <c r="AA124" s="23">
        <v>71.5</v>
      </c>
      <c r="AB124" s="23">
        <v>103.5</v>
      </c>
    </row>
    <row r="125" spans="1:28" x14ac:dyDescent="0.2">
      <c r="A125" s="23">
        <v>118549</v>
      </c>
      <c r="B125" s="23">
        <v>8862629</v>
      </c>
      <c r="C125" s="23">
        <v>886</v>
      </c>
      <c r="D125" s="23" t="s">
        <v>41</v>
      </c>
      <c r="E125" s="23">
        <v>2629</v>
      </c>
      <c r="F125" s="23" t="s">
        <v>160</v>
      </c>
      <c r="G125" s="23" t="s">
        <v>43</v>
      </c>
      <c r="H125" s="23" t="s">
        <v>44</v>
      </c>
      <c r="I125" s="23">
        <v>21286</v>
      </c>
      <c r="J125" s="23">
        <v>35178.499999999993</v>
      </c>
      <c r="K125" s="23">
        <v>13892.499999999993</v>
      </c>
      <c r="L125" s="23">
        <v>20521</v>
      </c>
      <c r="M125" s="23">
        <v>34414</v>
      </c>
      <c r="N125" s="23">
        <v>28</v>
      </c>
      <c r="O125" s="23">
        <v>2</v>
      </c>
      <c r="P125" s="23">
        <v>26</v>
      </c>
      <c r="Q125" s="23">
        <v>57</v>
      </c>
      <c r="R125" s="23">
        <v>3</v>
      </c>
      <c r="S125" s="23">
        <v>54</v>
      </c>
      <c r="T125" s="23">
        <v>26</v>
      </c>
      <c r="U125" s="23">
        <v>1</v>
      </c>
      <c r="V125" s="23">
        <v>25</v>
      </c>
      <c r="W125" s="23">
        <v>61</v>
      </c>
      <c r="X125" s="23">
        <v>5</v>
      </c>
      <c r="Y125" s="23">
        <v>56</v>
      </c>
      <c r="Z125" s="23">
        <v>25.5</v>
      </c>
      <c r="AA125" s="23">
        <v>55</v>
      </c>
      <c r="AB125" s="23">
        <v>80.5</v>
      </c>
    </row>
    <row r="126" spans="1:28" x14ac:dyDescent="0.2">
      <c r="A126" s="23">
        <v>118551</v>
      </c>
      <c r="B126" s="23">
        <v>8862632</v>
      </c>
      <c r="C126" s="23">
        <v>886</v>
      </c>
      <c r="D126" s="23" t="s">
        <v>41</v>
      </c>
      <c r="E126" s="23">
        <v>2632</v>
      </c>
      <c r="F126" s="23" t="s">
        <v>161</v>
      </c>
      <c r="G126" s="23" t="s">
        <v>43</v>
      </c>
      <c r="H126" s="23" t="s">
        <v>44</v>
      </c>
      <c r="I126" s="23">
        <v>59524</v>
      </c>
      <c r="J126" s="23">
        <v>100072.99999999999</v>
      </c>
      <c r="K126" s="23">
        <v>40548.999999999985</v>
      </c>
      <c r="L126" s="23">
        <v>58376</v>
      </c>
      <c r="M126" s="23">
        <v>98925</v>
      </c>
      <c r="N126" s="23">
        <v>86</v>
      </c>
      <c r="O126" s="23">
        <v>0</v>
      </c>
      <c r="P126" s="23">
        <v>86</v>
      </c>
      <c r="Q126" s="23">
        <v>151</v>
      </c>
      <c r="R126" s="23">
        <v>7</v>
      </c>
      <c r="S126" s="23">
        <v>144</v>
      </c>
      <c r="T126" s="23">
        <v>78</v>
      </c>
      <c r="U126" s="23">
        <v>0</v>
      </c>
      <c r="V126" s="23">
        <v>78</v>
      </c>
      <c r="W126" s="23">
        <v>162</v>
      </c>
      <c r="X126" s="23">
        <v>12</v>
      </c>
      <c r="Y126" s="23">
        <v>150</v>
      </c>
      <c r="Z126" s="23">
        <v>82</v>
      </c>
      <c r="AA126" s="23">
        <v>147</v>
      </c>
      <c r="AB126" s="23">
        <v>229</v>
      </c>
    </row>
    <row r="127" spans="1:28" x14ac:dyDescent="0.2">
      <c r="A127" s="23">
        <v>118558</v>
      </c>
      <c r="B127" s="23">
        <v>8862643</v>
      </c>
      <c r="C127" s="23">
        <v>886</v>
      </c>
      <c r="D127" s="23" t="s">
        <v>41</v>
      </c>
      <c r="E127" s="23">
        <v>2643</v>
      </c>
      <c r="F127" s="23" t="s">
        <v>162</v>
      </c>
      <c r="G127" s="23" t="s">
        <v>43</v>
      </c>
      <c r="H127" s="23" t="s">
        <v>47</v>
      </c>
      <c r="I127" s="23">
        <v>56719</v>
      </c>
      <c r="J127" s="23">
        <v>82374.499999999985</v>
      </c>
      <c r="K127" s="23">
        <v>25655.499999999985</v>
      </c>
      <c r="L127" s="23">
        <v>48052</v>
      </c>
      <c r="M127" s="23">
        <v>73708</v>
      </c>
      <c r="N127" s="23">
        <v>66</v>
      </c>
      <c r="O127" s="23">
        <v>5</v>
      </c>
      <c r="P127" s="23">
        <v>61</v>
      </c>
      <c r="Q127" s="23">
        <v>151</v>
      </c>
      <c r="R127" s="23">
        <v>15</v>
      </c>
      <c r="S127" s="23">
        <v>136</v>
      </c>
      <c r="T127" s="23">
        <v>60</v>
      </c>
      <c r="U127" s="23">
        <v>4</v>
      </c>
      <c r="V127" s="23">
        <v>56</v>
      </c>
      <c r="W127" s="23">
        <v>139</v>
      </c>
      <c r="X127" s="23">
        <v>15</v>
      </c>
      <c r="Y127" s="23">
        <v>124</v>
      </c>
      <c r="Z127" s="23">
        <v>58.5</v>
      </c>
      <c r="AA127" s="23">
        <v>130</v>
      </c>
      <c r="AB127" s="23">
        <v>188.5</v>
      </c>
    </row>
    <row r="128" spans="1:28" x14ac:dyDescent="0.2">
      <c r="A128" s="23">
        <v>118563</v>
      </c>
      <c r="B128" s="23">
        <v>8862648</v>
      </c>
      <c r="C128" s="23">
        <v>886</v>
      </c>
      <c r="D128" s="23" t="s">
        <v>41</v>
      </c>
      <c r="E128" s="23">
        <v>2648</v>
      </c>
      <c r="F128" s="23" t="s">
        <v>163</v>
      </c>
      <c r="G128" s="23" t="s">
        <v>43</v>
      </c>
      <c r="H128" s="23" t="s">
        <v>44</v>
      </c>
      <c r="I128" s="23">
        <v>15550</v>
      </c>
      <c r="J128" s="23">
        <v>31026.999999999996</v>
      </c>
      <c r="K128" s="23">
        <v>15476.999999999996</v>
      </c>
      <c r="L128" s="23">
        <v>18100</v>
      </c>
      <c r="M128" s="23">
        <v>33577</v>
      </c>
      <c r="N128" s="23">
        <v>31</v>
      </c>
      <c r="O128" s="23">
        <v>2</v>
      </c>
      <c r="P128" s="23">
        <v>29</v>
      </c>
      <c r="Q128" s="23">
        <v>52</v>
      </c>
      <c r="R128" s="23">
        <v>16</v>
      </c>
      <c r="S128" s="23">
        <v>36</v>
      </c>
      <c r="T128" s="23">
        <v>34</v>
      </c>
      <c r="U128" s="23">
        <v>3</v>
      </c>
      <c r="V128" s="23">
        <v>31</v>
      </c>
      <c r="W128" s="23">
        <v>62</v>
      </c>
      <c r="X128" s="23">
        <v>18</v>
      </c>
      <c r="Y128" s="23">
        <v>44</v>
      </c>
      <c r="Z128" s="23">
        <v>31</v>
      </c>
      <c r="AA128" s="23">
        <v>40</v>
      </c>
      <c r="AB128" s="23">
        <v>71</v>
      </c>
    </row>
    <row r="129" spans="1:28" x14ac:dyDescent="0.2">
      <c r="A129" s="23">
        <v>118566</v>
      </c>
      <c r="B129" s="23">
        <v>8862651</v>
      </c>
      <c r="C129" s="23">
        <v>886</v>
      </c>
      <c r="D129" s="23" t="s">
        <v>41</v>
      </c>
      <c r="E129" s="23">
        <v>2651</v>
      </c>
      <c r="F129" s="23" t="s">
        <v>164</v>
      </c>
      <c r="G129" s="23" t="s">
        <v>43</v>
      </c>
      <c r="H129" s="23" t="s">
        <v>44</v>
      </c>
      <c r="I129" s="23">
        <v>14148</v>
      </c>
      <c r="J129" s="23">
        <v>23597.999999999996</v>
      </c>
      <c r="K129" s="23">
        <v>9449.9999999999964</v>
      </c>
      <c r="L129" s="23">
        <v>13766</v>
      </c>
      <c r="M129" s="23">
        <v>23216</v>
      </c>
      <c r="N129" s="23">
        <v>16</v>
      </c>
      <c r="O129" s="23">
        <v>3</v>
      </c>
      <c r="P129" s="23">
        <v>13</v>
      </c>
      <c r="Q129" s="23">
        <v>46</v>
      </c>
      <c r="R129" s="23">
        <v>5</v>
      </c>
      <c r="S129" s="23">
        <v>41</v>
      </c>
      <c r="T129" s="23">
        <v>17</v>
      </c>
      <c r="U129" s="23">
        <v>3</v>
      </c>
      <c r="V129" s="23">
        <v>14</v>
      </c>
      <c r="W129" s="23">
        <v>44</v>
      </c>
      <c r="X129" s="23">
        <v>5</v>
      </c>
      <c r="Y129" s="23">
        <v>39</v>
      </c>
      <c r="Z129" s="23">
        <v>14</v>
      </c>
      <c r="AA129" s="23">
        <v>40</v>
      </c>
      <c r="AB129" s="23">
        <v>54</v>
      </c>
    </row>
    <row r="130" spans="1:28" x14ac:dyDescent="0.2">
      <c r="A130" s="23">
        <v>118568</v>
      </c>
      <c r="B130" s="23">
        <v>8862653</v>
      </c>
      <c r="C130" s="23">
        <v>886</v>
      </c>
      <c r="D130" s="23" t="s">
        <v>41</v>
      </c>
      <c r="E130" s="23">
        <v>2653</v>
      </c>
      <c r="F130" s="23" t="s">
        <v>165</v>
      </c>
      <c r="G130" s="23" t="s">
        <v>43</v>
      </c>
      <c r="H130" s="23" t="s">
        <v>44</v>
      </c>
      <c r="I130" s="23">
        <v>41807</v>
      </c>
      <c r="J130" s="23">
        <v>69701.499999999985</v>
      </c>
      <c r="K130" s="23">
        <v>27894.499999999985</v>
      </c>
      <c r="L130" s="23">
        <v>40660</v>
      </c>
      <c r="M130" s="23">
        <v>68555</v>
      </c>
      <c r="N130" s="23">
        <v>46</v>
      </c>
      <c r="O130" s="23">
        <v>5</v>
      </c>
      <c r="P130" s="23">
        <v>41</v>
      </c>
      <c r="Q130" s="23">
        <v>127</v>
      </c>
      <c r="R130" s="23">
        <v>11</v>
      </c>
      <c r="S130" s="23">
        <v>116</v>
      </c>
      <c r="T130" s="23">
        <v>47</v>
      </c>
      <c r="U130" s="23">
        <v>5</v>
      </c>
      <c r="V130" s="23">
        <v>42</v>
      </c>
      <c r="W130" s="23">
        <v>129</v>
      </c>
      <c r="X130" s="23">
        <v>10</v>
      </c>
      <c r="Y130" s="23">
        <v>119</v>
      </c>
      <c r="Z130" s="23">
        <v>42</v>
      </c>
      <c r="AA130" s="23">
        <v>117.5</v>
      </c>
      <c r="AB130" s="23">
        <v>159.5</v>
      </c>
    </row>
    <row r="131" spans="1:28" x14ac:dyDescent="0.2">
      <c r="A131" s="23">
        <v>118574</v>
      </c>
      <c r="B131" s="23">
        <v>8862661</v>
      </c>
      <c r="C131" s="23">
        <v>886</v>
      </c>
      <c r="D131" s="23" t="s">
        <v>41</v>
      </c>
      <c r="E131" s="23">
        <v>2661</v>
      </c>
      <c r="F131" s="23" t="s">
        <v>166</v>
      </c>
      <c r="G131" s="23" t="s">
        <v>43</v>
      </c>
      <c r="H131" s="23" t="s">
        <v>44</v>
      </c>
      <c r="I131" s="23">
        <v>29571</v>
      </c>
      <c r="J131" s="23">
        <v>32556.499999999996</v>
      </c>
      <c r="K131" s="23">
        <v>2985.4999999999964</v>
      </c>
      <c r="L131" s="23">
        <v>18992</v>
      </c>
      <c r="M131" s="23">
        <v>21978</v>
      </c>
      <c r="N131" s="23">
        <v>25</v>
      </c>
      <c r="O131" s="23">
        <v>11</v>
      </c>
      <c r="P131" s="23">
        <v>14</v>
      </c>
      <c r="Q131" s="23">
        <v>91</v>
      </c>
      <c r="R131" s="23">
        <v>24</v>
      </c>
      <c r="S131" s="23">
        <v>67</v>
      </c>
      <c r="T131" s="23">
        <v>26</v>
      </c>
      <c r="U131" s="23">
        <v>13</v>
      </c>
      <c r="V131" s="23">
        <v>13</v>
      </c>
      <c r="W131" s="23">
        <v>83</v>
      </c>
      <c r="X131" s="23">
        <v>28</v>
      </c>
      <c r="Y131" s="23">
        <v>55</v>
      </c>
      <c r="Z131" s="23">
        <v>13.5</v>
      </c>
      <c r="AA131" s="23">
        <v>61</v>
      </c>
      <c r="AB131" s="23">
        <v>74.5</v>
      </c>
    </row>
    <row r="132" spans="1:28" x14ac:dyDescent="0.2">
      <c r="A132" s="23">
        <v>118575</v>
      </c>
      <c r="B132" s="23">
        <v>8862662</v>
      </c>
      <c r="C132" s="23">
        <v>886</v>
      </c>
      <c r="D132" s="23" t="s">
        <v>41</v>
      </c>
      <c r="E132" s="23">
        <v>2662</v>
      </c>
      <c r="F132" s="23" t="s">
        <v>167</v>
      </c>
      <c r="G132" s="23" t="s">
        <v>43</v>
      </c>
      <c r="H132" s="23" t="s">
        <v>47</v>
      </c>
      <c r="I132" s="23">
        <v>7011</v>
      </c>
      <c r="J132" s="23">
        <v>10487.999999999998</v>
      </c>
      <c r="K132" s="23">
        <v>3476.9999999999982</v>
      </c>
      <c r="L132" s="23">
        <v>6118</v>
      </c>
      <c r="M132" s="23">
        <v>9595</v>
      </c>
      <c r="N132" s="23">
        <v>18</v>
      </c>
      <c r="O132" s="23">
        <v>8</v>
      </c>
      <c r="P132" s="23">
        <v>10</v>
      </c>
      <c r="Q132" s="23">
        <v>27</v>
      </c>
      <c r="R132" s="23">
        <v>11</v>
      </c>
      <c r="S132" s="23">
        <v>16</v>
      </c>
      <c r="T132" s="23">
        <v>15</v>
      </c>
      <c r="U132" s="23">
        <v>8</v>
      </c>
      <c r="V132" s="23">
        <v>7</v>
      </c>
      <c r="W132" s="23">
        <v>26</v>
      </c>
      <c r="X132" s="23">
        <v>11</v>
      </c>
      <c r="Y132" s="23">
        <v>15</v>
      </c>
      <c r="Z132" s="23">
        <v>8.5</v>
      </c>
      <c r="AA132" s="23">
        <v>15.5</v>
      </c>
      <c r="AB132" s="23">
        <v>24</v>
      </c>
    </row>
    <row r="133" spans="1:28" x14ac:dyDescent="0.2">
      <c r="A133" s="23">
        <v>118583</v>
      </c>
      <c r="B133" s="23">
        <v>8862672</v>
      </c>
      <c r="C133" s="23">
        <v>886</v>
      </c>
      <c r="D133" s="23" t="s">
        <v>41</v>
      </c>
      <c r="E133" s="23">
        <v>2672</v>
      </c>
      <c r="F133" s="23" t="s">
        <v>168</v>
      </c>
      <c r="G133" s="23" t="s">
        <v>43</v>
      </c>
      <c r="H133" s="23" t="s">
        <v>44</v>
      </c>
      <c r="I133" s="23">
        <v>29698</v>
      </c>
      <c r="J133" s="23">
        <v>59213.499999999993</v>
      </c>
      <c r="K133" s="23">
        <v>29515.499999999993</v>
      </c>
      <c r="L133" s="23">
        <v>34542</v>
      </c>
      <c r="M133" s="23">
        <v>64058</v>
      </c>
      <c r="N133" s="23">
        <v>56</v>
      </c>
      <c r="O133" s="23">
        <v>3</v>
      </c>
      <c r="P133" s="23">
        <v>53</v>
      </c>
      <c r="Q133" s="23">
        <v>98</v>
      </c>
      <c r="R133" s="23">
        <v>7</v>
      </c>
      <c r="S133" s="23">
        <v>91</v>
      </c>
      <c r="T133" s="23">
        <v>48</v>
      </c>
      <c r="U133" s="23">
        <v>2</v>
      </c>
      <c r="V133" s="23">
        <v>46</v>
      </c>
      <c r="W133" s="23">
        <v>89</v>
      </c>
      <c r="X133" s="23">
        <v>8</v>
      </c>
      <c r="Y133" s="23">
        <v>81</v>
      </c>
      <c r="Z133" s="23">
        <v>49.5</v>
      </c>
      <c r="AA133" s="23">
        <v>86</v>
      </c>
      <c r="AB133" s="23">
        <v>135.5</v>
      </c>
    </row>
    <row r="134" spans="1:28" x14ac:dyDescent="0.2">
      <c r="A134" s="23">
        <v>118585</v>
      </c>
      <c r="B134" s="23">
        <v>8862674</v>
      </c>
      <c r="C134" s="23">
        <v>886</v>
      </c>
      <c r="D134" s="23" t="s">
        <v>41</v>
      </c>
      <c r="E134" s="23">
        <v>2674</v>
      </c>
      <c r="F134" s="23" t="s">
        <v>169</v>
      </c>
      <c r="G134" s="23" t="s">
        <v>43</v>
      </c>
      <c r="H134" s="23" t="s">
        <v>44</v>
      </c>
      <c r="I134" s="23">
        <v>17845</v>
      </c>
      <c r="J134" s="23">
        <v>23816.499999999996</v>
      </c>
      <c r="K134" s="23">
        <v>5971.4999999999964</v>
      </c>
      <c r="L134" s="23">
        <v>13893</v>
      </c>
      <c r="M134" s="23">
        <v>19865</v>
      </c>
      <c r="N134" s="23">
        <v>28</v>
      </c>
      <c r="O134" s="23">
        <v>12</v>
      </c>
      <c r="P134" s="23">
        <v>16</v>
      </c>
      <c r="Q134" s="23">
        <v>71</v>
      </c>
      <c r="R134" s="23">
        <v>40</v>
      </c>
      <c r="S134" s="23">
        <v>31</v>
      </c>
      <c r="T134" s="23">
        <v>38</v>
      </c>
      <c r="U134" s="23">
        <v>19</v>
      </c>
      <c r="V134" s="23">
        <v>19</v>
      </c>
      <c r="W134" s="23">
        <v>77</v>
      </c>
      <c r="X134" s="23">
        <v>37</v>
      </c>
      <c r="Y134" s="23">
        <v>40</v>
      </c>
      <c r="Z134" s="23">
        <v>19</v>
      </c>
      <c r="AA134" s="23">
        <v>35.5</v>
      </c>
      <c r="AB134" s="23">
        <v>54.5</v>
      </c>
    </row>
    <row r="135" spans="1:28" x14ac:dyDescent="0.2">
      <c r="A135" s="23">
        <v>130952</v>
      </c>
      <c r="B135" s="23">
        <v>8862680</v>
      </c>
      <c r="C135" s="23">
        <v>886</v>
      </c>
      <c r="D135" s="23" t="s">
        <v>41</v>
      </c>
      <c r="E135" s="23">
        <v>2680</v>
      </c>
      <c r="F135" s="23" t="s">
        <v>306</v>
      </c>
      <c r="G135" s="23" t="s">
        <v>43</v>
      </c>
      <c r="H135" s="23" t="s">
        <v>44</v>
      </c>
      <c r="I135" s="23">
        <v>37983</v>
      </c>
      <c r="J135" s="23">
        <v>63364.999999999993</v>
      </c>
      <c r="K135" s="23">
        <v>25381.999999999993</v>
      </c>
      <c r="L135" s="23">
        <v>36963</v>
      </c>
      <c r="M135" s="23">
        <v>62345</v>
      </c>
      <c r="N135" s="23">
        <v>53</v>
      </c>
      <c r="O135" s="23">
        <v>2</v>
      </c>
      <c r="P135" s="23">
        <v>51</v>
      </c>
      <c r="Q135" s="23">
        <v>100</v>
      </c>
      <c r="R135" s="23">
        <v>4</v>
      </c>
      <c r="S135" s="23">
        <v>96</v>
      </c>
      <c r="T135" s="23">
        <v>52</v>
      </c>
      <c r="U135" s="23">
        <v>2</v>
      </c>
      <c r="V135" s="23">
        <v>50</v>
      </c>
      <c r="W135" s="23">
        <v>97</v>
      </c>
      <c r="X135" s="23">
        <v>4</v>
      </c>
      <c r="Y135" s="23">
        <v>93</v>
      </c>
      <c r="Z135" s="23">
        <v>50.5</v>
      </c>
      <c r="AA135" s="23">
        <v>94.5</v>
      </c>
      <c r="AB135" s="23">
        <v>145</v>
      </c>
    </row>
    <row r="136" spans="1:28" x14ac:dyDescent="0.2">
      <c r="A136" s="23">
        <v>130938</v>
      </c>
      <c r="B136" s="23">
        <v>8862682</v>
      </c>
      <c r="C136" s="23">
        <v>886</v>
      </c>
      <c r="D136" s="23" t="s">
        <v>41</v>
      </c>
      <c r="E136" s="23">
        <v>2682</v>
      </c>
      <c r="F136" s="23" t="s">
        <v>304</v>
      </c>
      <c r="G136" s="23" t="s">
        <v>43</v>
      </c>
      <c r="H136" s="23" t="s">
        <v>44</v>
      </c>
      <c r="I136" s="23">
        <v>33267</v>
      </c>
      <c r="J136" s="23">
        <v>60524.499999999993</v>
      </c>
      <c r="K136" s="23">
        <v>27257.499999999993</v>
      </c>
      <c r="L136" s="23">
        <v>35306</v>
      </c>
      <c r="M136" s="23">
        <v>62564</v>
      </c>
      <c r="N136" s="23">
        <v>47</v>
      </c>
      <c r="O136" s="23">
        <v>1</v>
      </c>
      <c r="P136" s="23">
        <v>46</v>
      </c>
      <c r="Q136" s="23">
        <v>94</v>
      </c>
      <c r="R136" s="23">
        <v>4</v>
      </c>
      <c r="S136" s="23">
        <v>90</v>
      </c>
      <c r="T136" s="23">
        <v>44</v>
      </c>
      <c r="U136" s="23">
        <v>1</v>
      </c>
      <c r="V136" s="23">
        <v>43</v>
      </c>
      <c r="W136" s="23">
        <v>103</v>
      </c>
      <c r="X136" s="23">
        <v>5</v>
      </c>
      <c r="Y136" s="23">
        <v>98</v>
      </c>
      <c r="Z136" s="23">
        <v>44.5</v>
      </c>
      <c r="AA136" s="23">
        <v>94</v>
      </c>
      <c r="AB136" s="23">
        <v>138.5</v>
      </c>
    </row>
    <row r="137" spans="1:28" x14ac:dyDescent="0.2">
      <c r="A137" s="23">
        <v>132764</v>
      </c>
      <c r="B137" s="23">
        <v>8862689</v>
      </c>
      <c r="C137" s="23">
        <v>886</v>
      </c>
      <c r="D137" s="23" t="s">
        <v>41</v>
      </c>
      <c r="E137" s="23">
        <v>2689</v>
      </c>
      <c r="F137" s="23" t="s">
        <v>310</v>
      </c>
      <c r="G137" s="23" t="s">
        <v>43</v>
      </c>
      <c r="H137" s="23" t="s">
        <v>44</v>
      </c>
      <c r="I137" s="23">
        <v>29061</v>
      </c>
      <c r="J137" s="23">
        <v>54624.999999999993</v>
      </c>
      <c r="K137" s="23">
        <v>25563.999999999993</v>
      </c>
      <c r="L137" s="23">
        <v>31865</v>
      </c>
      <c r="M137" s="23">
        <v>57429</v>
      </c>
      <c r="N137" s="23">
        <v>51</v>
      </c>
      <c r="O137" s="23">
        <v>5</v>
      </c>
      <c r="P137" s="23">
        <v>46</v>
      </c>
      <c r="Q137" s="23">
        <v>104</v>
      </c>
      <c r="R137" s="23">
        <v>20</v>
      </c>
      <c r="S137" s="23">
        <v>84</v>
      </c>
      <c r="T137" s="23">
        <v>52</v>
      </c>
      <c r="U137" s="23">
        <v>6</v>
      </c>
      <c r="V137" s="23">
        <v>46</v>
      </c>
      <c r="W137" s="23">
        <v>92</v>
      </c>
      <c r="X137" s="23">
        <v>18</v>
      </c>
      <c r="Y137" s="23">
        <v>74</v>
      </c>
      <c r="Z137" s="23">
        <v>46</v>
      </c>
      <c r="AA137" s="23">
        <v>79</v>
      </c>
      <c r="AB137" s="23">
        <v>125</v>
      </c>
    </row>
    <row r="138" spans="1:28" x14ac:dyDescent="0.2">
      <c r="A138" s="23">
        <v>133367</v>
      </c>
      <c r="B138" s="23">
        <v>8862692</v>
      </c>
      <c r="C138" s="23">
        <v>886</v>
      </c>
      <c r="D138" s="23" t="s">
        <v>41</v>
      </c>
      <c r="E138" s="23">
        <v>2692</v>
      </c>
      <c r="F138" s="23" t="s">
        <v>312</v>
      </c>
      <c r="G138" s="23" t="s">
        <v>43</v>
      </c>
      <c r="H138" s="23" t="s">
        <v>47</v>
      </c>
      <c r="I138" s="23">
        <v>34669</v>
      </c>
      <c r="J138" s="23">
        <v>58120.999999999993</v>
      </c>
      <c r="K138" s="23">
        <v>23451.999999999993</v>
      </c>
      <c r="L138" s="23">
        <v>33904</v>
      </c>
      <c r="M138" s="23">
        <v>57356</v>
      </c>
      <c r="N138" s="23">
        <v>43</v>
      </c>
      <c r="O138" s="23">
        <v>5</v>
      </c>
      <c r="P138" s="23">
        <v>38</v>
      </c>
      <c r="Q138" s="23">
        <v>106</v>
      </c>
      <c r="R138" s="23">
        <v>19</v>
      </c>
      <c r="S138" s="23">
        <v>87</v>
      </c>
      <c r="T138" s="23">
        <v>48</v>
      </c>
      <c r="U138" s="23">
        <v>5</v>
      </c>
      <c r="V138" s="23">
        <v>43</v>
      </c>
      <c r="W138" s="23">
        <v>113</v>
      </c>
      <c r="X138" s="23">
        <v>20</v>
      </c>
      <c r="Y138" s="23">
        <v>93</v>
      </c>
      <c r="Z138" s="23">
        <v>43</v>
      </c>
      <c r="AA138" s="23">
        <v>90</v>
      </c>
      <c r="AB138" s="23">
        <v>133</v>
      </c>
    </row>
    <row r="139" spans="1:28" x14ac:dyDescent="0.2">
      <c r="A139" s="23">
        <v>118590</v>
      </c>
      <c r="B139" s="23">
        <v>8863010</v>
      </c>
      <c r="C139" s="23">
        <v>886</v>
      </c>
      <c r="D139" s="23" t="s">
        <v>41</v>
      </c>
      <c r="E139" s="23">
        <v>3010</v>
      </c>
      <c r="F139" s="23" t="s">
        <v>170</v>
      </c>
      <c r="G139" s="23" t="s">
        <v>43</v>
      </c>
      <c r="H139" s="23" t="s">
        <v>171</v>
      </c>
      <c r="I139" s="23">
        <v>8923</v>
      </c>
      <c r="J139" s="23">
        <v>16168.999999999998</v>
      </c>
      <c r="K139" s="23">
        <v>7245.9999999999982</v>
      </c>
      <c r="L139" s="23">
        <v>9432</v>
      </c>
      <c r="M139" s="23">
        <v>16678</v>
      </c>
      <c r="N139" s="23">
        <v>10</v>
      </c>
      <c r="O139" s="23">
        <v>0</v>
      </c>
      <c r="P139" s="23">
        <v>10</v>
      </c>
      <c r="Q139" s="23">
        <v>27</v>
      </c>
      <c r="R139" s="23">
        <v>2</v>
      </c>
      <c r="S139" s="23">
        <v>25</v>
      </c>
      <c r="T139" s="23">
        <v>11</v>
      </c>
      <c r="U139" s="23">
        <v>0</v>
      </c>
      <c r="V139" s="23">
        <v>11</v>
      </c>
      <c r="W139" s="23">
        <v>29</v>
      </c>
      <c r="X139" s="23">
        <v>2</v>
      </c>
      <c r="Y139" s="23">
        <v>27</v>
      </c>
      <c r="Z139" s="23">
        <v>11</v>
      </c>
      <c r="AA139" s="23">
        <v>26</v>
      </c>
      <c r="AB139" s="23">
        <v>37</v>
      </c>
    </row>
    <row r="140" spans="1:28" x14ac:dyDescent="0.2">
      <c r="A140" s="23">
        <v>118592</v>
      </c>
      <c r="B140" s="23">
        <v>8863015</v>
      </c>
      <c r="C140" s="23">
        <v>886</v>
      </c>
      <c r="D140" s="23" t="s">
        <v>41</v>
      </c>
      <c r="E140" s="23">
        <v>3015</v>
      </c>
      <c r="F140" s="23" t="s">
        <v>172</v>
      </c>
      <c r="G140" s="23" t="s">
        <v>43</v>
      </c>
      <c r="H140" s="23" t="s">
        <v>171</v>
      </c>
      <c r="I140" s="23">
        <v>8923</v>
      </c>
      <c r="J140" s="23">
        <v>13109.999999999998</v>
      </c>
      <c r="K140" s="23">
        <v>4186.9999999999982</v>
      </c>
      <c r="L140" s="23">
        <v>7648</v>
      </c>
      <c r="M140" s="23">
        <v>11835</v>
      </c>
      <c r="N140" s="23">
        <v>12</v>
      </c>
      <c r="O140" s="23">
        <v>0</v>
      </c>
      <c r="P140" s="23">
        <v>12</v>
      </c>
      <c r="Q140" s="23">
        <v>18</v>
      </c>
      <c r="R140" s="23">
        <v>0</v>
      </c>
      <c r="S140" s="23">
        <v>18</v>
      </c>
      <c r="T140" s="23">
        <v>11</v>
      </c>
      <c r="U140" s="23">
        <v>0</v>
      </c>
      <c r="V140" s="23">
        <v>11</v>
      </c>
      <c r="W140" s="23">
        <v>19</v>
      </c>
      <c r="X140" s="23">
        <v>0</v>
      </c>
      <c r="Y140" s="23">
        <v>19</v>
      </c>
      <c r="Z140" s="23">
        <v>11.5</v>
      </c>
      <c r="AA140" s="23">
        <v>18.5</v>
      </c>
      <c r="AB140" s="23">
        <v>30</v>
      </c>
    </row>
    <row r="141" spans="1:28" x14ac:dyDescent="0.2">
      <c r="A141" s="23">
        <v>118595</v>
      </c>
      <c r="B141" s="23">
        <v>8863020</v>
      </c>
      <c r="C141" s="23">
        <v>886</v>
      </c>
      <c r="D141" s="23" t="s">
        <v>41</v>
      </c>
      <c r="E141" s="23">
        <v>3020</v>
      </c>
      <c r="F141" s="23" t="s">
        <v>173</v>
      </c>
      <c r="G141" s="23" t="s">
        <v>43</v>
      </c>
      <c r="H141" s="23" t="s">
        <v>174</v>
      </c>
      <c r="I141" s="23">
        <v>9815</v>
      </c>
      <c r="J141" s="23">
        <v>15950.499999999998</v>
      </c>
      <c r="K141" s="23">
        <v>6135.4999999999982</v>
      </c>
      <c r="L141" s="23">
        <v>9305</v>
      </c>
      <c r="M141" s="23">
        <v>15441</v>
      </c>
      <c r="N141" s="23">
        <v>13</v>
      </c>
      <c r="O141" s="23">
        <v>1</v>
      </c>
      <c r="P141" s="23">
        <v>12</v>
      </c>
      <c r="Q141" s="23">
        <v>24</v>
      </c>
      <c r="R141" s="23">
        <v>1</v>
      </c>
      <c r="S141" s="23">
        <v>23</v>
      </c>
      <c r="T141" s="23">
        <v>13</v>
      </c>
      <c r="U141" s="23">
        <v>1</v>
      </c>
      <c r="V141" s="23">
        <v>12</v>
      </c>
      <c r="W141" s="23">
        <v>27</v>
      </c>
      <c r="X141" s="23">
        <v>1</v>
      </c>
      <c r="Y141" s="23">
        <v>26</v>
      </c>
      <c r="Z141" s="23">
        <v>12</v>
      </c>
      <c r="AA141" s="23">
        <v>24.5</v>
      </c>
      <c r="AB141" s="23">
        <v>36.5</v>
      </c>
    </row>
    <row r="142" spans="1:28" x14ac:dyDescent="0.2">
      <c r="A142" s="23">
        <v>118597</v>
      </c>
      <c r="B142" s="23">
        <v>8863022</v>
      </c>
      <c r="C142" s="23">
        <v>886</v>
      </c>
      <c r="D142" s="23" t="s">
        <v>41</v>
      </c>
      <c r="E142" s="23">
        <v>3022</v>
      </c>
      <c r="F142" s="23" t="s">
        <v>175</v>
      </c>
      <c r="G142" s="23" t="s">
        <v>43</v>
      </c>
      <c r="H142" s="23" t="s">
        <v>171</v>
      </c>
      <c r="I142" s="23">
        <v>17972</v>
      </c>
      <c r="J142" s="23">
        <v>31463.999999999996</v>
      </c>
      <c r="K142" s="23">
        <v>13491.999999999996</v>
      </c>
      <c r="L142" s="23">
        <v>18354</v>
      </c>
      <c r="M142" s="23">
        <v>31846</v>
      </c>
      <c r="N142" s="23">
        <v>26</v>
      </c>
      <c r="O142" s="23">
        <v>0</v>
      </c>
      <c r="P142" s="23">
        <v>26</v>
      </c>
      <c r="Q142" s="23">
        <v>43</v>
      </c>
      <c r="R142" s="23">
        <v>1</v>
      </c>
      <c r="S142" s="23">
        <v>42</v>
      </c>
      <c r="T142" s="23">
        <v>26</v>
      </c>
      <c r="U142" s="23">
        <v>0</v>
      </c>
      <c r="V142" s="23">
        <v>26</v>
      </c>
      <c r="W142" s="23">
        <v>52</v>
      </c>
      <c r="X142" s="23">
        <v>2</v>
      </c>
      <c r="Y142" s="23">
        <v>50</v>
      </c>
      <c r="Z142" s="23">
        <v>26</v>
      </c>
      <c r="AA142" s="23">
        <v>46</v>
      </c>
      <c r="AB142" s="23">
        <v>72</v>
      </c>
    </row>
    <row r="143" spans="1:28" x14ac:dyDescent="0.2">
      <c r="A143" s="23">
        <v>118598</v>
      </c>
      <c r="B143" s="23">
        <v>8863023</v>
      </c>
      <c r="C143" s="23">
        <v>886</v>
      </c>
      <c r="D143" s="23" t="s">
        <v>41</v>
      </c>
      <c r="E143" s="23">
        <v>3023</v>
      </c>
      <c r="F143" s="23" t="s">
        <v>176</v>
      </c>
      <c r="G143" s="23" t="s">
        <v>43</v>
      </c>
      <c r="H143" s="23" t="s">
        <v>171</v>
      </c>
      <c r="I143" s="23">
        <v>19884</v>
      </c>
      <c r="J143" s="23">
        <v>33867.499999999993</v>
      </c>
      <c r="K143" s="23">
        <v>13983.499999999993</v>
      </c>
      <c r="L143" s="23">
        <v>19757</v>
      </c>
      <c r="M143" s="23">
        <v>33741</v>
      </c>
      <c r="N143" s="23">
        <v>28</v>
      </c>
      <c r="O143" s="23">
        <v>0</v>
      </c>
      <c r="P143" s="23">
        <v>28</v>
      </c>
      <c r="Q143" s="23">
        <v>52</v>
      </c>
      <c r="R143" s="23">
        <v>2</v>
      </c>
      <c r="S143" s="23">
        <v>50</v>
      </c>
      <c r="T143" s="23">
        <v>27</v>
      </c>
      <c r="U143" s="23">
        <v>1</v>
      </c>
      <c r="V143" s="23">
        <v>26</v>
      </c>
      <c r="W143" s="23">
        <v>53</v>
      </c>
      <c r="X143" s="23">
        <v>2</v>
      </c>
      <c r="Y143" s="23">
        <v>51</v>
      </c>
      <c r="Z143" s="23">
        <v>27</v>
      </c>
      <c r="AA143" s="23">
        <v>50.5</v>
      </c>
      <c r="AB143" s="23">
        <v>77.5</v>
      </c>
    </row>
    <row r="144" spans="1:28" x14ac:dyDescent="0.2">
      <c r="A144" s="23">
        <v>118600</v>
      </c>
      <c r="B144" s="23">
        <v>8863027</v>
      </c>
      <c r="C144" s="23">
        <v>886</v>
      </c>
      <c r="D144" s="23" t="s">
        <v>41</v>
      </c>
      <c r="E144" s="23">
        <v>3027</v>
      </c>
      <c r="F144" s="23" t="s">
        <v>177</v>
      </c>
      <c r="G144" s="23" t="s">
        <v>43</v>
      </c>
      <c r="H144" s="23" t="s">
        <v>171</v>
      </c>
      <c r="I144" s="23">
        <v>11854</v>
      </c>
      <c r="J144" s="23">
        <v>23816.499999999996</v>
      </c>
      <c r="K144" s="23">
        <v>11962.499999999996</v>
      </c>
      <c r="L144" s="23">
        <v>13893</v>
      </c>
      <c r="M144" s="23">
        <v>25856</v>
      </c>
      <c r="N144" s="23">
        <v>24</v>
      </c>
      <c r="O144" s="23">
        <v>5</v>
      </c>
      <c r="P144" s="23">
        <v>19</v>
      </c>
      <c r="Q144" s="23">
        <v>40</v>
      </c>
      <c r="R144" s="23">
        <v>11</v>
      </c>
      <c r="S144" s="23">
        <v>29</v>
      </c>
      <c r="T144" s="23">
        <v>28</v>
      </c>
      <c r="U144" s="23">
        <v>5</v>
      </c>
      <c r="V144" s="23">
        <v>23</v>
      </c>
      <c r="W144" s="23">
        <v>48</v>
      </c>
      <c r="X144" s="23">
        <v>14</v>
      </c>
      <c r="Y144" s="23">
        <v>34</v>
      </c>
      <c r="Z144" s="23">
        <v>23</v>
      </c>
      <c r="AA144" s="23">
        <v>31.5</v>
      </c>
      <c r="AB144" s="23">
        <v>54.5</v>
      </c>
    </row>
    <row r="145" spans="1:28" x14ac:dyDescent="0.2">
      <c r="A145" s="23">
        <v>118601</v>
      </c>
      <c r="B145" s="23">
        <v>8863029</v>
      </c>
      <c r="C145" s="23">
        <v>886</v>
      </c>
      <c r="D145" s="23" t="s">
        <v>41</v>
      </c>
      <c r="E145" s="23">
        <v>3029</v>
      </c>
      <c r="F145" s="23" t="s">
        <v>178</v>
      </c>
      <c r="G145" s="23" t="s">
        <v>43</v>
      </c>
      <c r="H145" s="23" t="s">
        <v>171</v>
      </c>
      <c r="I145" s="23">
        <v>21413</v>
      </c>
      <c r="J145" s="23">
        <v>35396.999999999993</v>
      </c>
      <c r="K145" s="23">
        <v>13983.999999999993</v>
      </c>
      <c r="L145" s="23">
        <v>20649</v>
      </c>
      <c r="M145" s="23">
        <v>34633</v>
      </c>
      <c r="N145" s="23">
        <v>30</v>
      </c>
      <c r="O145" s="23">
        <v>3</v>
      </c>
      <c r="P145" s="23">
        <v>27</v>
      </c>
      <c r="Q145" s="23">
        <v>58</v>
      </c>
      <c r="R145" s="23">
        <v>3</v>
      </c>
      <c r="S145" s="23">
        <v>55</v>
      </c>
      <c r="T145" s="23">
        <v>29</v>
      </c>
      <c r="U145" s="23">
        <v>3</v>
      </c>
      <c r="V145" s="23">
        <v>26</v>
      </c>
      <c r="W145" s="23">
        <v>56</v>
      </c>
      <c r="X145" s="23">
        <v>2</v>
      </c>
      <c r="Y145" s="23">
        <v>54</v>
      </c>
      <c r="Z145" s="23">
        <v>26.5</v>
      </c>
      <c r="AA145" s="23">
        <v>54.5</v>
      </c>
      <c r="AB145" s="23">
        <v>81</v>
      </c>
    </row>
    <row r="146" spans="1:28" x14ac:dyDescent="0.2">
      <c r="A146" s="23">
        <v>118602</v>
      </c>
      <c r="B146" s="23">
        <v>8863032</v>
      </c>
      <c r="C146" s="23">
        <v>886</v>
      </c>
      <c r="D146" s="23" t="s">
        <v>41</v>
      </c>
      <c r="E146" s="23">
        <v>3032</v>
      </c>
      <c r="F146" s="23" t="s">
        <v>179</v>
      </c>
      <c r="G146" s="23" t="s">
        <v>43</v>
      </c>
      <c r="H146" s="23" t="s">
        <v>171</v>
      </c>
      <c r="I146" s="23">
        <v>12619</v>
      </c>
      <c r="J146" s="23">
        <v>22723.999999999996</v>
      </c>
      <c r="K146" s="23">
        <v>10104.999999999996</v>
      </c>
      <c r="L146" s="23">
        <v>13256</v>
      </c>
      <c r="M146" s="23">
        <v>23361</v>
      </c>
      <c r="N146" s="23">
        <v>22</v>
      </c>
      <c r="O146" s="23">
        <v>3</v>
      </c>
      <c r="P146" s="23">
        <v>19</v>
      </c>
      <c r="Q146" s="23">
        <v>43</v>
      </c>
      <c r="R146" s="23">
        <v>11</v>
      </c>
      <c r="S146" s="23">
        <v>32</v>
      </c>
      <c r="T146" s="23">
        <v>26</v>
      </c>
      <c r="U146" s="23">
        <v>6</v>
      </c>
      <c r="V146" s="23">
        <v>20</v>
      </c>
      <c r="W146" s="23">
        <v>42</v>
      </c>
      <c r="X146" s="23">
        <v>10</v>
      </c>
      <c r="Y146" s="23">
        <v>32</v>
      </c>
      <c r="Z146" s="23">
        <v>20</v>
      </c>
      <c r="AA146" s="23">
        <v>32</v>
      </c>
      <c r="AB146" s="23">
        <v>52</v>
      </c>
    </row>
    <row r="147" spans="1:28" x14ac:dyDescent="0.2">
      <c r="A147" s="23">
        <v>118603</v>
      </c>
      <c r="B147" s="23">
        <v>8863033</v>
      </c>
      <c r="C147" s="23">
        <v>886</v>
      </c>
      <c r="D147" s="23" t="s">
        <v>41</v>
      </c>
      <c r="E147" s="23">
        <v>3033</v>
      </c>
      <c r="F147" s="23" t="s">
        <v>180</v>
      </c>
      <c r="G147" s="23" t="s">
        <v>43</v>
      </c>
      <c r="H147" s="23" t="s">
        <v>171</v>
      </c>
      <c r="I147" s="23">
        <v>20776</v>
      </c>
      <c r="J147" s="23">
        <v>37144.999999999993</v>
      </c>
      <c r="K147" s="23">
        <v>16368.999999999993</v>
      </c>
      <c r="L147" s="23">
        <v>21668</v>
      </c>
      <c r="M147" s="23">
        <v>38037</v>
      </c>
      <c r="N147" s="23">
        <v>30</v>
      </c>
      <c r="O147" s="23">
        <v>3</v>
      </c>
      <c r="P147" s="23">
        <v>27</v>
      </c>
      <c r="Q147" s="23">
        <v>60</v>
      </c>
      <c r="R147" s="23">
        <v>2</v>
      </c>
      <c r="S147" s="23">
        <v>58</v>
      </c>
      <c r="T147" s="23">
        <v>30</v>
      </c>
      <c r="U147" s="23">
        <v>3</v>
      </c>
      <c r="V147" s="23">
        <v>27</v>
      </c>
      <c r="W147" s="23">
        <v>60</v>
      </c>
      <c r="X147" s="23">
        <v>2</v>
      </c>
      <c r="Y147" s="23">
        <v>58</v>
      </c>
      <c r="Z147" s="23">
        <v>27</v>
      </c>
      <c r="AA147" s="23">
        <v>58</v>
      </c>
      <c r="AB147" s="23">
        <v>85</v>
      </c>
    </row>
    <row r="148" spans="1:28" x14ac:dyDescent="0.2">
      <c r="A148" s="23">
        <v>118604</v>
      </c>
      <c r="B148" s="23">
        <v>8863034</v>
      </c>
      <c r="C148" s="23">
        <v>886</v>
      </c>
      <c r="D148" s="23" t="s">
        <v>41</v>
      </c>
      <c r="E148" s="23">
        <v>3034</v>
      </c>
      <c r="F148" s="23" t="s">
        <v>181</v>
      </c>
      <c r="G148" s="23" t="s">
        <v>43</v>
      </c>
      <c r="H148" s="23" t="s">
        <v>171</v>
      </c>
      <c r="I148" s="23">
        <v>19374</v>
      </c>
      <c r="J148" s="23">
        <v>31900.999999999996</v>
      </c>
      <c r="K148" s="23">
        <v>12526.999999999996</v>
      </c>
      <c r="L148" s="23">
        <v>18609</v>
      </c>
      <c r="M148" s="23">
        <v>31136</v>
      </c>
      <c r="N148" s="23">
        <v>24</v>
      </c>
      <c r="O148" s="23">
        <v>0</v>
      </c>
      <c r="P148" s="23">
        <v>24</v>
      </c>
      <c r="Q148" s="23">
        <v>49</v>
      </c>
      <c r="R148" s="23">
        <v>0</v>
      </c>
      <c r="S148" s="23">
        <v>49</v>
      </c>
      <c r="T148" s="23">
        <v>25</v>
      </c>
      <c r="U148" s="23">
        <v>0</v>
      </c>
      <c r="V148" s="23">
        <v>25</v>
      </c>
      <c r="W148" s="23">
        <v>47</v>
      </c>
      <c r="X148" s="23">
        <v>0</v>
      </c>
      <c r="Y148" s="23">
        <v>47</v>
      </c>
      <c r="Z148" s="23">
        <v>25</v>
      </c>
      <c r="AA148" s="23">
        <v>48</v>
      </c>
      <c r="AB148" s="23">
        <v>73</v>
      </c>
    </row>
    <row r="149" spans="1:28" x14ac:dyDescent="0.2">
      <c r="A149" s="23">
        <v>118605</v>
      </c>
      <c r="B149" s="23">
        <v>8863035</v>
      </c>
      <c r="C149" s="23">
        <v>886</v>
      </c>
      <c r="D149" s="23" t="s">
        <v>41</v>
      </c>
      <c r="E149" s="23">
        <v>3035</v>
      </c>
      <c r="F149" s="23" t="s">
        <v>182</v>
      </c>
      <c r="G149" s="23" t="s">
        <v>43</v>
      </c>
      <c r="H149" s="23" t="s">
        <v>171</v>
      </c>
      <c r="I149" s="23">
        <v>23708</v>
      </c>
      <c r="J149" s="23">
        <v>40640.999999999993</v>
      </c>
      <c r="K149" s="23">
        <v>16932.999999999993</v>
      </c>
      <c r="L149" s="23">
        <v>23708</v>
      </c>
      <c r="M149" s="23">
        <v>40641</v>
      </c>
      <c r="N149" s="23">
        <v>35</v>
      </c>
      <c r="O149" s="23">
        <v>3</v>
      </c>
      <c r="P149" s="23">
        <v>32</v>
      </c>
      <c r="Q149" s="23">
        <v>79</v>
      </c>
      <c r="R149" s="23">
        <v>16</v>
      </c>
      <c r="S149" s="23">
        <v>63</v>
      </c>
      <c r="T149" s="23">
        <v>35</v>
      </c>
      <c r="U149" s="23">
        <v>3</v>
      </c>
      <c r="V149" s="23">
        <v>32</v>
      </c>
      <c r="W149" s="23">
        <v>73</v>
      </c>
      <c r="X149" s="23">
        <v>14</v>
      </c>
      <c r="Y149" s="23">
        <v>59</v>
      </c>
      <c r="Z149" s="23">
        <v>32</v>
      </c>
      <c r="AA149" s="23">
        <v>61</v>
      </c>
      <c r="AB149" s="23">
        <v>93</v>
      </c>
    </row>
    <row r="150" spans="1:28" x14ac:dyDescent="0.2">
      <c r="A150" s="23">
        <v>118606</v>
      </c>
      <c r="B150" s="23">
        <v>8863037</v>
      </c>
      <c r="C150" s="23">
        <v>886</v>
      </c>
      <c r="D150" s="23" t="s">
        <v>41</v>
      </c>
      <c r="E150" s="23">
        <v>3037</v>
      </c>
      <c r="F150" s="23" t="s">
        <v>183</v>
      </c>
      <c r="G150" s="23" t="s">
        <v>43</v>
      </c>
      <c r="H150" s="23" t="s">
        <v>171</v>
      </c>
      <c r="I150" s="23">
        <v>19247</v>
      </c>
      <c r="J150" s="23">
        <v>32774.999999999993</v>
      </c>
      <c r="K150" s="23">
        <v>13527.999999999993</v>
      </c>
      <c r="L150" s="23">
        <v>19119</v>
      </c>
      <c r="M150" s="23">
        <v>32647</v>
      </c>
      <c r="N150" s="23">
        <v>27</v>
      </c>
      <c r="O150" s="23">
        <v>2</v>
      </c>
      <c r="P150" s="23">
        <v>25</v>
      </c>
      <c r="Q150" s="23">
        <v>47</v>
      </c>
      <c r="R150" s="23">
        <v>2</v>
      </c>
      <c r="S150" s="23">
        <v>45</v>
      </c>
      <c r="T150" s="23">
        <v>29</v>
      </c>
      <c r="U150" s="23">
        <v>3</v>
      </c>
      <c r="V150" s="23">
        <v>26</v>
      </c>
      <c r="W150" s="23">
        <v>56</v>
      </c>
      <c r="X150" s="23">
        <v>3</v>
      </c>
      <c r="Y150" s="23">
        <v>53</v>
      </c>
      <c r="Z150" s="23">
        <v>26</v>
      </c>
      <c r="AA150" s="23">
        <v>49</v>
      </c>
      <c r="AB150" s="23">
        <v>75</v>
      </c>
    </row>
    <row r="151" spans="1:28" x14ac:dyDescent="0.2">
      <c r="A151" s="23">
        <v>118607</v>
      </c>
      <c r="B151" s="23">
        <v>8863042</v>
      </c>
      <c r="C151" s="23">
        <v>886</v>
      </c>
      <c r="D151" s="23" t="s">
        <v>41</v>
      </c>
      <c r="E151" s="23">
        <v>3042</v>
      </c>
      <c r="F151" s="23" t="s">
        <v>184</v>
      </c>
      <c r="G151" s="23" t="s">
        <v>43</v>
      </c>
      <c r="H151" s="23" t="s">
        <v>174</v>
      </c>
      <c r="I151" s="23">
        <v>14148</v>
      </c>
      <c r="J151" s="23">
        <v>35396.999999999993</v>
      </c>
      <c r="K151" s="23">
        <v>21248.999999999993</v>
      </c>
      <c r="L151" s="23">
        <v>20649</v>
      </c>
      <c r="M151" s="23">
        <v>41898</v>
      </c>
      <c r="N151" s="23">
        <v>29</v>
      </c>
      <c r="O151" s="23">
        <v>1</v>
      </c>
      <c r="P151" s="23">
        <v>28</v>
      </c>
      <c r="Q151" s="23">
        <v>50</v>
      </c>
      <c r="R151" s="23">
        <v>0</v>
      </c>
      <c r="S151" s="23">
        <v>50</v>
      </c>
      <c r="T151" s="23">
        <v>28</v>
      </c>
      <c r="U151" s="23">
        <v>1</v>
      </c>
      <c r="V151" s="23">
        <v>27</v>
      </c>
      <c r="W151" s="23">
        <v>57</v>
      </c>
      <c r="X151" s="23">
        <v>0</v>
      </c>
      <c r="Y151" s="23">
        <v>57</v>
      </c>
      <c r="Z151" s="23">
        <v>27.5</v>
      </c>
      <c r="AA151" s="23">
        <v>53.5</v>
      </c>
      <c r="AB151" s="23">
        <v>81</v>
      </c>
    </row>
    <row r="152" spans="1:28" x14ac:dyDescent="0.2">
      <c r="A152" s="23">
        <v>118608</v>
      </c>
      <c r="B152" s="23">
        <v>8863043</v>
      </c>
      <c r="C152" s="23">
        <v>886</v>
      </c>
      <c r="D152" s="23" t="s">
        <v>41</v>
      </c>
      <c r="E152" s="23">
        <v>3043</v>
      </c>
      <c r="F152" s="23" t="s">
        <v>185</v>
      </c>
      <c r="G152" s="23" t="s">
        <v>43</v>
      </c>
      <c r="H152" s="23" t="s">
        <v>171</v>
      </c>
      <c r="I152" s="23">
        <v>7521</v>
      </c>
      <c r="J152" s="23">
        <v>10487.999999999998</v>
      </c>
      <c r="K152" s="23">
        <v>2966.9999999999982</v>
      </c>
      <c r="L152" s="23">
        <v>6118</v>
      </c>
      <c r="M152" s="23">
        <v>9085</v>
      </c>
      <c r="N152" s="23">
        <v>9</v>
      </c>
      <c r="O152" s="23">
        <v>1</v>
      </c>
      <c r="P152" s="23">
        <v>8</v>
      </c>
      <c r="Q152" s="23">
        <v>18</v>
      </c>
      <c r="R152" s="23">
        <v>1</v>
      </c>
      <c r="S152" s="23">
        <v>17</v>
      </c>
      <c r="T152" s="23">
        <v>8</v>
      </c>
      <c r="U152" s="23">
        <v>1</v>
      </c>
      <c r="V152" s="23">
        <v>7</v>
      </c>
      <c r="W152" s="23">
        <v>19</v>
      </c>
      <c r="X152" s="23">
        <v>3</v>
      </c>
      <c r="Y152" s="23">
        <v>16</v>
      </c>
      <c r="Z152" s="23">
        <v>7.5</v>
      </c>
      <c r="AA152" s="23">
        <v>16.5</v>
      </c>
      <c r="AB152" s="23">
        <v>24</v>
      </c>
    </row>
    <row r="153" spans="1:28" x14ac:dyDescent="0.2">
      <c r="A153" s="23">
        <v>118611</v>
      </c>
      <c r="B153" s="23">
        <v>8863050</v>
      </c>
      <c r="C153" s="23">
        <v>886</v>
      </c>
      <c r="D153" s="23" t="s">
        <v>41</v>
      </c>
      <c r="E153" s="23">
        <v>3050</v>
      </c>
      <c r="F153" s="23" t="s">
        <v>186</v>
      </c>
      <c r="G153" s="23" t="s">
        <v>43</v>
      </c>
      <c r="H153" s="23" t="s">
        <v>171</v>
      </c>
      <c r="I153" s="23">
        <v>59396</v>
      </c>
      <c r="J153" s="23">
        <v>94173.499999999985</v>
      </c>
      <c r="K153" s="23">
        <v>34777.499999999985</v>
      </c>
      <c r="L153" s="23">
        <v>54935</v>
      </c>
      <c r="M153" s="23">
        <v>89713</v>
      </c>
      <c r="N153" s="23">
        <v>73</v>
      </c>
      <c r="O153" s="23">
        <v>3</v>
      </c>
      <c r="P153" s="23">
        <v>70</v>
      </c>
      <c r="Q153" s="23">
        <v>147</v>
      </c>
      <c r="R153" s="23">
        <v>6</v>
      </c>
      <c r="S153" s="23">
        <v>141</v>
      </c>
      <c r="T153" s="23">
        <v>75</v>
      </c>
      <c r="U153" s="23">
        <v>3</v>
      </c>
      <c r="V153" s="23">
        <v>72</v>
      </c>
      <c r="W153" s="23">
        <v>154</v>
      </c>
      <c r="X153" s="23">
        <v>8</v>
      </c>
      <c r="Y153" s="23">
        <v>146</v>
      </c>
      <c r="Z153" s="23">
        <v>72</v>
      </c>
      <c r="AA153" s="23">
        <v>143.5</v>
      </c>
      <c r="AB153" s="23">
        <v>215.5</v>
      </c>
    </row>
    <row r="154" spans="1:28" x14ac:dyDescent="0.2">
      <c r="A154" s="23">
        <v>118613</v>
      </c>
      <c r="B154" s="23">
        <v>8863052</v>
      </c>
      <c r="C154" s="23">
        <v>886</v>
      </c>
      <c r="D154" s="23" t="s">
        <v>41</v>
      </c>
      <c r="E154" s="23">
        <v>3052</v>
      </c>
      <c r="F154" s="23" t="s">
        <v>187</v>
      </c>
      <c r="G154" s="23" t="s">
        <v>43</v>
      </c>
      <c r="H154" s="23" t="s">
        <v>171</v>
      </c>
      <c r="I154" s="23">
        <v>32885</v>
      </c>
      <c r="J154" s="23">
        <v>45010.999999999993</v>
      </c>
      <c r="K154" s="23">
        <v>12125.999999999993</v>
      </c>
      <c r="L154" s="23">
        <v>26257</v>
      </c>
      <c r="M154" s="23">
        <v>38383</v>
      </c>
      <c r="N154" s="23">
        <v>31</v>
      </c>
      <c r="O154" s="23">
        <v>3</v>
      </c>
      <c r="P154" s="23">
        <v>28</v>
      </c>
      <c r="Q154" s="23">
        <v>91</v>
      </c>
      <c r="R154" s="23">
        <v>12</v>
      </c>
      <c r="S154" s="23">
        <v>79</v>
      </c>
      <c r="T154" s="23">
        <v>29</v>
      </c>
      <c r="U154" s="23">
        <v>4</v>
      </c>
      <c r="V154" s="23">
        <v>25</v>
      </c>
      <c r="W154" s="23">
        <v>85</v>
      </c>
      <c r="X154" s="23">
        <v>11</v>
      </c>
      <c r="Y154" s="23">
        <v>74</v>
      </c>
      <c r="Z154" s="23">
        <v>26.5</v>
      </c>
      <c r="AA154" s="23">
        <v>76.5</v>
      </c>
      <c r="AB154" s="23">
        <v>103</v>
      </c>
    </row>
    <row r="155" spans="1:28" x14ac:dyDescent="0.2">
      <c r="A155" s="23">
        <v>118614</v>
      </c>
      <c r="B155" s="23">
        <v>8863053</v>
      </c>
      <c r="C155" s="23">
        <v>886</v>
      </c>
      <c r="D155" s="23" t="s">
        <v>41</v>
      </c>
      <c r="E155" s="23">
        <v>3053</v>
      </c>
      <c r="F155" s="23" t="s">
        <v>188</v>
      </c>
      <c r="G155" s="23" t="s">
        <v>43</v>
      </c>
      <c r="H155" s="23" t="s">
        <v>171</v>
      </c>
      <c r="I155" s="23">
        <v>13129</v>
      </c>
      <c r="J155" s="23">
        <v>21631.499999999996</v>
      </c>
      <c r="K155" s="23">
        <v>8502.4999999999964</v>
      </c>
      <c r="L155" s="23">
        <v>12619</v>
      </c>
      <c r="M155" s="23">
        <v>21122</v>
      </c>
      <c r="N155" s="23">
        <v>20</v>
      </c>
      <c r="O155" s="23">
        <v>3</v>
      </c>
      <c r="P155" s="23">
        <v>17</v>
      </c>
      <c r="Q155" s="23">
        <v>36</v>
      </c>
      <c r="R155" s="23">
        <v>4</v>
      </c>
      <c r="S155" s="23">
        <v>32</v>
      </c>
      <c r="T155" s="23">
        <v>19</v>
      </c>
      <c r="U155" s="23">
        <v>3</v>
      </c>
      <c r="V155" s="23">
        <v>16</v>
      </c>
      <c r="W155" s="23">
        <v>39</v>
      </c>
      <c r="X155" s="23">
        <v>5</v>
      </c>
      <c r="Y155" s="23">
        <v>34</v>
      </c>
      <c r="Z155" s="23">
        <v>16.5</v>
      </c>
      <c r="AA155" s="23">
        <v>33</v>
      </c>
      <c r="AB155" s="23">
        <v>49.5</v>
      </c>
    </row>
    <row r="156" spans="1:28" x14ac:dyDescent="0.2">
      <c r="A156" s="23">
        <v>118615</v>
      </c>
      <c r="B156" s="23">
        <v>8863054</v>
      </c>
      <c r="C156" s="23">
        <v>886</v>
      </c>
      <c r="D156" s="23" t="s">
        <v>41</v>
      </c>
      <c r="E156" s="23">
        <v>3054</v>
      </c>
      <c r="F156" s="23" t="s">
        <v>189</v>
      </c>
      <c r="G156" s="23" t="s">
        <v>43</v>
      </c>
      <c r="H156" s="23" t="s">
        <v>171</v>
      </c>
      <c r="I156" s="23">
        <v>14786</v>
      </c>
      <c r="J156" s="23">
        <v>24908.999999999996</v>
      </c>
      <c r="K156" s="23">
        <v>10122.999999999996</v>
      </c>
      <c r="L156" s="23">
        <v>14531</v>
      </c>
      <c r="M156" s="23">
        <v>24654</v>
      </c>
      <c r="N156" s="23">
        <v>19</v>
      </c>
      <c r="O156" s="23">
        <v>0</v>
      </c>
      <c r="P156" s="23">
        <v>19</v>
      </c>
      <c r="Q156" s="23">
        <v>38</v>
      </c>
      <c r="R156" s="23">
        <v>1</v>
      </c>
      <c r="S156" s="23">
        <v>37</v>
      </c>
      <c r="T156" s="23">
        <v>20</v>
      </c>
      <c r="U156" s="23">
        <v>0</v>
      </c>
      <c r="V156" s="23">
        <v>20</v>
      </c>
      <c r="W156" s="23">
        <v>39</v>
      </c>
      <c r="X156" s="23">
        <v>2</v>
      </c>
      <c r="Y156" s="23">
        <v>37</v>
      </c>
      <c r="Z156" s="23">
        <v>20</v>
      </c>
      <c r="AA156" s="23">
        <v>37</v>
      </c>
      <c r="AB156" s="23">
        <v>57</v>
      </c>
    </row>
    <row r="157" spans="1:28" x14ac:dyDescent="0.2">
      <c r="A157" s="23">
        <v>118616</v>
      </c>
      <c r="B157" s="23">
        <v>8863055</v>
      </c>
      <c r="C157" s="23">
        <v>886</v>
      </c>
      <c r="D157" s="23" t="s">
        <v>41</v>
      </c>
      <c r="E157" s="23">
        <v>3055</v>
      </c>
      <c r="F157" s="23" t="s">
        <v>190</v>
      </c>
      <c r="G157" s="23" t="s">
        <v>43</v>
      </c>
      <c r="H157" s="23" t="s">
        <v>171</v>
      </c>
      <c r="I157" s="23">
        <v>26512</v>
      </c>
      <c r="J157" s="23">
        <v>32119.499999999996</v>
      </c>
      <c r="K157" s="23">
        <v>5607.4999999999964</v>
      </c>
      <c r="L157" s="23">
        <v>18737</v>
      </c>
      <c r="M157" s="23">
        <v>24345</v>
      </c>
      <c r="N157" s="23">
        <v>25</v>
      </c>
      <c r="O157" s="23">
        <v>2</v>
      </c>
      <c r="P157" s="23">
        <v>23</v>
      </c>
      <c r="Q157" s="23">
        <v>64</v>
      </c>
      <c r="R157" s="23">
        <v>9</v>
      </c>
      <c r="S157" s="23">
        <v>55</v>
      </c>
      <c r="T157" s="23">
        <v>24</v>
      </c>
      <c r="U157" s="23">
        <v>3</v>
      </c>
      <c r="V157" s="23">
        <v>21</v>
      </c>
      <c r="W157" s="23">
        <v>56</v>
      </c>
      <c r="X157" s="23">
        <v>8</v>
      </c>
      <c r="Y157" s="23">
        <v>48</v>
      </c>
      <c r="Z157" s="23">
        <v>22</v>
      </c>
      <c r="AA157" s="23">
        <v>51.5</v>
      </c>
      <c r="AB157" s="23">
        <v>73.5</v>
      </c>
    </row>
    <row r="158" spans="1:28" x14ac:dyDescent="0.2">
      <c r="A158" s="23">
        <v>118617</v>
      </c>
      <c r="B158" s="23">
        <v>8863057</v>
      </c>
      <c r="C158" s="23">
        <v>886</v>
      </c>
      <c r="D158" s="23" t="s">
        <v>41</v>
      </c>
      <c r="E158" s="23">
        <v>3057</v>
      </c>
      <c r="F158" s="23" t="s">
        <v>188</v>
      </c>
      <c r="G158" s="23" t="s">
        <v>43</v>
      </c>
      <c r="H158" s="23" t="s">
        <v>171</v>
      </c>
      <c r="I158" s="23">
        <v>11727</v>
      </c>
      <c r="J158" s="23">
        <v>19227.999999999996</v>
      </c>
      <c r="K158" s="23">
        <v>7500.9999999999964</v>
      </c>
      <c r="L158" s="23">
        <v>11217</v>
      </c>
      <c r="M158" s="23">
        <v>18718</v>
      </c>
      <c r="N158" s="23">
        <v>19</v>
      </c>
      <c r="O158" s="23">
        <v>0</v>
      </c>
      <c r="P158" s="23">
        <v>19</v>
      </c>
      <c r="Q158" s="23">
        <v>25</v>
      </c>
      <c r="R158" s="23">
        <v>2</v>
      </c>
      <c r="S158" s="23">
        <v>23</v>
      </c>
      <c r="T158" s="23">
        <v>18</v>
      </c>
      <c r="U158" s="23">
        <v>0</v>
      </c>
      <c r="V158" s="23">
        <v>18</v>
      </c>
      <c r="W158" s="23">
        <v>30</v>
      </c>
      <c r="X158" s="23">
        <v>2</v>
      </c>
      <c r="Y158" s="23">
        <v>28</v>
      </c>
      <c r="Z158" s="23">
        <v>18.5</v>
      </c>
      <c r="AA158" s="23">
        <v>25.5</v>
      </c>
      <c r="AB158" s="23">
        <v>44</v>
      </c>
    </row>
    <row r="159" spans="1:28" x14ac:dyDescent="0.2">
      <c r="A159" s="23">
        <v>118619</v>
      </c>
      <c r="B159" s="23">
        <v>8863061</v>
      </c>
      <c r="C159" s="23">
        <v>886</v>
      </c>
      <c r="D159" s="23" t="s">
        <v>41</v>
      </c>
      <c r="E159" s="23">
        <v>3061</v>
      </c>
      <c r="F159" s="23" t="s">
        <v>191</v>
      </c>
      <c r="G159" s="23" t="s">
        <v>43</v>
      </c>
      <c r="H159" s="23" t="s">
        <v>171</v>
      </c>
      <c r="I159" s="23">
        <v>10707</v>
      </c>
      <c r="J159" s="23">
        <v>20538.999999999996</v>
      </c>
      <c r="K159" s="23">
        <v>9831.9999999999964</v>
      </c>
      <c r="L159" s="23">
        <v>11982</v>
      </c>
      <c r="M159" s="23">
        <v>21814</v>
      </c>
      <c r="N159" s="23">
        <v>17</v>
      </c>
      <c r="O159" s="23">
        <v>0</v>
      </c>
      <c r="P159" s="23">
        <v>17</v>
      </c>
      <c r="Q159" s="23">
        <v>30</v>
      </c>
      <c r="R159" s="23">
        <v>1</v>
      </c>
      <c r="S159" s="23">
        <v>29</v>
      </c>
      <c r="T159" s="23">
        <v>18</v>
      </c>
      <c r="U159" s="23">
        <v>0</v>
      </c>
      <c r="V159" s="23">
        <v>18</v>
      </c>
      <c r="W159" s="23">
        <v>30</v>
      </c>
      <c r="X159" s="23">
        <v>1</v>
      </c>
      <c r="Y159" s="23">
        <v>29</v>
      </c>
      <c r="Z159" s="23">
        <v>18</v>
      </c>
      <c r="AA159" s="23">
        <v>29</v>
      </c>
      <c r="AB159" s="23">
        <v>47</v>
      </c>
    </row>
    <row r="160" spans="1:28" x14ac:dyDescent="0.2">
      <c r="A160" s="23">
        <v>118620</v>
      </c>
      <c r="B160" s="23">
        <v>8863062</v>
      </c>
      <c r="C160" s="23">
        <v>886</v>
      </c>
      <c r="D160" s="23" t="s">
        <v>41</v>
      </c>
      <c r="E160" s="23">
        <v>3062</v>
      </c>
      <c r="F160" s="23" t="s">
        <v>192</v>
      </c>
      <c r="G160" s="23" t="s">
        <v>43</v>
      </c>
      <c r="H160" s="23" t="s">
        <v>171</v>
      </c>
      <c r="I160" s="23">
        <v>9815</v>
      </c>
      <c r="J160" s="23">
        <v>22286.999999999996</v>
      </c>
      <c r="K160" s="23">
        <v>12471.999999999996</v>
      </c>
      <c r="L160" s="23">
        <v>13001</v>
      </c>
      <c r="M160" s="23">
        <v>25473</v>
      </c>
      <c r="N160" s="23">
        <v>16</v>
      </c>
      <c r="O160" s="23">
        <v>1</v>
      </c>
      <c r="P160" s="23">
        <v>15</v>
      </c>
      <c r="Q160" s="23">
        <v>32</v>
      </c>
      <c r="R160" s="23">
        <v>2</v>
      </c>
      <c r="S160" s="23">
        <v>30</v>
      </c>
      <c r="T160" s="23">
        <v>18</v>
      </c>
      <c r="U160" s="23">
        <v>1</v>
      </c>
      <c r="V160" s="23">
        <v>17</v>
      </c>
      <c r="W160" s="23">
        <v>40</v>
      </c>
      <c r="X160" s="23">
        <v>2</v>
      </c>
      <c r="Y160" s="23">
        <v>38</v>
      </c>
      <c r="Z160" s="23">
        <v>17</v>
      </c>
      <c r="AA160" s="23">
        <v>34</v>
      </c>
      <c r="AB160" s="23">
        <v>51</v>
      </c>
    </row>
    <row r="161" spans="1:28" x14ac:dyDescent="0.2">
      <c r="A161" s="23">
        <v>118622</v>
      </c>
      <c r="B161" s="23">
        <v>8863067</v>
      </c>
      <c r="C161" s="23">
        <v>886</v>
      </c>
      <c r="D161" s="23" t="s">
        <v>41</v>
      </c>
      <c r="E161" s="23">
        <v>3067</v>
      </c>
      <c r="F161" s="23" t="s">
        <v>193</v>
      </c>
      <c r="G161" s="23" t="s">
        <v>43</v>
      </c>
      <c r="H161" s="23" t="s">
        <v>171</v>
      </c>
      <c r="I161" s="23">
        <v>17845</v>
      </c>
      <c r="J161" s="23">
        <v>29934.499999999996</v>
      </c>
      <c r="K161" s="23">
        <v>12089.499999999996</v>
      </c>
      <c r="L161" s="23">
        <v>17462</v>
      </c>
      <c r="M161" s="23">
        <v>29552</v>
      </c>
      <c r="N161" s="23">
        <v>32</v>
      </c>
      <c r="O161" s="23">
        <v>6</v>
      </c>
      <c r="P161" s="23">
        <v>26</v>
      </c>
      <c r="Q161" s="23">
        <v>50</v>
      </c>
      <c r="R161" s="23">
        <v>9</v>
      </c>
      <c r="S161" s="23">
        <v>41</v>
      </c>
      <c r="T161" s="23">
        <v>31</v>
      </c>
      <c r="U161" s="23">
        <v>6</v>
      </c>
      <c r="V161" s="23">
        <v>25</v>
      </c>
      <c r="W161" s="23">
        <v>54</v>
      </c>
      <c r="X161" s="23">
        <v>9</v>
      </c>
      <c r="Y161" s="23">
        <v>45</v>
      </c>
      <c r="Z161" s="23">
        <v>25.5</v>
      </c>
      <c r="AA161" s="23">
        <v>43</v>
      </c>
      <c r="AB161" s="23">
        <v>68.5</v>
      </c>
    </row>
    <row r="162" spans="1:28" x14ac:dyDescent="0.2">
      <c r="A162" s="23">
        <v>118623</v>
      </c>
      <c r="B162" s="23">
        <v>8863069</v>
      </c>
      <c r="C162" s="23">
        <v>886</v>
      </c>
      <c r="D162" s="23" t="s">
        <v>41</v>
      </c>
      <c r="E162" s="23">
        <v>3069</v>
      </c>
      <c r="F162" s="23" t="s">
        <v>194</v>
      </c>
      <c r="G162" s="23" t="s">
        <v>43</v>
      </c>
      <c r="H162" s="23" t="s">
        <v>171</v>
      </c>
      <c r="I162" s="23">
        <v>5481</v>
      </c>
      <c r="J162" s="23">
        <v>10269.499999999998</v>
      </c>
      <c r="K162" s="23">
        <v>4788.4999999999982</v>
      </c>
      <c r="L162" s="23">
        <v>5991</v>
      </c>
      <c r="M162" s="23">
        <v>10780</v>
      </c>
      <c r="N162" s="23">
        <v>10</v>
      </c>
      <c r="O162" s="23">
        <v>1</v>
      </c>
      <c r="P162" s="23">
        <v>9</v>
      </c>
      <c r="Q162" s="23">
        <v>14</v>
      </c>
      <c r="R162" s="23">
        <v>1</v>
      </c>
      <c r="S162" s="23">
        <v>13</v>
      </c>
      <c r="T162" s="23">
        <v>11</v>
      </c>
      <c r="U162" s="23">
        <v>2</v>
      </c>
      <c r="V162" s="23">
        <v>9</v>
      </c>
      <c r="W162" s="23">
        <v>18</v>
      </c>
      <c r="X162" s="23">
        <v>2</v>
      </c>
      <c r="Y162" s="23">
        <v>16</v>
      </c>
      <c r="Z162" s="23">
        <v>9</v>
      </c>
      <c r="AA162" s="23">
        <v>14.5</v>
      </c>
      <c r="AB162" s="23">
        <v>23.5</v>
      </c>
    </row>
    <row r="163" spans="1:28" x14ac:dyDescent="0.2">
      <c r="A163" s="23">
        <v>118626</v>
      </c>
      <c r="B163" s="23">
        <v>8863073</v>
      </c>
      <c r="C163" s="23">
        <v>886</v>
      </c>
      <c r="D163" s="23" t="s">
        <v>41</v>
      </c>
      <c r="E163" s="23">
        <v>3073</v>
      </c>
      <c r="F163" s="23" t="s">
        <v>195</v>
      </c>
      <c r="G163" s="23" t="s">
        <v>43</v>
      </c>
      <c r="H163" s="23" t="s">
        <v>171</v>
      </c>
      <c r="I163" s="23">
        <v>21923</v>
      </c>
      <c r="J163" s="23">
        <v>41296.499999999993</v>
      </c>
      <c r="K163" s="23">
        <v>19373.499999999993</v>
      </c>
      <c r="L163" s="23">
        <v>24090</v>
      </c>
      <c r="M163" s="23">
        <v>43464</v>
      </c>
      <c r="N163" s="23">
        <v>29</v>
      </c>
      <c r="O163" s="23">
        <v>0</v>
      </c>
      <c r="P163" s="23">
        <v>29</v>
      </c>
      <c r="Q163" s="23">
        <v>66</v>
      </c>
      <c r="R163" s="23">
        <v>6</v>
      </c>
      <c r="S163" s="23">
        <v>60</v>
      </c>
      <c r="T163" s="23">
        <v>36</v>
      </c>
      <c r="U163" s="23">
        <v>1</v>
      </c>
      <c r="V163" s="23">
        <v>35</v>
      </c>
      <c r="W163" s="23">
        <v>67</v>
      </c>
      <c r="X163" s="23">
        <v>8</v>
      </c>
      <c r="Y163" s="23">
        <v>59</v>
      </c>
      <c r="Z163" s="23">
        <v>35</v>
      </c>
      <c r="AA163" s="23">
        <v>59.5</v>
      </c>
      <c r="AB163" s="23">
        <v>94.5</v>
      </c>
    </row>
    <row r="164" spans="1:28" x14ac:dyDescent="0.2">
      <c r="A164" s="23">
        <v>118629</v>
      </c>
      <c r="B164" s="23">
        <v>8863081</v>
      </c>
      <c r="C164" s="23">
        <v>886</v>
      </c>
      <c r="D164" s="23" t="s">
        <v>41</v>
      </c>
      <c r="E164" s="23">
        <v>3081</v>
      </c>
      <c r="F164" s="23" t="s">
        <v>196</v>
      </c>
      <c r="G164" s="23" t="s">
        <v>43</v>
      </c>
      <c r="H164" s="23" t="s">
        <v>171</v>
      </c>
      <c r="I164" s="23">
        <v>59906</v>
      </c>
      <c r="J164" s="23">
        <v>108594.49999999999</v>
      </c>
      <c r="K164" s="23">
        <v>48688.499999999985</v>
      </c>
      <c r="L164" s="23">
        <v>63347</v>
      </c>
      <c r="M164" s="23">
        <v>112036</v>
      </c>
      <c r="N164" s="23">
        <v>85</v>
      </c>
      <c r="O164" s="23">
        <v>2</v>
      </c>
      <c r="P164" s="23">
        <v>83</v>
      </c>
      <c r="Q164" s="23">
        <v>169</v>
      </c>
      <c r="R164" s="23">
        <v>2</v>
      </c>
      <c r="S164" s="23">
        <v>167</v>
      </c>
      <c r="T164" s="23">
        <v>80</v>
      </c>
      <c r="U164" s="23">
        <v>2</v>
      </c>
      <c r="V164" s="23">
        <v>78</v>
      </c>
      <c r="W164" s="23">
        <v>171</v>
      </c>
      <c r="X164" s="23">
        <v>2</v>
      </c>
      <c r="Y164" s="23">
        <v>169</v>
      </c>
      <c r="Z164" s="23">
        <v>80.5</v>
      </c>
      <c r="AA164" s="23">
        <v>168</v>
      </c>
      <c r="AB164" s="23">
        <v>248.5</v>
      </c>
    </row>
    <row r="165" spans="1:28" x14ac:dyDescent="0.2">
      <c r="A165" s="23">
        <v>118630</v>
      </c>
      <c r="B165" s="23">
        <v>8863082</v>
      </c>
      <c r="C165" s="23">
        <v>886</v>
      </c>
      <c r="D165" s="23" t="s">
        <v>41</v>
      </c>
      <c r="E165" s="23">
        <v>3082</v>
      </c>
      <c r="F165" s="23" t="s">
        <v>197</v>
      </c>
      <c r="G165" s="23" t="s">
        <v>43</v>
      </c>
      <c r="H165" s="23" t="s">
        <v>171</v>
      </c>
      <c r="I165" s="23">
        <v>8413</v>
      </c>
      <c r="J165" s="23">
        <v>14639.499999999998</v>
      </c>
      <c r="K165" s="23">
        <v>6226.4999999999982</v>
      </c>
      <c r="L165" s="23">
        <v>8540</v>
      </c>
      <c r="M165" s="23">
        <v>14767</v>
      </c>
      <c r="N165" s="23">
        <v>10</v>
      </c>
      <c r="O165" s="23">
        <v>0</v>
      </c>
      <c r="P165" s="23">
        <v>10</v>
      </c>
      <c r="Q165" s="23">
        <v>25</v>
      </c>
      <c r="R165" s="23">
        <v>0</v>
      </c>
      <c r="S165" s="23">
        <v>25</v>
      </c>
      <c r="T165" s="23">
        <v>8</v>
      </c>
      <c r="U165" s="23">
        <v>0</v>
      </c>
      <c r="V165" s="23">
        <v>8</v>
      </c>
      <c r="W165" s="23">
        <v>24</v>
      </c>
      <c r="X165" s="23">
        <v>0</v>
      </c>
      <c r="Y165" s="23">
        <v>24</v>
      </c>
      <c r="Z165" s="23">
        <v>9</v>
      </c>
      <c r="AA165" s="23">
        <v>24.5</v>
      </c>
      <c r="AB165" s="23">
        <v>33.5</v>
      </c>
    </row>
    <row r="166" spans="1:28" x14ac:dyDescent="0.2">
      <c r="A166" s="23">
        <v>118631</v>
      </c>
      <c r="B166" s="23">
        <v>8863083</v>
      </c>
      <c r="C166" s="23">
        <v>886</v>
      </c>
      <c r="D166" s="23" t="s">
        <v>41</v>
      </c>
      <c r="E166" s="23">
        <v>3083</v>
      </c>
      <c r="F166" s="23" t="s">
        <v>198</v>
      </c>
      <c r="G166" s="23" t="s">
        <v>43</v>
      </c>
      <c r="H166" s="23" t="s">
        <v>171</v>
      </c>
      <c r="I166" s="23">
        <v>4462</v>
      </c>
      <c r="J166" s="23">
        <v>9395.4999999999982</v>
      </c>
      <c r="K166" s="23">
        <v>4933.4999999999982</v>
      </c>
      <c r="L166" s="23">
        <v>5481</v>
      </c>
      <c r="M166" s="23">
        <v>10415</v>
      </c>
      <c r="N166" s="23">
        <v>11</v>
      </c>
      <c r="O166" s="23">
        <v>2</v>
      </c>
      <c r="P166" s="23">
        <v>9</v>
      </c>
      <c r="Q166" s="23">
        <v>17</v>
      </c>
      <c r="R166" s="23">
        <v>5</v>
      </c>
      <c r="S166" s="23">
        <v>12</v>
      </c>
      <c r="T166" s="23">
        <v>11</v>
      </c>
      <c r="U166" s="23">
        <v>2</v>
      </c>
      <c r="V166" s="23">
        <v>9</v>
      </c>
      <c r="W166" s="23">
        <v>19</v>
      </c>
      <c r="X166" s="23">
        <v>6</v>
      </c>
      <c r="Y166" s="23">
        <v>13</v>
      </c>
      <c r="Z166" s="23">
        <v>9</v>
      </c>
      <c r="AA166" s="23">
        <v>12.5</v>
      </c>
      <c r="AB166" s="23">
        <v>21.5</v>
      </c>
    </row>
    <row r="167" spans="1:28" x14ac:dyDescent="0.2">
      <c r="A167" s="23">
        <v>118632</v>
      </c>
      <c r="B167" s="23">
        <v>8863084</v>
      </c>
      <c r="C167" s="23">
        <v>886</v>
      </c>
      <c r="D167" s="23" t="s">
        <v>41</v>
      </c>
      <c r="E167" s="23">
        <v>3084</v>
      </c>
      <c r="F167" s="23" t="s">
        <v>199</v>
      </c>
      <c r="G167" s="23" t="s">
        <v>43</v>
      </c>
      <c r="H167" s="23" t="s">
        <v>174</v>
      </c>
      <c r="I167" s="23">
        <v>14658</v>
      </c>
      <c r="J167" s="23">
        <v>28841.999999999996</v>
      </c>
      <c r="K167" s="23">
        <v>14183.999999999996</v>
      </c>
      <c r="L167" s="23">
        <v>16825</v>
      </c>
      <c r="M167" s="23">
        <v>31009</v>
      </c>
      <c r="N167" s="23">
        <v>29</v>
      </c>
      <c r="O167" s="23">
        <v>1</v>
      </c>
      <c r="P167" s="23">
        <v>28</v>
      </c>
      <c r="Q167" s="23">
        <v>47</v>
      </c>
      <c r="R167" s="23">
        <v>6</v>
      </c>
      <c r="S167" s="23">
        <v>41</v>
      </c>
      <c r="T167" s="23">
        <v>26</v>
      </c>
      <c r="U167" s="23">
        <v>1</v>
      </c>
      <c r="V167" s="23">
        <v>25</v>
      </c>
      <c r="W167" s="23">
        <v>44</v>
      </c>
      <c r="X167" s="23">
        <v>6</v>
      </c>
      <c r="Y167" s="23">
        <v>38</v>
      </c>
      <c r="Z167" s="23">
        <v>26.5</v>
      </c>
      <c r="AA167" s="23">
        <v>39.5</v>
      </c>
      <c r="AB167" s="23">
        <v>66</v>
      </c>
    </row>
    <row r="168" spans="1:28" x14ac:dyDescent="0.2">
      <c r="A168" s="23">
        <v>118634</v>
      </c>
      <c r="B168" s="23">
        <v>8863088</v>
      </c>
      <c r="C168" s="23">
        <v>886</v>
      </c>
      <c r="D168" s="23" t="s">
        <v>41</v>
      </c>
      <c r="E168" s="23">
        <v>3088</v>
      </c>
      <c r="F168" s="23" t="s">
        <v>200</v>
      </c>
      <c r="G168" s="23" t="s">
        <v>43</v>
      </c>
      <c r="H168" s="23" t="s">
        <v>171</v>
      </c>
      <c r="I168" s="23">
        <v>24855</v>
      </c>
      <c r="J168" s="23">
        <v>58557.999999999993</v>
      </c>
      <c r="K168" s="23">
        <v>33702.999999999993</v>
      </c>
      <c r="L168" s="23">
        <v>34159</v>
      </c>
      <c r="M168" s="23">
        <v>67862</v>
      </c>
      <c r="N168" s="23">
        <v>45</v>
      </c>
      <c r="O168" s="23">
        <v>4</v>
      </c>
      <c r="P168" s="23">
        <v>41</v>
      </c>
      <c r="Q168" s="23">
        <v>87</v>
      </c>
      <c r="R168" s="23">
        <v>4</v>
      </c>
      <c r="S168" s="23">
        <v>83</v>
      </c>
      <c r="T168" s="23">
        <v>48</v>
      </c>
      <c r="U168" s="23">
        <v>4</v>
      </c>
      <c r="V168" s="23">
        <v>44</v>
      </c>
      <c r="W168" s="23">
        <v>101</v>
      </c>
      <c r="X168" s="23">
        <v>4</v>
      </c>
      <c r="Y168" s="23">
        <v>97</v>
      </c>
      <c r="Z168" s="23">
        <v>44</v>
      </c>
      <c r="AA168" s="23">
        <v>90</v>
      </c>
      <c r="AB168" s="23">
        <v>134</v>
      </c>
    </row>
    <row r="169" spans="1:28" x14ac:dyDescent="0.2">
      <c r="A169" s="23">
        <v>118635</v>
      </c>
      <c r="B169" s="23">
        <v>8863089</v>
      </c>
      <c r="C169" s="23">
        <v>886</v>
      </c>
      <c r="D169" s="23" t="s">
        <v>41</v>
      </c>
      <c r="E169" s="23">
        <v>3089</v>
      </c>
      <c r="F169" s="23" t="s">
        <v>201</v>
      </c>
      <c r="G169" s="23" t="s">
        <v>43</v>
      </c>
      <c r="H169" s="23" t="s">
        <v>171</v>
      </c>
      <c r="I169" s="23">
        <v>21541</v>
      </c>
      <c r="J169" s="23">
        <v>35178.499999999993</v>
      </c>
      <c r="K169" s="23">
        <v>13637.499999999993</v>
      </c>
      <c r="L169" s="23">
        <v>20521</v>
      </c>
      <c r="M169" s="23">
        <v>34159</v>
      </c>
      <c r="N169" s="23">
        <v>28</v>
      </c>
      <c r="O169" s="23">
        <v>3</v>
      </c>
      <c r="P169" s="23">
        <v>25</v>
      </c>
      <c r="Q169" s="23">
        <v>58</v>
      </c>
      <c r="R169" s="23">
        <v>4</v>
      </c>
      <c r="S169" s="23">
        <v>54</v>
      </c>
      <c r="T169" s="23">
        <v>30</v>
      </c>
      <c r="U169" s="23">
        <v>3</v>
      </c>
      <c r="V169" s="23">
        <v>27</v>
      </c>
      <c r="W169" s="23">
        <v>57</v>
      </c>
      <c r="X169" s="23">
        <v>4</v>
      </c>
      <c r="Y169" s="23">
        <v>53</v>
      </c>
      <c r="Z169" s="23">
        <v>27</v>
      </c>
      <c r="AA169" s="23">
        <v>53.5</v>
      </c>
      <c r="AB169" s="23">
        <v>80.5</v>
      </c>
    </row>
    <row r="170" spans="1:28" x14ac:dyDescent="0.2">
      <c r="A170" s="23">
        <v>118636</v>
      </c>
      <c r="B170" s="23">
        <v>8863090</v>
      </c>
      <c r="C170" s="23">
        <v>886</v>
      </c>
      <c r="D170" s="23" t="s">
        <v>41</v>
      </c>
      <c r="E170" s="23">
        <v>3090</v>
      </c>
      <c r="F170" s="23" t="s">
        <v>202</v>
      </c>
      <c r="G170" s="23" t="s">
        <v>43</v>
      </c>
      <c r="H170" s="23" t="s">
        <v>171</v>
      </c>
      <c r="I170" s="23">
        <v>10834</v>
      </c>
      <c r="J170" s="23">
        <v>19664.999999999996</v>
      </c>
      <c r="K170" s="23">
        <v>8830.9999999999964</v>
      </c>
      <c r="L170" s="23">
        <v>11472</v>
      </c>
      <c r="M170" s="23">
        <v>20303</v>
      </c>
      <c r="N170" s="23">
        <v>15</v>
      </c>
      <c r="O170" s="23">
        <v>0</v>
      </c>
      <c r="P170" s="23">
        <v>15</v>
      </c>
      <c r="Q170" s="23">
        <v>29</v>
      </c>
      <c r="R170" s="23">
        <v>0</v>
      </c>
      <c r="S170" s="23">
        <v>29</v>
      </c>
      <c r="T170" s="23">
        <v>15</v>
      </c>
      <c r="U170" s="23">
        <v>0</v>
      </c>
      <c r="V170" s="23">
        <v>15</v>
      </c>
      <c r="W170" s="23">
        <v>31</v>
      </c>
      <c r="X170" s="23">
        <v>0</v>
      </c>
      <c r="Y170" s="23">
        <v>31</v>
      </c>
      <c r="Z170" s="23">
        <v>15</v>
      </c>
      <c r="AA170" s="23">
        <v>30</v>
      </c>
      <c r="AB170" s="23">
        <v>45</v>
      </c>
    </row>
    <row r="171" spans="1:28" x14ac:dyDescent="0.2">
      <c r="A171" s="23">
        <v>118637</v>
      </c>
      <c r="B171" s="23">
        <v>8863091</v>
      </c>
      <c r="C171" s="23">
        <v>886</v>
      </c>
      <c r="D171" s="23" t="s">
        <v>41</v>
      </c>
      <c r="E171" s="23">
        <v>3091</v>
      </c>
      <c r="F171" s="23" t="s">
        <v>203</v>
      </c>
      <c r="G171" s="23" t="s">
        <v>43</v>
      </c>
      <c r="H171" s="23" t="s">
        <v>171</v>
      </c>
      <c r="I171" s="23">
        <v>4971</v>
      </c>
      <c r="J171" s="23">
        <v>6554.9999999999991</v>
      </c>
      <c r="K171" s="23">
        <v>1583.9999999999991</v>
      </c>
      <c r="L171" s="23">
        <v>3824</v>
      </c>
      <c r="M171" s="23">
        <v>5408</v>
      </c>
      <c r="N171" s="23">
        <v>6</v>
      </c>
      <c r="O171" s="23">
        <v>1</v>
      </c>
      <c r="P171" s="23">
        <v>5</v>
      </c>
      <c r="Q171" s="23">
        <v>16</v>
      </c>
      <c r="R171" s="23">
        <v>5</v>
      </c>
      <c r="S171" s="23">
        <v>11</v>
      </c>
      <c r="T171" s="23">
        <v>5</v>
      </c>
      <c r="U171" s="23">
        <v>1</v>
      </c>
      <c r="V171" s="23">
        <v>4</v>
      </c>
      <c r="W171" s="23">
        <v>14</v>
      </c>
      <c r="X171" s="23">
        <v>4</v>
      </c>
      <c r="Y171" s="23">
        <v>10</v>
      </c>
      <c r="Z171" s="23">
        <v>4.5</v>
      </c>
      <c r="AA171" s="23">
        <v>10.5</v>
      </c>
      <c r="AB171" s="23">
        <v>15</v>
      </c>
    </row>
    <row r="172" spans="1:28" x14ac:dyDescent="0.2">
      <c r="A172" s="23">
        <v>118638</v>
      </c>
      <c r="B172" s="23">
        <v>8863092</v>
      </c>
      <c r="C172" s="23">
        <v>886</v>
      </c>
      <c r="D172" s="23" t="s">
        <v>41</v>
      </c>
      <c r="E172" s="23">
        <v>3092</v>
      </c>
      <c r="F172" s="23" t="s">
        <v>204</v>
      </c>
      <c r="G172" s="23" t="s">
        <v>43</v>
      </c>
      <c r="H172" s="23" t="s">
        <v>171</v>
      </c>
      <c r="I172" s="23">
        <v>13639</v>
      </c>
      <c r="J172" s="23">
        <v>25564.499999999996</v>
      </c>
      <c r="K172" s="23">
        <v>11925.499999999996</v>
      </c>
      <c r="L172" s="23">
        <v>14913</v>
      </c>
      <c r="M172" s="23">
        <v>26839</v>
      </c>
      <c r="N172" s="23">
        <v>19</v>
      </c>
      <c r="O172" s="23">
        <v>0</v>
      </c>
      <c r="P172" s="23">
        <v>19</v>
      </c>
      <c r="Q172" s="23">
        <v>38</v>
      </c>
      <c r="R172" s="23">
        <v>1</v>
      </c>
      <c r="S172" s="23">
        <v>37</v>
      </c>
      <c r="T172" s="23">
        <v>22</v>
      </c>
      <c r="U172" s="23">
        <v>0</v>
      </c>
      <c r="V172" s="23">
        <v>22</v>
      </c>
      <c r="W172" s="23">
        <v>36</v>
      </c>
      <c r="X172" s="23">
        <v>0</v>
      </c>
      <c r="Y172" s="23">
        <v>36</v>
      </c>
      <c r="Z172" s="23">
        <v>22</v>
      </c>
      <c r="AA172" s="23">
        <v>36.5</v>
      </c>
      <c r="AB172" s="23">
        <v>58.5</v>
      </c>
    </row>
    <row r="173" spans="1:28" x14ac:dyDescent="0.2">
      <c r="A173" s="23">
        <v>118644</v>
      </c>
      <c r="B173" s="23">
        <v>8863106</v>
      </c>
      <c r="C173" s="23">
        <v>886</v>
      </c>
      <c r="D173" s="23" t="s">
        <v>41</v>
      </c>
      <c r="E173" s="23">
        <v>3106</v>
      </c>
      <c r="F173" s="23" t="s">
        <v>205</v>
      </c>
      <c r="G173" s="23" t="s">
        <v>43</v>
      </c>
      <c r="H173" s="23" t="s">
        <v>171</v>
      </c>
      <c r="I173" s="23">
        <v>31865</v>
      </c>
      <c r="J173" s="23">
        <v>40859.499999999993</v>
      </c>
      <c r="K173" s="23">
        <v>8994.4999999999927</v>
      </c>
      <c r="L173" s="23">
        <v>23835</v>
      </c>
      <c r="M173" s="23">
        <v>32830</v>
      </c>
      <c r="N173" s="23">
        <v>35</v>
      </c>
      <c r="O173" s="23">
        <v>6</v>
      </c>
      <c r="P173" s="23">
        <v>29</v>
      </c>
      <c r="Q173" s="23">
        <v>93</v>
      </c>
      <c r="R173" s="23">
        <v>24</v>
      </c>
      <c r="S173" s="23">
        <v>69</v>
      </c>
      <c r="T173" s="23">
        <v>33</v>
      </c>
      <c r="U173" s="23">
        <v>6</v>
      </c>
      <c r="V173" s="23">
        <v>27</v>
      </c>
      <c r="W173" s="23">
        <v>90</v>
      </c>
      <c r="X173" s="23">
        <v>28</v>
      </c>
      <c r="Y173" s="23">
        <v>62</v>
      </c>
      <c r="Z173" s="23">
        <v>28</v>
      </c>
      <c r="AA173" s="23">
        <v>65.5</v>
      </c>
      <c r="AB173" s="23">
        <v>93.5</v>
      </c>
    </row>
    <row r="174" spans="1:28" x14ac:dyDescent="0.2">
      <c r="A174" s="23">
        <v>118646</v>
      </c>
      <c r="B174" s="23">
        <v>8863108</v>
      </c>
      <c r="C174" s="23">
        <v>886</v>
      </c>
      <c r="D174" s="23" t="s">
        <v>41</v>
      </c>
      <c r="E174" s="23">
        <v>3108</v>
      </c>
      <c r="F174" s="23" t="s">
        <v>206</v>
      </c>
      <c r="G174" s="23" t="s">
        <v>43</v>
      </c>
      <c r="H174" s="23" t="s">
        <v>171</v>
      </c>
      <c r="I174" s="23">
        <v>19884</v>
      </c>
      <c r="J174" s="23">
        <v>25782.999999999996</v>
      </c>
      <c r="K174" s="23">
        <v>5898.9999999999964</v>
      </c>
      <c r="L174" s="23">
        <v>15041</v>
      </c>
      <c r="M174" s="23">
        <v>20940</v>
      </c>
      <c r="N174" s="23">
        <v>18</v>
      </c>
      <c r="O174" s="23">
        <v>4</v>
      </c>
      <c r="P174" s="23">
        <v>14</v>
      </c>
      <c r="Q174" s="23">
        <v>54</v>
      </c>
      <c r="R174" s="23">
        <v>9</v>
      </c>
      <c r="S174" s="23">
        <v>45</v>
      </c>
      <c r="T174" s="23">
        <v>20</v>
      </c>
      <c r="U174" s="23">
        <v>6</v>
      </c>
      <c r="V174" s="23">
        <v>14</v>
      </c>
      <c r="W174" s="23">
        <v>55</v>
      </c>
      <c r="X174" s="23">
        <v>10</v>
      </c>
      <c r="Y174" s="23">
        <v>45</v>
      </c>
      <c r="Z174" s="23">
        <v>14</v>
      </c>
      <c r="AA174" s="23">
        <v>45</v>
      </c>
      <c r="AB174" s="23">
        <v>59</v>
      </c>
    </row>
    <row r="175" spans="1:28" x14ac:dyDescent="0.2">
      <c r="A175" s="23">
        <v>118647</v>
      </c>
      <c r="B175" s="23">
        <v>8863109</v>
      </c>
      <c r="C175" s="23">
        <v>886</v>
      </c>
      <c r="D175" s="23" t="s">
        <v>41</v>
      </c>
      <c r="E175" s="23">
        <v>3109</v>
      </c>
      <c r="F175" s="23" t="s">
        <v>207</v>
      </c>
      <c r="G175" s="23" t="s">
        <v>43</v>
      </c>
      <c r="H175" s="23" t="s">
        <v>171</v>
      </c>
      <c r="I175" s="23">
        <v>19757</v>
      </c>
      <c r="J175" s="23">
        <v>33648.999999999993</v>
      </c>
      <c r="K175" s="23">
        <v>13891.999999999993</v>
      </c>
      <c r="L175" s="23">
        <v>19629</v>
      </c>
      <c r="M175" s="23">
        <v>33521</v>
      </c>
      <c r="N175" s="23">
        <v>29</v>
      </c>
      <c r="O175" s="23">
        <v>1</v>
      </c>
      <c r="P175" s="23">
        <v>28</v>
      </c>
      <c r="Q175" s="23">
        <v>54</v>
      </c>
      <c r="R175" s="23">
        <v>5</v>
      </c>
      <c r="S175" s="23">
        <v>49</v>
      </c>
      <c r="T175" s="23">
        <v>26</v>
      </c>
      <c r="U175" s="23">
        <v>1</v>
      </c>
      <c r="V175" s="23">
        <v>25</v>
      </c>
      <c r="W175" s="23">
        <v>56</v>
      </c>
      <c r="X175" s="23">
        <v>4</v>
      </c>
      <c r="Y175" s="23">
        <v>52</v>
      </c>
      <c r="Z175" s="23">
        <v>26.5</v>
      </c>
      <c r="AA175" s="23">
        <v>50.5</v>
      </c>
      <c r="AB175" s="23">
        <v>77</v>
      </c>
    </row>
    <row r="176" spans="1:28" x14ac:dyDescent="0.2">
      <c r="A176" s="23">
        <v>118649</v>
      </c>
      <c r="B176" s="23">
        <v>8863111</v>
      </c>
      <c r="C176" s="23">
        <v>886</v>
      </c>
      <c r="D176" s="23" t="s">
        <v>41</v>
      </c>
      <c r="E176" s="23">
        <v>3111</v>
      </c>
      <c r="F176" s="23" t="s">
        <v>208</v>
      </c>
      <c r="G176" s="23" t="s">
        <v>43</v>
      </c>
      <c r="H176" s="23" t="s">
        <v>171</v>
      </c>
      <c r="I176" s="23">
        <v>11217</v>
      </c>
      <c r="J176" s="23">
        <v>22942.499999999996</v>
      </c>
      <c r="K176" s="23">
        <v>11725.499999999996</v>
      </c>
      <c r="L176" s="23">
        <v>13384</v>
      </c>
      <c r="M176" s="23">
        <v>25110</v>
      </c>
      <c r="N176" s="23">
        <v>13</v>
      </c>
      <c r="O176" s="23">
        <v>1</v>
      </c>
      <c r="P176" s="23">
        <v>12</v>
      </c>
      <c r="Q176" s="23">
        <v>46</v>
      </c>
      <c r="R176" s="23">
        <v>7</v>
      </c>
      <c r="S176" s="23">
        <v>39</v>
      </c>
      <c r="T176" s="23">
        <v>15</v>
      </c>
      <c r="U176" s="23">
        <v>0</v>
      </c>
      <c r="V176" s="23">
        <v>15</v>
      </c>
      <c r="W176" s="23">
        <v>44</v>
      </c>
      <c r="X176" s="23">
        <v>8</v>
      </c>
      <c r="Y176" s="23">
        <v>36</v>
      </c>
      <c r="Z176" s="23">
        <v>15</v>
      </c>
      <c r="AA176" s="23">
        <v>37.5</v>
      </c>
      <c r="AB176" s="23">
        <v>52.5</v>
      </c>
    </row>
    <row r="177" spans="1:28" x14ac:dyDescent="0.2">
      <c r="A177" s="23">
        <v>118651</v>
      </c>
      <c r="B177" s="23">
        <v>8863117</v>
      </c>
      <c r="C177" s="23">
        <v>886</v>
      </c>
      <c r="D177" s="23" t="s">
        <v>41</v>
      </c>
      <c r="E177" s="23">
        <v>3117</v>
      </c>
      <c r="F177" s="23" t="s">
        <v>209</v>
      </c>
      <c r="G177" s="23" t="s">
        <v>43</v>
      </c>
      <c r="H177" s="23" t="s">
        <v>171</v>
      </c>
      <c r="I177" s="23">
        <v>13384</v>
      </c>
      <c r="J177" s="23">
        <v>20757.499999999996</v>
      </c>
      <c r="K177" s="23">
        <v>7373.4999999999964</v>
      </c>
      <c r="L177" s="23">
        <v>12109</v>
      </c>
      <c r="M177" s="23">
        <v>19483</v>
      </c>
      <c r="N177" s="23">
        <v>21</v>
      </c>
      <c r="O177" s="23">
        <v>3</v>
      </c>
      <c r="P177" s="23">
        <v>18</v>
      </c>
      <c r="Q177" s="23">
        <v>40</v>
      </c>
      <c r="R177" s="23">
        <v>5</v>
      </c>
      <c r="S177" s="23">
        <v>35</v>
      </c>
      <c r="T177" s="23">
        <v>19</v>
      </c>
      <c r="U177" s="23">
        <v>3</v>
      </c>
      <c r="V177" s="23">
        <v>16</v>
      </c>
      <c r="W177" s="23">
        <v>30</v>
      </c>
      <c r="X177" s="23">
        <v>4</v>
      </c>
      <c r="Y177" s="23">
        <v>26</v>
      </c>
      <c r="Z177" s="23">
        <v>17</v>
      </c>
      <c r="AA177" s="23">
        <v>30.5</v>
      </c>
      <c r="AB177" s="23">
        <v>47.5</v>
      </c>
    </row>
    <row r="178" spans="1:28" x14ac:dyDescent="0.2">
      <c r="A178" s="23">
        <v>118653</v>
      </c>
      <c r="B178" s="23">
        <v>8863120</v>
      </c>
      <c r="C178" s="23">
        <v>886</v>
      </c>
      <c r="D178" s="23" t="s">
        <v>41</v>
      </c>
      <c r="E178" s="23">
        <v>3120</v>
      </c>
      <c r="F178" s="23" t="s">
        <v>210</v>
      </c>
      <c r="G178" s="23" t="s">
        <v>43</v>
      </c>
      <c r="H178" s="23" t="s">
        <v>171</v>
      </c>
      <c r="I178" s="23">
        <v>17717</v>
      </c>
      <c r="J178" s="23">
        <v>32556.499999999996</v>
      </c>
      <c r="K178" s="23">
        <v>14839.499999999996</v>
      </c>
      <c r="L178" s="23">
        <v>18992</v>
      </c>
      <c r="M178" s="23">
        <v>33832</v>
      </c>
      <c r="N178" s="23">
        <v>28</v>
      </c>
      <c r="O178" s="23">
        <v>0</v>
      </c>
      <c r="P178" s="23">
        <v>28</v>
      </c>
      <c r="Q178" s="23">
        <v>49</v>
      </c>
      <c r="R178" s="23">
        <v>1</v>
      </c>
      <c r="S178" s="23">
        <v>48</v>
      </c>
      <c r="T178" s="23">
        <v>25</v>
      </c>
      <c r="U178" s="23">
        <v>0</v>
      </c>
      <c r="V178" s="23">
        <v>25</v>
      </c>
      <c r="W178" s="23">
        <v>49</v>
      </c>
      <c r="X178" s="23">
        <v>1</v>
      </c>
      <c r="Y178" s="23">
        <v>48</v>
      </c>
      <c r="Z178" s="23">
        <v>26.5</v>
      </c>
      <c r="AA178" s="23">
        <v>48</v>
      </c>
      <c r="AB178" s="23">
        <v>74.5</v>
      </c>
    </row>
    <row r="179" spans="1:28" x14ac:dyDescent="0.2">
      <c r="A179" s="23">
        <v>118654</v>
      </c>
      <c r="B179" s="23">
        <v>8863122</v>
      </c>
      <c r="C179" s="23">
        <v>886</v>
      </c>
      <c r="D179" s="23" t="s">
        <v>41</v>
      </c>
      <c r="E179" s="23">
        <v>3122</v>
      </c>
      <c r="F179" s="23" t="s">
        <v>211</v>
      </c>
      <c r="G179" s="23" t="s">
        <v>43</v>
      </c>
      <c r="H179" s="23" t="s">
        <v>171</v>
      </c>
      <c r="I179" s="23">
        <v>42317</v>
      </c>
      <c r="J179" s="23">
        <v>72541.999999999985</v>
      </c>
      <c r="K179" s="23">
        <v>30224.999999999985</v>
      </c>
      <c r="L179" s="23">
        <v>42317</v>
      </c>
      <c r="M179" s="23">
        <v>72542</v>
      </c>
      <c r="N179" s="23">
        <v>55</v>
      </c>
      <c r="O179" s="23">
        <v>0</v>
      </c>
      <c r="P179" s="23">
        <v>55</v>
      </c>
      <c r="Q179" s="23">
        <v>116</v>
      </c>
      <c r="R179" s="23">
        <v>3</v>
      </c>
      <c r="S179" s="23">
        <v>113</v>
      </c>
      <c r="T179" s="23">
        <v>54</v>
      </c>
      <c r="U179" s="23">
        <v>1</v>
      </c>
      <c r="V179" s="23">
        <v>53</v>
      </c>
      <c r="W179" s="23">
        <v>115</v>
      </c>
      <c r="X179" s="23">
        <v>4</v>
      </c>
      <c r="Y179" s="23">
        <v>111</v>
      </c>
      <c r="Z179" s="23">
        <v>54</v>
      </c>
      <c r="AA179" s="23">
        <v>112</v>
      </c>
      <c r="AB179" s="23">
        <v>166</v>
      </c>
    </row>
    <row r="180" spans="1:28" x14ac:dyDescent="0.2">
      <c r="A180" s="23">
        <v>118655</v>
      </c>
      <c r="B180" s="23">
        <v>8863123</v>
      </c>
      <c r="C180" s="23">
        <v>886</v>
      </c>
      <c r="D180" s="23" t="s">
        <v>41</v>
      </c>
      <c r="E180" s="23">
        <v>3123</v>
      </c>
      <c r="F180" s="23" t="s">
        <v>212</v>
      </c>
      <c r="G180" s="23" t="s">
        <v>43</v>
      </c>
      <c r="H180" s="23" t="s">
        <v>171</v>
      </c>
      <c r="I180" s="23">
        <v>8795</v>
      </c>
      <c r="J180" s="23">
        <v>13765.499999999998</v>
      </c>
      <c r="K180" s="23">
        <v>4970.4999999999982</v>
      </c>
      <c r="L180" s="23">
        <v>8030</v>
      </c>
      <c r="M180" s="23">
        <v>13001</v>
      </c>
      <c r="N180" s="23">
        <v>13</v>
      </c>
      <c r="O180" s="23">
        <v>0</v>
      </c>
      <c r="P180" s="23">
        <v>13</v>
      </c>
      <c r="Q180" s="23">
        <v>23</v>
      </c>
      <c r="R180" s="23">
        <v>1</v>
      </c>
      <c r="S180" s="23">
        <v>22</v>
      </c>
      <c r="T180" s="23">
        <v>10</v>
      </c>
      <c r="U180" s="23">
        <v>0</v>
      </c>
      <c r="V180" s="23">
        <v>10</v>
      </c>
      <c r="W180" s="23">
        <v>19</v>
      </c>
      <c r="X180" s="23">
        <v>1</v>
      </c>
      <c r="Y180" s="23">
        <v>18</v>
      </c>
      <c r="Z180" s="23">
        <v>11.5</v>
      </c>
      <c r="AA180" s="23">
        <v>20</v>
      </c>
      <c r="AB180" s="23">
        <v>31.5</v>
      </c>
    </row>
    <row r="181" spans="1:28" x14ac:dyDescent="0.2">
      <c r="A181" s="23">
        <v>118657</v>
      </c>
      <c r="B181" s="23">
        <v>8863126</v>
      </c>
      <c r="C181" s="23">
        <v>886</v>
      </c>
      <c r="D181" s="23" t="s">
        <v>41</v>
      </c>
      <c r="E181" s="23">
        <v>3126</v>
      </c>
      <c r="F181" s="23" t="s">
        <v>213</v>
      </c>
      <c r="G181" s="23" t="s">
        <v>43</v>
      </c>
      <c r="H181" s="23" t="s">
        <v>171</v>
      </c>
      <c r="I181" s="23">
        <v>7266</v>
      </c>
      <c r="J181" s="23">
        <v>12672.999999999998</v>
      </c>
      <c r="K181" s="23">
        <v>5406.9999999999982</v>
      </c>
      <c r="L181" s="23">
        <v>7393</v>
      </c>
      <c r="M181" s="23">
        <v>12800</v>
      </c>
      <c r="N181" s="23">
        <v>16</v>
      </c>
      <c r="O181" s="23">
        <v>3</v>
      </c>
      <c r="P181" s="23">
        <v>13</v>
      </c>
      <c r="Q181" s="23">
        <v>23</v>
      </c>
      <c r="R181" s="23">
        <v>2</v>
      </c>
      <c r="S181" s="23">
        <v>21</v>
      </c>
      <c r="T181" s="23">
        <v>13</v>
      </c>
      <c r="U181" s="23">
        <v>3</v>
      </c>
      <c r="V181" s="23">
        <v>10</v>
      </c>
      <c r="W181" s="23">
        <v>17</v>
      </c>
      <c r="X181" s="23">
        <v>3</v>
      </c>
      <c r="Y181" s="23">
        <v>14</v>
      </c>
      <c r="Z181" s="23">
        <v>11.5</v>
      </c>
      <c r="AA181" s="23">
        <v>17.5</v>
      </c>
      <c r="AB181" s="23">
        <v>29</v>
      </c>
    </row>
    <row r="182" spans="1:28" x14ac:dyDescent="0.2">
      <c r="A182" s="23">
        <v>118659</v>
      </c>
      <c r="B182" s="23">
        <v>8863129</v>
      </c>
      <c r="C182" s="23">
        <v>886</v>
      </c>
      <c r="D182" s="23" t="s">
        <v>41</v>
      </c>
      <c r="E182" s="23">
        <v>3129</v>
      </c>
      <c r="F182" s="23" t="s">
        <v>214</v>
      </c>
      <c r="G182" s="23" t="s">
        <v>43</v>
      </c>
      <c r="H182" s="23" t="s">
        <v>171</v>
      </c>
      <c r="I182" s="23">
        <v>33904</v>
      </c>
      <c r="J182" s="23">
        <v>52876.999999999993</v>
      </c>
      <c r="K182" s="23">
        <v>18972.999999999993</v>
      </c>
      <c r="L182" s="23">
        <v>30845</v>
      </c>
      <c r="M182" s="23">
        <v>49818</v>
      </c>
      <c r="N182" s="23">
        <v>47</v>
      </c>
      <c r="O182" s="23">
        <v>8</v>
      </c>
      <c r="P182" s="23">
        <v>39</v>
      </c>
      <c r="Q182" s="23">
        <v>88</v>
      </c>
      <c r="R182" s="23">
        <v>9</v>
      </c>
      <c r="S182" s="23">
        <v>79</v>
      </c>
      <c r="T182" s="23">
        <v>47</v>
      </c>
      <c r="U182" s="23">
        <v>7</v>
      </c>
      <c r="V182" s="23">
        <v>40</v>
      </c>
      <c r="W182" s="23">
        <v>93</v>
      </c>
      <c r="X182" s="23">
        <v>10</v>
      </c>
      <c r="Y182" s="23">
        <v>83</v>
      </c>
      <c r="Z182" s="23">
        <v>40</v>
      </c>
      <c r="AA182" s="23">
        <v>81</v>
      </c>
      <c r="AB182" s="23">
        <v>121</v>
      </c>
    </row>
    <row r="183" spans="1:28" x14ac:dyDescent="0.2">
      <c r="A183" s="23">
        <v>118660</v>
      </c>
      <c r="B183" s="23">
        <v>8863130</v>
      </c>
      <c r="C183" s="23">
        <v>886</v>
      </c>
      <c r="D183" s="23" t="s">
        <v>41</v>
      </c>
      <c r="E183" s="23">
        <v>3130</v>
      </c>
      <c r="F183" s="23" t="s">
        <v>215</v>
      </c>
      <c r="G183" s="23" t="s">
        <v>43</v>
      </c>
      <c r="H183" s="23" t="s">
        <v>171</v>
      </c>
      <c r="I183" s="23">
        <v>13129</v>
      </c>
      <c r="J183" s="23">
        <v>25127.499999999996</v>
      </c>
      <c r="K183" s="23">
        <v>11998.499999999996</v>
      </c>
      <c r="L183" s="23">
        <v>14658</v>
      </c>
      <c r="M183" s="23">
        <v>26657</v>
      </c>
      <c r="N183" s="23">
        <v>18</v>
      </c>
      <c r="O183" s="23">
        <v>1</v>
      </c>
      <c r="P183" s="23">
        <v>17</v>
      </c>
      <c r="Q183" s="23">
        <v>41</v>
      </c>
      <c r="R183" s="23">
        <v>1</v>
      </c>
      <c r="S183" s="23">
        <v>40</v>
      </c>
      <c r="T183" s="23">
        <v>18</v>
      </c>
      <c r="U183" s="23">
        <v>2</v>
      </c>
      <c r="V183" s="23">
        <v>16</v>
      </c>
      <c r="W183" s="23">
        <v>43</v>
      </c>
      <c r="X183" s="23">
        <v>1</v>
      </c>
      <c r="Y183" s="23">
        <v>42</v>
      </c>
      <c r="Z183" s="23">
        <v>16.5</v>
      </c>
      <c r="AA183" s="23">
        <v>41</v>
      </c>
      <c r="AB183" s="23">
        <v>57.5</v>
      </c>
    </row>
    <row r="184" spans="1:28" x14ac:dyDescent="0.2">
      <c r="A184" s="23">
        <v>118662</v>
      </c>
      <c r="B184" s="23">
        <v>8863134</v>
      </c>
      <c r="C184" s="23">
        <v>886</v>
      </c>
      <c r="D184" s="23" t="s">
        <v>41</v>
      </c>
      <c r="E184" s="23">
        <v>3134</v>
      </c>
      <c r="F184" s="23" t="s">
        <v>216</v>
      </c>
      <c r="G184" s="23" t="s">
        <v>43</v>
      </c>
      <c r="H184" s="23" t="s">
        <v>171</v>
      </c>
      <c r="I184" s="23">
        <v>7775</v>
      </c>
      <c r="J184" s="23">
        <v>14857.999999999998</v>
      </c>
      <c r="K184" s="23">
        <v>7082.9999999999982</v>
      </c>
      <c r="L184" s="23">
        <v>8668</v>
      </c>
      <c r="M184" s="23">
        <v>15751</v>
      </c>
      <c r="N184" s="23">
        <v>12</v>
      </c>
      <c r="O184" s="23">
        <v>0</v>
      </c>
      <c r="P184" s="23">
        <v>12</v>
      </c>
      <c r="Q184" s="23">
        <v>29</v>
      </c>
      <c r="R184" s="23">
        <v>2</v>
      </c>
      <c r="S184" s="23">
        <v>27</v>
      </c>
      <c r="T184" s="23">
        <v>12</v>
      </c>
      <c r="U184" s="23">
        <v>1</v>
      </c>
      <c r="V184" s="23">
        <v>11</v>
      </c>
      <c r="W184" s="23">
        <v>20</v>
      </c>
      <c r="X184" s="23">
        <v>2</v>
      </c>
      <c r="Y184" s="23">
        <v>18</v>
      </c>
      <c r="Z184" s="23">
        <v>11.5</v>
      </c>
      <c r="AA184" s="23">
        <v>22.5</v>
      </c>
      <c r="AB184" s="23">
        <v>34</v>
      </c>
    </row>
    <row r="185" spans="1:28" x14ac:dyDescent="0.2">
      <c r="A185" s="23">
        <v>118663</v>
      </c>
      <c r="B185" s="23">
        <v>8863136</v>
      </c>
      <c r="C185" s="23">
        <v>886</v>
      </c>
      <c r="D185" s="23" t="s">
        <v>41</v>
      </c>
      <c r="E185" s="23">
        <v>3136</v>
      </c>
      <c r="F185" s="23" t="s">
        <v>217</v>
      </c>
      <c r="G185" s="23" t="s">
        <v>43</v>
      </c>
      <c r="H185" s="23" t="s">
        <v>171</v>
      </c>
      <c r="I185" s="23">
        <v>8795</v>
      </c>
      <c r="J185" s="23">
        <v>15513.499999999998</v>
      </c>
      <c r="K185" s="23">
        <v>6718.4999999999982</v>
      </c>
      <c r="L185" s="23">
        <v>9050</v>
      </c>
      <c r="M185" s="23">
        <v>15769</v>
      </c>
      <c r="N185" s="23">
        <v>13</v>
      </c>
      <c r="O185" s="23">
        <v>0</v>
      </c>
      <c r="P185" s="23">
        <v>13</v>
      </c>
      <c r="Q185" s="23">
        <v>24</v>
      </c>
      <c r="R185" s="23">
        <v>1</v>
      </c>
      <c r="S185" s="23">
        <v>23</v>
      </c>
      <c r="T185" s="23">
        <v>10</v>
      </c>
      <c r="U185" s="23">
        <v>0</v>
      </c>
      <c r="V185" s="23">
        <v>10</v>
      </c>
      <c r="W185" s="23">
        <v>26</v>
      </c>
      <c r="X185" s="23">
        <v>1</v>
      </c>
      <c r="Y185" s="23">
        <v>25</v>
      </c>
      <c r="Z185" s="23">
        <v>11.5</v>
      </c>
      <c r="AA185" s="23">
        <v>24</v>
      </c>
      <c r="AB185" s="23">
        <v>35.5</v>
      </c>
    </row>
    <row r="186" spans="1:28" x14ac:dyDescent="0.2">
      <c r="A186" s="23">
        <v>118664</v>
      </c>
      <c r="B186" s="23">
        <v>8863137</v>
      </c>
      <c r="C186" s="23">
        <v>886</v>
      </c>
      <c r="D186" s="23" t="s">
        <v>41</v>
      </c>
      <c r="E186" s="23">
        <v>3137</v>
      </c>
      <c r="F186" s="23" t="s">
        <v>218</v>
      </c>
      <c r="G186" s="23" t="s">
        <v>43</v>
      </c>
      <c r="H186" s="23" t="s">
        <v>171</v>
      </c>
      <c r="I186" s="23">
        <v>10962</v>
      </c>
      <c r="J186" s="23">
        <v>17042.999999999996</v>
      </c>
      <c r="K186" s="23">
        <v>6080.9999999999964</v>
      </c>
      <c r="L186" s="23">
        <v>9942</v>
      </c>
      <c r="M186" s="23">
        <v>16023</v>
      </c>
      <c r="N186" s="23">
        <v>15</v>
      </c>
      <c r="O186" s="23">
        <v>2</v>
      </c>
      <c r="P186" s="23">
        <v>13</v>
      </c>
      <c r="Q186" s="23">
        <v>31</v>
      </c>
      <c r="R186" s="23">
        <v>4</v>
      </c>
      <c r="S186" s="23">
        <v>27</v>
      </c>
      <c r="T186" s="23">
        <v>14</v>
      </c>
      <c r="U186" s="23">
        <v>2</v>
      </c>
      <c r="V186" s="23">
        <v>12</v>
      </c>
      <c r="W186" s="23">
        <v>30</v>
      </c>
      <c r="X186" s="23">
        <v>4</v>
      </c>
      <c r="Y186" s="23">
        <v>26</v>
      </c>
      <c r="Z186" s="23">
        <v>12.5</v>
      </c>
      <c r="AA186" s="23">
        <v>26.5</v>
      </c>
      <c r="AB186" s="23">
        <v>39</v>
      </c>
    </row>
    <row r="187" spans="1:28" x14ac:dyDescent="0.2">
      <c r="A187" s="23">
        <v>118665</v>
      </c>
      <c r="B187" s="23">
        <v>8863138</v>
      </c>
      <c r="C187" s="23">
        <v>886</v>
      </c>
      <c r="D187" s="23" t="s">
        <v>41</v>
      </c>
      <c r="E187" s="23">
        <v>3138</v>
      </c>
      <c r="F187" s="23" t="s">
        <v>219</v>
      </c>
      <c r="G187" s="23" t="s">
        <v>43</v>
      </c>
      <c r="H187" s="23" t="s">
        <v>171</v>
      </c>
      <c r="I187" s="23">
        <v>7138</v>
      </c>
      <c r="J187" s="23">
        <v>12672.999999999998</v>
      </c>
      <c r="K187" s="23">
        <v>5534.9999999999982</v>
      </c>
      <c r="L187" s="23">
        <v>7393</v>
      </c>
      <c r="M187" s="23">
        <v>12928</v>
      </c>
      <c r="N187" s="23">
        <v>13</v>
      </c>
      <c r="O187" s="23">
        <v>3</v>
      </c>
      <c r="P187" s="23">
        <v>10</v>
      </c>
      <c r="Q187" s="23">
        <v>26</v>
      </c>
      <c r="R187" s="23">
        <v>6</v>
      </c>
      <c r="S187" s="23">
        <v>20</v>
      </c>
      <c r="T187" s="23">
        <v>13</v>
      </c>
      <c r="U187" s="23">
        <v>3</v>
      </c>
      <c r="V187" s="23">
        <v>10</v>
      </c>
      <c r="W187" s="23">
        <v>22</v>
      </c>
      <c r="X187" s="23">
        <v>4</v>
      </c>
      <c r="Y187" s="23">
        <v>18</v>
      </c>
      <c r="Z187" s="23">
        <v>10</v>
      </c>
      <c r="AA187" s="23">
        <v>19</v>
      </c>
      <c r="AB187" s="23">
        <v>29</v>
      </c>
    </row>
    <row r="188" spans="1:28" x14ac:dyDescent="0.2">
      <c r="A188" s="23">
        <v>118666</v>
      </c>
      <c r="B188" s="23">
        <v>8863139</v>
      </c>
      <c r="C188" s="23">
        <v>886</v>
      </c>
      <c r="D188" s="23" t="s">
        <v>41</v>
      </c>
      <c r="E188" s="23">
        <v>3139</v>
      </c>
      <c r="F188" s="23" t="s">
        <v>220</v>
      </c>
      <c r="G188" s="23" t="s">
        <v>43</v>
      </c>
      <c r="H188" s="23" t="s">
        <v>171</v>
      </c>
      <c r="I188" s="23">
        <v>8413</v>
      </c>
      <c r="J188" s="23">
        <v>12235.999999999998</v>
      </c>
      <c r="K188" s="23">
        <v>3822.9999999999982</v>
      </c>
      <c r="L188" s="23">
        <v>7138</v>
      </c>
      <c r="M188" s="23">
        <v>10961</v>
      </c>
      <c r="N188" s="23">
        <v>6</v>
      </c>
      <c r="O188" s="23">
        <v>0</v>
      </c>
      <c r="P188" s="23">
        <v>6</v>
      </c>
      <c r="Q188" s="23">
        <v>24</v>
      </c>
      <c r="R188" s="23">
        <v>0</v>
      </c>
      <c r="S188" s="23">
        <v>24</v>
      </c>
      <c r="T188" s="23">
        <v>6</v>
      </c>
      <c r="U188" s="23">
        <v>0</v>
      </c>
      <c r="V188" s="23">
        <v>6</v>
      </c>
      <c r="W188" s="23">
        <v>21</v>
      </c>
      <c r="X188" s="23">
        <v>1</v>
      </c>
      <c r="Y188" s="23">
        <v>20</v>
      </c>
      <c r="Z188" s="23">
        <v>6</v>
      </c>
      <c r="AA188" s="23">
        <v>22</v>
      </c>
      <c r="AB188" s="23">
        <v>28</v>
      </c>
    </row>
    <row r="189" spans="1:28" x14ac:dyDescent="0.2">
      <c r="A189" s="23">
        <v>118672</v>
      </c>
      <c r="B189" s="23">
        <v>8863145</v>
      </c>
      <c r="C189" s="23">
        <v>886</v>
      </c>
      <c r="D189" s="23" t="s">
        <v>41</v>
      </c>
      <c r="E189" s="23">
        <v>3145</v>
      </c>
      <c r="F189" s="23" t="s">
        <v>221</v>
      </c>
      <c r="G189" s="23" t="s">
        <v>43</v>
      </c>
      <c r="H189" s="23" t="s">
        <v>171</v>
      </c>
      <c r="I189" s="23">
        <v>14276</v>
      </c>
      <c r="J189" s="23">
        <v>22505.499999999996</v>
      </c>
      <c r="K189" s="23">
        <v>8229.4999999999964</v>
      </c>
      <c r="L189" s="23">
        <v>13129</v>
      </c>
      <c r="M189" s="23">
        <v>21359</v>
      </c>
      <c r="N189" s="23">
        <v>19</v>
      </c>
      <c r="O189" s="23">
        <v>4</v>
      </c>
      <c r="P189" s="23">
        <v>15</v>
      </c>
      <c r="Q189" s="23">
        <v>41</v>
      </c>
      <c r="R189" s="23">
        <v>5</v>
      </c>
      <c r="S189" s="23">
        <v>36</v>
      </c>
      <c r="T189" s="23">
        <v>19</v>
      </c>
      <c r="U189" s="23">
        <v>4</v>
      </c>
      <c r="V189" s="23">
        <v>15</v>
      </c>
      <c r="W189" s="23">
        <v>41</v>
      </c>
      <c r="X189" s="23">
        <v>4</v>
      </c>
      <c r="Y189" s="23">
        <v>37</v>
      </c>
      <c r="Z189" s="23">
        <v>15</v>
      </c>
      <c r="AA189" s="23">
        <v>36.5</v>
      </c>
      <c r="AB189" s="23">
        <v>51.5</v>
      </c>
    </row>
    <row r="190" spans="1:28" x14ac:dyDescent="0.2">
      <c r="A190" s="23">
        <v>118673</v>
      </c>
      <c r="B190" s="23">
        <v>8863146</v>
      </c>
      <c r="C190" s="23">
        <v>886</v>
      </c>
      <c r="D190" s="23" t="s">
        <v>41</v>
      </c>
      <c r="E190" s="23">
        <v>3146</v>
      </c>
      <c r="F190" s="23" t="s">
        <v>222</v>
      </c>
      <c r="G190" s="23" t="s">
        <v>43</v>
      </c>
      <c r="H190" s="23" t="s">
        <v>171</v>
      </c>
      <c r="I190" s="23">
        <v>7011</v>
      </c>
      <c r="J190" s="23">
        <v>7428.9999999999991</v>
      </c>
      <c r="K190" s="23">
        <v>417.99999999999909</v>
      </c>
      <c r="L190" s="23">
        <v>4334</v>
      </c>
      <c r="M190" s="23">
        <v>4752</v>
      </c>
      <c r="N190" s="23">
        <v>7</v>
      </c>
      <c r="O190" s="23">
        <v>0</v>
      </c>
      <c r="P190" s="23">
        <v>7</v>
      </c>
      <c r="Q190" s="23">
        <v>10</v>
      </c>
      <c r="R190" s="23">
        <v>0</v>
      </c>
      <c r="S190" s="23">
        <v>10</v>
      </c>
      <c r="T190" s="23">
        <v>5</v>
      </c>
      <c r="U190" s="23">
        <v>0</v>
      </c>
      <c r="V190" s="23">
        <v>5</v>
      </c>
      <c r="W190" s="23">
        <v>12</v>
      </c>
      <c r="X190" s="23">
        <v>0</v>
      </c>
      <c r="Y190" s="23">
        <v>12</v>
      </c>
      <c r="Z190" s="23">
        <v>6</v>
      </c>
      <c r="AA190" s="23">
        <v>11</v>
      </c>
      <c r="AB190" s="23">
        <v>17</v>
      </c>
    </row>
    <row r="191" spans="1:28" x14ac:dyDescent="0.2">
      <c r="A191" s="23">
        <v>118675</v>
      </c>
      <c r="B191" s="23">
        <v>8863149</v>
      </c>
      <c r="C191" s="23">
        <v>886</v>
      </c>
      <c r="D191" s="23" t="s">
        <v>41</v>
      </c>
      <c r="E191" s="23">
        <v>3149</v>
      </c>
      <c r="F191" s="23" t="s">
        <v>223</v>
      </c>
      <c r="G191" s="23" t="s">
        <v>43</v>
      </c>
      <c r="H191" s="23" t="s">
        <v>171</v>
      </c>
      <c r="I191" s="23">
        <v>18354</v>
      </c>
      <c r="J191" s="23">
        <v>32774.999999999993</v>
      </c>
      <c r="K191" s="23">
        <v>14420.999999999993</v>
      </c>
      <c r="L191" s="23">
        <v>19119</v>
      </c>
      <c r="M191" s="23">
        <v>33540</v>
      </c>
      <c r="N191" s="23">
        <v>26</v>
      </c>
      <c r="O191" s="23">
        <v>2</v>
      </c>
      <c r="P191" s="23">
        <v>24</v>
      </c>
      <c r="Q191" s="23">
        <v>54</v>
      </c>
      <c r="R191" s="23">
        <v>4</v>
      </c>
      <c r="S191" s="23">
        <v>50</v>
      </c>
      <c r="T191" s="23">
        <v>27</v>
      </c>
      <c r="U191" s="23">
        <v>3</v>
      </c>
      <c r="V191" s="23">
        <v>24</v>
      </c>
      <c r="W191" s="23">
        <v>58</v>
      </c>
      <c r="X191" s="23">
        <v>6</v>
      </c>
      <c r="Y191" s="23">
        <v>52</v>
      </c>
      <c r="Z191" s="23">
        <v>24</v>
      </c>
      <c r="AA191" s="23">
        <v>51</v>
      </c>
      <c r="AB191" s="23">
        <v>75</v>
      </c>
    </row>
    <row r="192" spans="1:28" x14ac:dyDescent="0.2">
      <c r="A192" s="23">
        <v>118676</v>
      </c>
      <c r="B192" s="23">
        <v>8863150</v>
      </c>
      <c r="C192" s="23">
        <v>886</v>
      </c>
      <c r="D192" s="23" t="s">
        <v>41</v>
      </c>
      <c r="E192" s="23">
        <v>3150</v>
      </c>
      <c r="F192" s="23" t="s">
        <v>224</v>
      </c>
      <c r="G192" s="23" t="s">
        <v>43</v>
      </c>
      <c r="H192" s="23" t="s">
        <v>171</v>
      </c>
      <c r="I192" s="23">
        <v>7393</v>
      </c>
      <c r="J192" s="23">
        <v>11580.499999999998</v>
      </c>
      <c r="K192" s="23">
        <v>4187.4999999999982</v>
      </c>
      <c r="L192" s="23">
        <v>6756</v>
      </c>
      <c r="M192" s="23">
        <v>10944</v>
      </c>
      <c r="N192" s="23">
        <v>12</v>
      </c>
      <c r="O192" s="23">
        <v>7</v>
      </c>
      <c r="P192" s="23">
        <v>5</v>
      </c>
      <c r="Q192" s="23">
        <v>31</v>
      </c>
      <c r="R192" s="23">
        <v>9</v>
      </c>
      <c r="S192" s="23">
        <v>22</v>
      </c>
      <c r="T192" s="23">
        <v>14</v>
      </c>
      <c r="U192" s="23">
        <v>8</v>
      </c>
      <c r="V192" s="23">
        <v>6</v>
      </c>
      <c r="W192" s="23">
        <v>29</v>
      </c>
      <c r="X192" s="23">
        <v>10</v>
      </c>
      <c r="Y192" s="23">
        <v>19</v>
      </c>
      <c r="Z192" s="23">
        <v>6</v>
      </c>
      <c r="AA192" s="23">
        <v>20.5</v>
      </c>
      <c r="AB192" s="23">
        <v>26.5</v>
      </c>
    </row>
    <row r="193" spans="1:28" x14ac:dyDescent="0.2">
      <c r="A193" s="23">
        <v>118678</v>
      </c>
      <c r="B193" s="23">
        <v>8863153</v>
      </c>
      <c r="C193" s="23">
        <v>886</v>
      </c>
      <c r="D193" s="23" t="s">
        <v>41</v>
      </c>
      <c r="E193" s="23">
        <v>3153</v>
      </c>
      <c r="F193" s="23" t="s">
        <v>225</v>
      </c>
      <c r="G193" s="23" t="s">
        <v>43</v>
      </c>
      <c r="H193" s="23" t="s">
        <v>171</v>
      </c>
      <c r="I193" s="23">
        <v>10070</v>
      </c>
      <c r="J193" s="23">
        <v>18572.499999999996</v>
      </c>
      <c r="K193" s="23">
        <v>8502.4999999999964</v>
      </c>
      <c r="L193" s="23">
        <v>10834</v>
      </c>
      <c r="M193" s="23">
        <v>19337</v>
      </c>
      <c r="N193" s="23">
        <v>15</v>
      </c>
      <c r="O193" s="23">
        <v>0</v>
      </c>
      <c r="P193" s="23">
        <v>15</v>
      </c>
      <c r="Q193" s="23">
        <v>30</v>
      </c>
      <c r="R193" s="23">
        <v>2</v>
      </c>
      <c r="S193" s="23">
        <v>28</v>
      </c>
      <c r="T193" s="23">
        <v>14</v>
      </c>
      <c r="U193" s="23">
        <v>0</v>
      </c>
      <c r="V193" s="23">
        <v>14</v>
      </c>
      <c r="W193" s="23">
        <v>30</v>
      </c>
      <c r="X193" s="23">
        <v>2</v>
      </c>
      <c r="Y193" s="23">
        <v>28</v>
      </c>
      <c r="Z193" s="23">
        <v>14.5</v>
      </c>
      <c r="AA193" s="23">
        <v>28</v>
      </c>
      <c r="AB193" s="23">
        <v>42.5</v>
      </c>
    </row>
    <row r="194" spans="1:28" x14ac:dyDescent="0.2">
      <c r="A194" s="23">
        <v>118679</v>
      </c>
      <c r="B194" s="23">
        <v>8863154</v>
      </c>
      <c r="C194" s="23">
        <v>886</v>
      </c>
      <c r="D194" s="23" t="s">
        <v>41</v>
      </c>
      <c r="E194" s="23">
        <v>3154</v>
      </c>
      <c r="F194" s="23" t="s">
        <v>226</v>
      </c>
      <c r="G194" s="23" t="s">
        <v>43</v>
      </c>
      <c r="H194" s="23" t="s">
        <v>171</v>
      </c>
      <c r="I194" s="23">
        <v>15678</v>
      </c>
      <c r="J194" s="23">
        <v>27967.999999999996</v>
      </c>
      <c r="K194" s="23">
        <v>12289.999999999996</v>
      </c>
      <c r="L194" s="23">
        <v>16315</v>
      </c>
      <c r="M194" s="23">
        <v>28605</v>
      </c>
      <c r="N194" s="23">
        <v>23</v>
      </c>
      <c r="O194" s="23">
        <v>2</v>
      </c>
      <c r="P194" s="23">
        <v>21</v>
      </c>
      <c r="Q194" s="23">
        <v>40</v>
      </c>
      <c r="R194" s="23">
        <v>0</v>
      </c>
      <c r="S194" s="23">
        <v>40</v>
      </c>
      <c r="T194" s="23">
        <v>24</v>
      </c>
      <c r="U194" s="23">
        <v>2</v>
      </c>
      <c r="V194" s="23">
        <v>22</v>
      </c>
      <c r="W194" s="23">
        <v>44</v>
      </c>
      <c r="X194" s="23">
        <v>0</v>
      </c>
      <c r="Y194" s="23">
        <v>44</v>
      </c>
      <c r="Z194" s="23">
        <v>22</v>
      </c>
      <c r="AA194" s="23">
        <v>42</v>
      </c>
      <c r="AB194" s="23">
        <v>64</v>
      </c>
    </row>
    <row r="195" spans="1:28" x14ac:dyDescent="0.2">
      <c r="A195" s="23">
        <v>118680</v>
      </c>
      <c r="B195" s="23">
        <v>8863155</v>
      </c>
      <c r="C195" s="23">
        <v>886</v>
      </c>
      <c r="D195" s="23" t="s">
        <v>41</v>
      </c>
      <c r="E195" s="23">
        <v>3155</v>
      </c>
      <c r="F195" s="23" t="s">
        <v>227</v>
      </c>
      <c r="G195" s="23" t="s">
        <v>43</v>
      </c>
      <c r="H195" s="23" t="s">
        <v>171</v>
      </c>
      <c r="I195" s="23">
        <v>20776</v>
      </c>
      <c r="J195" s="23">
        <v>37144.999999999993</v>
      </c>
      <c r="K195" s="23">
        <v>16368.999999999993</v>
      </c>
      <c r="L195" s="23">
        <v>21668</v>
      </c>
      <c r="M195" s="23">
        <v>38037</v>
      </c>
      <c r="N195" s="23">
        <v>27</v>
      </c>
      <c r="O195" s="23">
        <v>1</v>
      </c>
      <c r="P195" s="23">
        <v>26</v>
      </c>
      <c r="Q195" s="23">
        <v>61</v>
      </c>
      <c r="R195" s="23">
        <v>1</v>
      </c>
      <c r="S195" s="23">
        <v>60</v>
      </c>
      <c r="T195" s="23">
        <v>27</v>
      </c>
      <c r="U195" s="23">
        <v>1</v>
      </c>
      <c r="V195" s="23">
        <v>26</v>
      </c>
      <c r="W195" s="23">
        <v>59</v>
      </c>
      <c r="X195" s="23">
        <v>1</v>
      </c>
      <c r="Y195" s="23">
        <v>58</v>
      </c>
      <c r="Z195" s="23">
        <v>26</v>
      </c>
      <c r="AA195" s="23">
        <v>59</v>
      </c>
      <c r="AB195" s="23">
        <v>85</v>
      </c>
    </row>
    <row r="196" spans="1:28" x14ac:dyDescent="0.2">
      <c r="A196" s="23">
        <v>118681</v>
      </c>
      <c r="B196" s="23">
        <v>8863158</v>
      </c>
      <c r="C196" s="23">
        <v>886</v>
      </c>
      <c r="D196" s="23" t="s">
        <v>41</v>
      </c>
      <c r="E196" s="23">
        <v>3158</v>
      </c>
      <c r="F196" s="23" t="s">
        <v>228</v>
      </c>
      <c r="G196" s="23" t="s">
        <v>43</v>
      </c>
      <c r="H196" s="23" t="s">
        <v>171</v>
      </c>
      <c r="I196" s="23">
        <v>8540</v>
      </c>
      <c r="J196" s="23">
        <v>13109.999999999998</v>
      </c>
      <c r="K196" s="23">
        <v>4569.9999999999982</v>
      </c>
      <c r="L196" s="23">
        <v>7648</v>
      </c>
      <c r="M196" s="23">
        <v>12218</v>
      </c>
      <c r="N196" s="23">
        <v>9</v>
      </c>
      <c r="O196" s="23">
        <v>0</v>
      </c>
      <c r="P196" s="23">
        <v>9</v>
      </c>
      <c r="Q196" s="23">
        <v>25</v>
      </c>
      <c r="R196" s="23">
        <v>3</v>
      </c>
      <c r="S196" s="23">
        <v>22</v>
      </c>
      <c r="T196" s="23">
        <v>8</v>
      </c>
      <c r="U196" s="23">
        <v>0</v>
      </c>
      <c r="V196" s="23">
        <v>8</v>
      </c>
      <c r="W196" s="23">
        <v>24</v>
      </c>
      <c r="X196" s="23">
        <v>3</v>
      </c>
      <c r="Y196" s="23">
        <v>21</v>
      </c>
      <c r="Z196" s="23">
        <v>8.5</v>
      </c>
      <c r="AA196" s="23">
        <v>21.5</v>
      </c>
      <c r="AB196" s="23">
        <v>30</v>
      </c>
    </row>
    <row r="197" spans="1:28" x14ac:dyDescent="0.2">
      <c r="A197" s="23">
        <v>118682</v>
      </c>
      <c r="B197" s="23">
        <v>8863159</v>
      </c>
      <c r="C197" s="23">
        <v>886</v>
      </c>
      <c r="D197" s="23" t="s">
        <v>41</v>
      </c>
      <c r="E197" s="23">
        <v>3159</v>
      </c>
      <c r="F197" s="23" t="s">
        <v>229</v>
      </c>
      <c r="G197" s="23" t="s">
        <v>43</v>
      </c>
      <c r="H197" s="23" t="s">
        <v>171</v>
      </c>
      <c r="I197" s="23">
        <v>9942</v>
      </c>
      <c r="J197" s="23">
        <v>15513.499999999998</v>
      </c>
      <c r="K197" s="23">
        <v>5571.4999999999982</v>
      </c>
      <c r="L197" s="23">
        <v>9050</v>
      </c>
      <c r="M197" s="23">
        <v>14622</v>
      </c>
      <c r="N197" s="23">
        <v>7</v>
      </c>
      <c r="O197" s="23">
        <v>0</v>
      </c>
      <c r="P197" s="23">
        <v>7</v>
      </c>
      <c r="Q197" s="23">
        <v>29</v>
      </c>
      <c r="R197" s="23">
        <v>1</v>
      </c>
      <c r="S197" s="23">
        <v>28</v>
      </c>
      <c r="T197" s="23">
        <v>7</v>
      </c>
      <c r="U197" s="23">
        <v>0</v>
      </c>
      <c r="V197" s="23">
        <v>7</v>
      </c>
      <c r="W197" s="23">
        <v>30</v>
      </c>
      <c r="X197" s="23">
        <v>1</v>
      </c>
      <c r="Y197" s="23">
        <v>29</v>
      </c>
      <c r="Z197" s="23">
        <v>7</v>
      </c>
      <c r="AA197" s="23">
        <v>28.5</v>
      </c>
      <c r="AB197" s="23">
        <v>35.5</v>
      </c>
    </row>
    <row r="198" spans="1:28" x14ac:dyDescent="0.2">
      <c r="A198" s="23">
        <v>118683</v>
      </c>
      <c r="B198" s="23">
        <v>8863160</v>
      </c>
      <c r="C198" s="23">
        <v>886</v>
      </c>
      <c r="D198" s="23" t="s">
        <v>41</v>
      </c>
      <c r="E198" s="23">
        <v>3160</v>
      </c>
      <c r="F198" s="23" t="s">
        <v>230</v>
      </c>
      <c r="G198" s="23" t="s">
        <v>43</v>
      </c>
      <c r="H198" s="23" t="s">
        <v>171</v>
      </c>
      <c r="I198" s="23">
        <v>8285</v>
      </c>
      <c r="J198" s="23">
        <v>16605.999999999996</v>
      </c>
      <c r="K198" s="23">
        <v>8320.9999999999964</v>
      </c>
      <c r="L198" s="23">
        <v>9687</v>
      </c>
      <c r="M198" s="23">
        <v>18008</v>
      </c>
      <c r="N198" s="23">
        <v>13</v>
      </c>
      <c r="O198" s="23">
        <v>0</v>
      </c>
      <c r="P198" s="23">
        <v>13</v>
      </c>
      <c r="Q198" s="23">
        <v>20</v>
      </c>
      <c r="R198" s="23">
        <v>0</v>
      </c>
      <c r="S198" s="23">
        <v>20</v>
      </c>
      <c r="T198" s="23">
        <v>14</v>
      </c>
      <c r="U198" s="23">
        <v>0</v>
      </c>
      <c r="V198" s="23">
        <v>14</v>
      </c>
      <c r="W198" s="23">
        <v>28</v>
      </c>
      <c r="X198" s="23">
        <v>0</v>
      </c>
      <c r="Y198" s="23">
        <v>28</v>
      </c>
      <c r="Z198" s="23">
        <v>14</v>
      </c>
      <c r="AA198" s="23">
        <v>24</v>
      </c>
      <c r="AB198" s="23">
        <v>38</v>
      </c>
    </row>
    <row r="199" spans="1:28" x14ac:dyDescent="0.2">
      <c r="A199" s="23">
        <v>118685</v>
      </c>
      <c r="B199" s="23">
        <v>8863167</v>
      </c>
      <c r="C199" s="23">
        <v>886</v>
      </c>
      <c r="D199" s="23" t="s">
        <v>41</v>
      </c>
      <c r="E199" s="23">
        <v>3167</v>
      </c>
      <c r="F199" s="23" t="s">
        <v>231</v>
      </c>
      <c r="G199" s="23" t="s">
        <v>43</v>
      </c>
      <c r="H199" s="23" t="s">
        <v>171</v>
      </c>
      <c r="I199" s="23">
        <v>16952</v>
      </c>
      <c r="J199" s="23">
        <v>23379.499999999996</v>
      </c>
      <c r="K199" s="23">
        <v>6427.4999999999964</v>
      </c>
      <c r="L199" s="23">
        <v>13639</v>
      </c>
      <c r="M199" s="23">
        <v>20067</v>
      </c>
      <c r="N199" s="23">
        <v>17</v>
      </c>
      <c r="O199" s="23">
        <v>3</v>
      </c>
      <c r="P199" s="23">
        <v>14</v>
      </c>
      <c r="Q199" s="23">
        <v>47</v>
      </c>
      <c r="R199" s="23">
        <v>10</v>
      </c>
      <c r="S199" s="23">
        <v>37</v>
      </c>
      <c r="T199" s="23">
        <v>18</v>
      </c>
      <c r="U199" s="23">
        <v>2</v>
      </c>
      <c r="V199" s="23">
        <v>16</v>
      </c>
      <c r="W199" s="23">
        <v>47</v>
      </c>
      <c r="X199" s="23">
        <v>9</v>
      </c>
      <c r="Y199" s="23">
        <v>38</v>
      </c>
      <c r="Z199" s="23">
        <v>16</v>
      </c>
      <c r="AA199" s="23">
        <v>37.5</v>
      </c>
      <c r="AB199" s="23">
        <v>53.5</v>
      </c>
    </row>
    <row r="200" spans="1:28" x14ac:dyDescent="0.2">
      <c r="A200" s="23">
        <v>118686</v>
      </c>
      <c r="B200" s="23">
        <v>8863168</v>
      </c>
      <c r="C200" s="23">
        <v>886</v>
      </c>
      <c r="D200" s="23" t="s">
        <v>41</v>
      </c>
      <c r="E200" s="23">
        <v>3168</v>
      </c>
      <c r="F200" s="23" t="s">
        <v>232</v>
      </c>
      <c r="G200" s="23" t="s">
        <v>43</v>
      </c>
      <c r="H200" s="23" t="s">
        <v>171</v>
      </c>
      <c r="I200" s="23">
        <v>2167</v>
      </c>
      <c r="J200" s="23">
        <v>4151.4999999999991</v>
      </c>
      <c r="K200" s="23">
        <v>1984.4999999999991</v>
      </c>
      <c r="L200" s="23">
        <v>2422</v>
      </c>
      <c r="M200" s="23">
        <v>4407</v>
      </c>
      <c r="N200" s="23">
        <v>3</v>
      </c>
      <c r="O200" s="23">
        <v>0</v>
      </c>
      <c r="P200" s="23">
        <v>3</v>
      </c>
      <c r="Q200" s="23">
        <v>7</v>
      </c>
      <c r="R200" s="23">
        <v>0</v>
      </c>
      <c r="S200" s="23">
        <v>7</v>
      </c>
      <c r="T200" s="23">
        <v>3</v>
      </c>
      <c r="U200" s="23">
        <v>0</v>
      </c>
      <c r="V200" s="23">
        <v>3</v>
      </c>
      <c r="W200" s="23">
        <v>6</v>
      </c>
      <c r="X200" s="23">
        <v>0</v>
      </c>
      <c r="Y200" s="23">
        <v>6</v>
      </c>
      <c r="Z200" s="23">
        <v>3</v>
      </c>
      <c r="AA200" s="23">
        <v>6.5</v>
      </c>
      <c r="AB200" s="23">
        <v>9.5</v>
      </c>
    </row>
    <row r="201" spans="1:28" x14ac:dyDescent="0.2">
      <c r="A201" s="23">
        <v>118687</v>
      </c>
      <c r="B201" s="23">
        <v>8863169</v>
      </c>
      <c r="C201" s="23">
        <v>886</v>
      </c>
      <c r="D201" s="23" t="s">
        <v>41</v>
      </c>
      <c r="E201" s="23">
        <v>3169</v>
      </c>
      <c r="F201" s="23" t="s">
        <v>233</v>
      </c>
      <c r="G201" s="23" t="s">
        <v>43</v>
      </c>
      <c r="H201" s="23" t="s">
        <v>171</v>
      </c>
      <c r="I201" s="23">
        <v>13511</v>
      </c>
      <c r="J201" s="23">
        <v>23160.999999999996</v>
      </c>
      <c r="K201" s="23">
        <v>9649.9999999999964</v>
      </c>
      <c r="L201" s="23">
        <v>13511</v>
      </c>
      <c r="M201" s="23">
        <v>23161</v>
      </c>
      <c r="N201" s="23">
        <v>19</v>
      </c>
      <c r="O201" s="23">
        <v>0</v>
      </c>
      <c r="P201" s="23">
        <v>19</v>
      </c>
      <c r="Q201" s="23">
        <v>34</v>
      </c>
      <c r="R201" s="23">
        <v>2</v>
      </c>
      <c r="S201" s="23">
        <v>32</v>
      </c>
      <c r="T201" s="23">
        <v>21</v>
      </c>
      <c r="U201" s="23">
        <v>0</v>
      </c>
      <c r="V201" s="23">
        <v>21</v>
      </c>
      <c r="W201" s="23">
        <v>34</v>
      </c>
      <c r="X201" s="23">
        <v>2</v>
      </c>
      <c r="Y201" s="23">
        <v>32</v>
      </c>
      <c r="Z201" s="23">
        <v>21</v>
      </c>
      <c r="AA201" s="23">
        <v>32</v>
      </c>
      <c r="AB201" s="23">
        <v>53</v>
      </c>
    </row>
    <row r="202" spans="1:28" x14ac:dyDescent="0.2">
      <c r="A202" s="23">
        <v>118688</v>
      </c>
      <c r="B202" s="23">
        <v>8863171</v>
      </c>
      <c r="C202" s="23">
        <v>886</v>
      </c>
      <c r="D202" s="23" t="s">
        <v>41</v>
      </c>
      <c r="E202" s="23">
        <v>3171</v>
      </c>
      <c r="F202" s="23" t="s">
        <v>234</v>
      </c>
      <c r="G202" s="23" t="s">
        <v>43</v>
      </c>
      <c r="H202" s="23" t="s">
        <v>171</v>
      </c>
      <c r="I202" s="23">
        <v>3314</v>
      </c>
      <c r="J202" s="23">
        <v>6773.4999999999991</v>
      </c>
      <c r="K202" s="23">
        <v>3459.4999999999991</v>
      </c>
      <c r="L202" s="23">
        <v>3952</v>
      </c>
      <c r="M202" s="23">
        <v>7412</v>
      </c>
      <c r="N202" s="23">
        <v>2</v>
      </c>
      <c r="O202" s="23">
        <v>0</v>
      </c>
      <c r="P202" s="23">
        <v>2</v>
      </c>
      <c r="Q202" s="23">
        <v>16</v>
      </c>
      <c r="R202" s="23">
        <v>1</v>
      </c>
      <c r="S202" s="23">
        <v>15</v>
      </c>
      <c r="T202" s="23">
        <v>2</v>
      </c>
      <c r="U202" s="23">
        <v>0</v>
      </c>
      <c r="V202" s="23">
        <v>2</v>
      </c>
      <c r="W202" s="23">
        <v>13</v>
      </c>
      <c r="X202" s="23">
        <v>1</v>
      </c>
      <c r="Y202" s="23">
        <v>12</v>
      </c>
      <c r="Z202" s="23">
        <v>2</v>
      </c>
      <c r="AA202" s="23">
        <v>13.5</v>
      </c>
      <c r="AB202" s="23">
        <v>15.5</v>
      </c>
    </row>
    <row r="203" spans="1:28" x14ac:dyDescent="0.2">
      <c r="A203" s="23">
        <v>118690</v>
      </c>
      <c r="B203" s="23">
        <v>8863173</v>
      </c>
      <c r="C203" s="23">
        <v>886</v>
      </c>
      <c r="D203" s="23" t="s">
        <v>41</v>
      </c>
      <c r="E203" s="23">
        <v>3173</v>
      </c>
      <c r="F203" s="23" t="s">
        <v>235</v>
      </c>
      <c r="G203" s="23" t="s">
        <v>43</v>
      </c>
      <c r="H203" s="23" t="s">
        <v>171</v>
      </c>
      <c r="I203" s="23">
        <v>19374</v>
      </c>
      <c r="J203" s="23">
        <v>33430.499999999993</v>
      </c>
      <c r="K203" s="23">
        <v>14056.499999999993</v>
      </c>
      <c r="L203" s="23">
        <v>19502</v>
      </c>
      <c r="M203" s="23">
        <v>33559</v>
      </c>
      <c r="N203" s="23">
        <v>28</v>
      </c>
      <c r="O203" s="23">
        <v>0</v>
      </c>
      <c r="P203" s="23">
        <v>28</v>
      </c>
      <c r="Q203" s="23">
        <v>56</v>
      </c>
      <c r="R203" s="23">
        <v>9</v>
      </c>
      <c r="S203" s="23">
        <v>47</v>
      </c>
      <c r="T203" s="23">
        <v>29</v>
      </c>
      <c r="U203" s="23">
        <v>0</v>
      </c>
      <c r="V203" s="23">
        <v>29</v>
      </c>
      <c r="W203" s="23">
        <v>58</v>
      </c>
      <c r="X203" s="23">
        <v>10</v>
      </c>
      <c r="Y203" s="23">
        <v>48</v>
      </c>
      <c r="Z203" s="23">
        <v>29</v>
      </c>
      <c r="AA203" s="23">
        <v>47.5</v>
      </c>
      <c r="AB203" s="23">
        <v>76.5</v>
      </c>
    </row>
    <row r="204" spans="1:28" x14ac:dyDescent="0.2">
      <c r="A204" s="23">
        <v>118691</v>
      </c>
      <c r="B204" s="23">
        <v>8863175</v>
      </c>
      <c r="C204" s="23">
        <v>886</v>
      </c>
      <c r="D204" s="23" t="s">
        <v>41</v>
      </c>
      <c r="E204" s="23">
        <v>3175</v>
      </c>
      <c r="F204" s="23" t="s">
        <v>236</v>
      </c>
      <c r="G204" s="23" t="s">
        <v>43</v>
      </c>
      <c r="H204" s="23" t="s">
        <v>171</v>
      </c>
      <c r="I204" s="23">
        <v>16698</v>
      </c>
      <c r="J204" s="23">
        <v>35396.999999999993</v>
      </c>
      <c r="K204" s="23">
        <v>18698.999999999993</v>
      </c>
      <c r="L204" s="23">
        <v>20649</v>
      </c>
      <c r="M204" s="23">
        <v>39348</v>
      </c>
      <c r="N204" s="23">
        <v>27</v>
      </c>
      <c r="O204" s="23">
        <v>0</v>
      </c>
      <c r="P204" s="23">
        <v>27</v>
      </c>
      <c r="Q204" s="23">
        <v>52</v>
      </c>
      <c r="R204" s="23">
        <v>1</v>
      </c>
      <c r="S204" s="23">
        <v>51</v>
      </c>
      <c r="T204" s="23">
        <v>27</v>
      </c>
      <c r="U204" s="23">
        <v>0</v>
      </c>
      <c r="V204" s="23">
        <v>27</v>
      </c>
      <c r="W204" s="23">
        <v>58</v>
      </c>
      <c r="X204" s="23">
        <v>1</v>
      </c>
      <c r="Y204" s="23">
        <v>57</v>
      </c>
      <c r="Z204" s="23">
        <v>27</v>
      </c>
      <c r="AA204" s="23">
        <v>54</v>
      </c>
      <c r="AB204" s="23">
        <v>81</v>
      </c>
    </row>
    <row r="205" spans="1:28" x14ac:dyDescent="0.2">
      <c r="A205" s="23">
        <v>118693</v>
      </c>
      <c r="B205" s="23">
        <v>8863178</v>
      </c>
      <c r="C205" s="23">
        <v>886</v>
      </c>
      <c r="D205" s="23" t="s">
        <v>41</v>
      </c>
      <c r="E205" s="23">
        <v>3178</v>
      </c>
      <c r="F205" s="23" t="s">
        <v>237</v>
      </c>
      <c r="G205" s="23" t="s">
        <v>43</v>
      </c>
      <c r="H205" s="23" t="s">
        <v>171</v>
      </c>
      <c r="I205" s="23">
        <v>33395</v>
      </c>
      <c r="J205" s="23">
        <v>60961.499999999993</v>
      </c>
      <c r="K205" s="23">
        <v>27566.499999999993</v>
      </c>
      <c r="L205" s="23">
        <v>35561</v>
      </c>
      <c r="M205" s="23">
        <v>63128</v>
      </c>
      <c r="N205" s="23">
        <v>60</v>
      </c>
      <c r="O205" s="23">
        <v>7</v>
      </c>
      <c r="P205" s="23">
        <v>53</v>
      </c>
      <c r="Q205" s="23">
        <v>103</v>
      </c>
      <c r="R205" s="23">
        <v>15</v>
      </c>
      <c r="S205" s="23">
        <v>88</v>
      </c>
      <c r="T205" s="23">
        <v>47</v>
      </c>
      <c r="U205" s="23">
        <v>6</v>
      </c>
      <c r="V205" s="23">
        <v>41</v>
      </c>
      <c r="W205" s="23">
        <v>116</v>
      </c>
      <c r="X205" s="23">
        <v>19</v>
      </c>
      <c r="Y205" s="23">
        <v>97</v>
      </c>
      <c r="Z205" s="23">
        <v>47</v>
      </c>
      <c r="AA205" s="23">
        <v>92.5</v>
      </c>
      <c r="AB205" s="23">
        <v>139.5</v>
      </c>
    </row>
    <row r="206" spans="1:28" x14ac:dyDescent="0.2">
      <c r="A206" s="23">
        <v>118694</v>
      </c>
      <c r="B206" s="23">
        <v>8863179</v>
      </c>
      <c r="C206" s="23">
        <v>886</v>
      </c>
      <c r="D206" s="23" t="s">
        <v>41</v>
      </c>
      <c r="E206" s="23">
        <v>3179</v>
      </c>
      <c r="F206" s="23" t="s">
        <v>238</v>
      </c>
      <c r="G206" s="23" t="s">
        <v>43</v>
      </c>
      <c r="H206" s="23" t="s">
        <v>171</v>
      </c>
      <c r="I206" s="23">
        <v>25620</v>
      </c>
      <c r="J206" s="23">
        <v>36489.499999999993</v>
      </c>
      <c r="K206" s="23">
        <v>10869.499999999993</v>
      </c>
      <c r="L206" s="23">
        <v>21286</v>
      </c>
      <c r="M206" s="23">
        <v>32156</v>
      </c>
      <c r="N206" s="23">
        <v>46</v>
      </c>
      <c r="O206" s="23">
        <v>18</v>
      </c>
      <c r="P206" s="23">
        <v>28</v>
      </c>
      <c r="Q206" s="23">
        <v>93</v>
      </c>
      <c r="R206" s="23">
        <v>35</v>
      </c>
      <c r="S206" s="23">
        <v>58</v>
      </c>
      <c r="T206" s="23">
        <v>44</v>
      </c>
      <c r="U206" s="23">
        <v>18</v>
      </c>
      <c r="V206" s="23">
        <v>26</v>
      </c>
      <c r="W206" s="23">
        <v>92</v>
      </c>
      <c r="X206" s="23">
        <v>37</v>
      </c>
      <c r="Y206" s="23">
        <v>55</v>
      </c>
      <c r="Z206" s="23">
        <v>27</v>
      </c>
      <c r="AA206" s="23">
        <v>56.5</v>
      </c>
      <c r="AB206" s="23">
        <v>83.5</v>
      </c>
    </row>
    <row r="207" spans="1:28" x14ac:dyDescent="0.2">
      <c r="A207" s="23">
        <v>118696</v>
      </c>
      <c r="B207" s="23">
        <v>8863182</v>
      </c>
      <c r="C207" s="23">
        <v>886</v>
      </c>
      <c r="D207" s="23" t="s">
        <v>41</v>
      </c>
      <c r="E207" s="23">
        <v>3182</v>
      </c>
      <c r="F207" s="23" t="s">
        <v>239</v>
      </c>
      <c r="G207" s="23" t="s">
        <v>43</v>
      </c>
      <c r="H207" s="23" t="s">
        <v>171</v>
      </c>
      <c r="I207" s="23">
        <v>36454</v>
      </c>
      <c r="J207" s="23">
        <v>57028.499999999993</v>
      </c>
      <c r="K207" s="23">
        <v>20574.499999999993</v>
      </c>
      <c r="L207" s="23">
        <v>33267</v>
      </c>
      <c r="M207" s="23">
        <v>53842</v>
      </c>
      <c r="N207" s="23">
        <v>46</v>
      </c>
      <c r="O207" s="23">
        <v>7</v>
      </c>
      <c r="P207" s="23">
        <v>39</v>
      </c>
      <c r="Q207" s="23">
        <v>100</v>
      </c>
      <c r="R207" s="23">
        <v>11</v>
      </c>
      <c r="S207" s="23">
        <v>89</v>
      </c>
      <c r="T207" s="23">
        <v>48</v>
      </c>
      <c r="U207" s="23">
        <v>7</v>
      </c>
      <c r="V207" s="23">
        <v>41</v>
      </c>
      <c r="W207" s="23">
        <v>102</v>
      </c>
      <c r="X207" s="23">
        <v>12</v>
      </c>
      <c r="Y207" s="23">
        <v>90</v>
      </c>
      <c r="Z207" s="23">
        <v>41</v>
      </c>
      <c r="AA207" s="23">
        <v>89.5</v>
      </c>
      <c r="AB207" s="23">
        <v>130.5</v>
      </c>
    </row>
    <row r="208" spans="1:28" x14ac:dyDescent="0.2">
      <c r="A208" s="23">
        <v>118697</v>
      </c>
      <c r="B208" s="23">
        <v>8863183</v>
      </c>
      <c r="C208" s="23">
        <v>886</v>
      </c>
      <c r="D208" s="23" t="s">
        <v>41</v>
      </c>
      <c r="E208" s="23">
        <v>3183</v>
      </c>
      <c r="F208" s="23" t="s">
        <v>240</v>
      </c>
      <c r="G208" s="23" t="s">
        <v>43</v>
      </c>
      <c r="H208" s="23" t="s">
        <v>171</v>
      </c>
      <c r="I208" s="23">
        <v>10452</v>
      </c>
      <c r="J208" s="23">
        <v>15294.999999999998</v>
      </c>
      <c r="K208" s="23">
        <v>4842.9999999999982</v>
      </c>
      <c r="L208" s="23">
        <v>8923</v>
      </c>
      <c r="M208" s="23">
        <v>13766</v>
      </c>
      <c r="N208" s="23">
        <v>12</v>
      </c>
      <c r="O208" s="23">
        <v>3</v>
      </c>
      <c r="P208" s="23">
        <v>9</v>
      </c>
      <c r="Q208" s="23">
        <v>31</v>
      </c>
      <c r="R208" s="23">
        <v>4</v>
      </c>
      <c r="S208" s="23">
        <v>27</v>
      </c>
      <c r="T208" s="23">
        <v>11</v>
      </c>
      <c r="U208" s="23">
        <v>3</v>
      </c>
      <c r="V208" s="23">
        <v>8</v>
      </c>
      <c r="W208" s="23">
        <v>30</v>
      </c>
      <c r="X208" s="23">
        <v>4</v>
      </c>
      <c r="Y208" s="23">
        <v>26</v>
      </c>
      <c r="Z208" s="23">
        <v>8.5</v>
      </c>
      <c r="AA208" s="23">
        <v>26.5</v>
      </c>
      <c r="AB208" s="23">
        <v>35</v>
      </c>
    </row>
    <row r="209" spans="1:28" x14ac:dyDescent="0.2">
      <c r="A209" s="23">
        <v>118698</v>
      </c>
      <c r="B209" s="23">
        <v>8863186</v>
      </c>
      <c r="C209" s="23">
        <v>886</v>
      </c>
      <c r="D209" s="23" t="s">
        <v>41</v>
      </c>
      <c r="E209" s="23">
        <v>3186</v>
      </c>
      <c r="F209" s="23" t="s">
        <v>241</v>
      </c>
      <c r="G209" s="23" t="s">
        <v>43</v>
      </c>
      <c r="H209" s="23" t="s">
        <v>171</v>
      </c>
      <c r="I209" s="23">
        <v>17972</v>
      </c>
      <c r="J209" s="23">
        <v>26438.499999999996</v>
      </c>
      <c r="K209" s="23">
        <v>8466.4999999999964</v>
      </c>
      <c r="L209" s="23">
        <v>15423</v>
      </c>
      <c r="M209" s="23">
        <v>23890</v>
      </c>
      <c r="N209" s="23">
        <v>20</v>
      </c>
      <c r="O209" s="23">
        <v>1</v>
      </c>
      <c r="P209" s="23">
        <v>19</v>
      </c>
      <c r="Q209" s="23">
        <v>41</v>
      </c>
      <c r="R209" s="23">
        <v>1</v>
      </c>
      <c r="S209" s="23">
        <v>40</v>
      </c>
      <c r="T209" s="23">
        <v>20</v>
      </c>
      <c r="U209" s="23">
        <v>1</v>
      </c>
      <c r="V209" s="23">
        <v>19</v>
      </c>
      <c r="W209" s="23">
        <v>46</v>
      </c>
      <c r="X209" s="23">
        <v>3</v>
      </c>
      <c r="Y209" s="23">
        <v>43</v>
      </c>
      <c r="Z209" s="23">
        <v>19</v>
      </c>
      <c r="AA209" s="23">
        <v>41.5</v>
      </c>
      <c r="AB209" s="23">
        <v>60.5</v>
      </c>
    </row>
    <row r="210" spans="1:28" x14ac:dyDescent="0.2">
      <c r="A210" s="23">
        <v>118701</v>
      </c>
      <c r="B210" s="23">
        <v>8863198</v>
      </c>
      <c r="C210" s="23">
        <v>886</v>
      </c>
      <c r="D210" s="23" t="s">
        <v>41</v>
      </c>
      <c r="E210" s="23">
        <v>3198</v>
      </c>
      <c r="F210" s="23" t="s">
        <v>242</v>
      </c>
      <c r="G210" s="23" t="s">
        <v>43</v>
      </c>
      <c r="H210" s="23" t="s">
        <v>171</v>
      </c>
      <c r="I210" s="23">
        <v>10070</v>
      </c>
      <c r="J210" s="23">
        <v>14639.499999999998</v>
      </c>
      <c r="K210" s="23">
        <v>4569.4999999999982</v>
      </c>
      <c r="L210" s="23">
        <v>8540</v>
      </c>
      <c r="M210" s="23">
        <v>13110</v>
      </c>
      <c r="N210" s="23">
        <v>10</v>
      </c>
      <c r="O210" s="23">
        <v>0</v>
      </c>
      <c r="P210" s="23">
        <v>10</v>
      </c>
      <c r="Q210" s="23">
        <v>27</v>
      </c>
      <c r="R210" s="23">
        <v>1</v>
      </c>
      <c r="S210" s="23">
        <v>26</v>
      </c>
      <c r="T210" s="23">
        <v>9</v>
      </c>
      <c r="U210" s="23">
        <v>0</v>
      </c>
      <c r="V210" s="23">
        <v>9</v>
      </c>
      <c r="W210" s="23">
        <v>22</v>
      </c>
      <c r="X210" s="23">
        <v>0</v>
      </c>
      <c r="Y210" s="23">
        <v>22</v>
      </c>
      <c r="Z210" s="23">
        <v>9.5</v>
      </c>
      <c r="AA210" s="23">
        <v>24</v>
      </c>
      <c r="AB210" s="23">
        <v>33.5</v>
      </c>
    </row>
    <row r="211" spans="1:28" x14ac:dyDescent="0.2">
      <c r="A211" s="23">
        <v>118702</v>
      </c>
      <c r="B211" s="23">
        <v>8863199</v>
      </c>
      <c r="C211" s="23">
        <v>886</v>
      </c>
      <c r="D211" s="23" t="s">
        <v>41</v>
      </c>
      <c r="E211" s="23">
        <v>3199</v>
      </c>
      <c r="F211" s="23" t="s">
        <v>243</v>
      </c>
      <c r="G211" s="23" t="s">
        <v>43</v>
      </c>
      <c r="H211" s="23" t="s">
        <v>171</v>
      </c>
      <c r="I211" s="23">
        <v>18100</v>
      </c>
      <c r="J211" s="23">
        <v>30589.999999999996</v>
      </c>
      <c r="K211" s="23">
        <v>12489.999999999996</v>
      </c>
      <c r="L211" s="23">
        <v>17845</v>
      </c>
      <c r="M211" s="23">
        <v>30335</v>
      </c>
      <c r="N211" s="23">
        <v>20</v>
      </c>
      <c r="O211" s="23">
        <v>0</v>
      </c>
      <c r="P211" s="23">
        <v>20</v>
      </c>
      <c r="Q211" s="23">
        <v>57</v>
      </c>
      <c r="R211" s="23">
        <v>10</v>
      </c>
      <c r="S211" s="23">
        <v>47</v>
      </c>
      <c r="T211" s="23">
        <v>23</v>
      </c>
      <c r="U211" s="23">
        <v>0</v>
      </c>
      <c r="V211" s="23">
        <v>23</v>
      </c>
      <c r="W211" s="23">
        <v>54</v>
      </c>
      <c r="X211" s="23">
        <v>7</v>
      </c>
      <c r="Y211" s="23">
        <v>47</v>
      </c>
      <c r="Z211" s="23">
        <v>23</v>
      </c>
      <c r="AA211" s="23">
        <v>47</v>
      </c>
      <c r="AB211" s="23">
        <v>70</v>
      </c>
    </row>
    <row r="212" spans="1:28" x14ac:dyDescent="0.2">
      <c r="A212" s="23">
        <v>118704</v>
      </c>
      <c r="B212" s="23">
        <v>8863201</v>
      </c>
      <c r="C212" s="23">
        <v>886</v>
      </c>
      <c r="D212" s="23" t="s">
        <v>41</v>
      </c>
      <c r="E212" s="23">
        <v>3201</v>
      </c>
      <c r="F212" s="23" t="s">
        <v>244</v>
      </c>
      <c r="G212" s="23" t="s">
        <v>43</v>
      </c>
      <c r="H212" s="23" t="s">
        <v>171</v>
      </c>
      <c r="I212" s="23">
        <v>6883</v>
      </c>
      <c r="J212" s="23">
        <v>10487.999999999998</v>
      </c>
      <c r="K212" s="23">
        <v>3604.9999999999982</v>
      </c>
      <c r="L212" s="23">
        <v>6118</v>
      </c>
      <c r="M212" s="23">
        <v>9723</v>
      </c>
      <c r="N212" s="23">
        <v>8</v>
      </c>
      <c r="O212" s="23">
        <v>0</v>
      </c>
      <c r="P212" s="23">
        <v>8</v>
      </c>
      <c r="Q212" s="23">
        <v>16</v>
      </c>
      <c r="R212" s="23">
        <v>4</v>
      </c>
      <c r="S212" s="23">
        <v>12</v>
      </c>
      <c r="T212" s="23">
        <v>11</v>
      </c>
      <c r="U212" s="23">
        <v>0</v>
      </c>
      <c r="V212" s="23">
        <v>11</v>
      </c>
      <c r="W212" s="23">
        <v>18</v>
      </c>
      <c r="X212" s="23">
        <v>4</v>
      </c>
      <c r="Y212" s="23">
        <v>14</v>
      </c>
      <c r="Z212" s="23">
        <v>11</v>
      </c>
      <c r="AA212" s="23">
        <v>13</v>
      </c>
      <c r="AB212" s="23">
        <v>24</v>
      </c>
    </row>
    <row r="213" spans="1:28" x14ac:dyDescent="0.2">
      <c r="A213" s="23">
        <v>118705</v>
      </c>
      <c r="B213" s="23">
        <v>8863282</v>
      </c>
      <c r="C213" s="23">
        <v>886</v>
      </c>
      <c r="D213" s="23" t="s">
        <v>41</v>
      </c>
      <c r="E213" s="23">
        <v>3282</v>
      </c>
      <c r="F213" s="23" t="s">
        <v>245</v>
      </c>
      <c r="G213" s="23" t="s">
        <v>43</v>
      </c>
      <c r="H213" s="23" t="s">
        <v>171</v>
      </c>
      <c r="I213" s="23">
        <v>17080</v>
      </c>
      <c r="J213" s="23">
        <v>26219.999999999996</v>
      </c>
      <c r="K213" s="23">
        <v>9139.9999999999964</v>
      </c>
      <c r="L213" s="23">
        <v>15295</v>
      </c>
      <c r="M213" s="23">
        <v>24435</v>
      </c>
      <c r="N213" s="23">
        <v>22</v>
      </c>
      <c r="O213" s="23">
        <v>2</v>
      </c>
      <c r="P213" s="23">
        <v>20</v>
      </c>
      <c r="Q213" s="23">
        <v>59</v>
      </c>
      <c r="R213" s="23">
        <v>13</v>
      </c>
      <c r="S213" s="23">
        <v>46</v>
      </c>
      <c r="T213" s="23">
        <v>20</v>
      </c>
      <c r="U213" s="23">
        <v>2</v>
      </c>
      <c r="V213" s="23">
        <v>18</v>
      </c>
      <c r="W213" s="23">
        <v>48</v>
      </c>
      <c r="X213" s="23">
        <v>12</v>
      </c>
      <c r="Y213" s="23">
        <v>36</v>
      </c>
      <c r="Z213" s="23">
        <v>19</v>
      </c>
      <c r="AA213" s="23">
        <v>41</v>
      </c>
      <c r="AB213" s="23">
        <v>60</v>
      </c>
    </row>
    <row r="214" spans="1:28" x14ac:dyDescent="0.2">
      <c r="A214" s="23">
        <v>118706</v>
      </c>
      <c r="B214" s="23">
        <v>8863284</v>
      </c>
      <c r="C214" s="23">
        <v>886</v>
      </c>
      <c r="D214" s="23" t="s">
        <v>41</v>
      </c>
      <c r="E214" s="23">
        <v>3284</v>
      </c>
      <c r="F214" s="23" t="s">
        <v>246</v>
      </c>
      <c r="G214" s="23" t="s">
        <v>43</v>
      </c>
      <c r="H214" s="23" t="s">
        <v>171</v>
      </c>
      <c r="I214" s="23">
        <v>37601</v>
      </c>
      <c r="J214" s="23">
        <v>61835.499999999993</v>
      </c>
      <c r="K214" s="23">
        <v>24234.499999999993</v>
      </c>
      <c r="L214" s="23">
        <v>36071</v>
      </c>
      <c r="M214" s="23">
        <v>60306</v>
      </c>
      <c r="N214" s="23">
        <v>52</v>
      </c>
      <c r="O214" s="23">
        <v>5</v>
      </c>
      <c r="P214" s="23">
        <v>47</v>
      </c>
      <c r="Q214" s="23">
        <v>98</v>
      </c>
      <c r="R214" s="23">
        <v>3</v>
      </c>
      <c r="S214" s="23">
        <v>95</v>
      </c>
      <c r="T214" s="23">
        <v>51</v>
      </c>
      <c r="U214" s="23">
        <v>5</v>
      </c>
      <c r="V214" s="23">
        <v>46</v>
      </c>
      <c r="W214" s="23">
        <v>97</v>
      </c>
      <c r="X214" s="23">
        <v>2</v>
      </c>
      <c r="Y214" s="23">
        <v>95</v>
      </c>
      <c r="Z214" s="23">
        <v>46.5</v>
      </c>
      <c r="AA214" s="23">
        <v>95</v>
      </c>
      <c r="AB214" s="23">
        <v>141.5</v>
      </c>
    </row>
    <row r="215" spans="1:28" x14ac:dyDescent="0.2">
      <c r="A215" s="23">
        <v>118707</v>
      </c>
      <c r="B215" s="23">
        <v>8863289</v>
      </c>
      <c r="C215" s="23">
        <v>886</v>
      </c>
      <c r="D215" s="23" t="s">
        <v>41</v>
      </c>
      <c r="E215" s="23">
        <v>3289</v>
      </c>
      <c r="F215" s="23" t="s">
        <v>247</v>
      </c>
      <c r="G215" s="23" t="s">
        <v>43</v>
      </c>
      <c r="H215" s="23" t="s">
        <v>171</v>
      </c>
      <c r="I215" s="23">
        <v>17080</v>
      </c>
      <c r="J215" s="23">
        <v>28404.999999999996</v>
      </c>
      <c r="K215" s="23">
        <v>11324.999999999996</v>
      </c>
      <c r="L215" s="23">
        <v>16570</v>
      </c>
      <c r="M215" s="23">
        <v>27895</v>
      </c>
      <c r="N215" s="23">
        <v>28</v>
      </c>
      <c r="O215" s="23">
        <v>2</v>
      </c>
      <c r="P215" s="23">
        <v>26</v>
      </c>
      <c r="Q215" s="23">
        <v>40</v>
      </c>
      <c r="R215" s="23">
        <v>3</v>
      </c>
      <c r="S215" s="23">
        <v>37</v>
      </c>
      <c r="T215" s="23">
        <v>26</v>
      </c>
      <c r="U215" s="23">
        <v>0</v>
      </c>
      <c r="V215" s="23">
        <v>26</v>
      </c>
      <c r="W215" s="23">
        <v>45</v>
      </c>
      <c r="X215" s="23">
        <v>4</v>
      </c>
      <c r="Y215" s="23">
        <v>41</v>
      </c>
      <c r="Z215" s="23">
        <v>26</v>
      </c>
      <c r="AA215" s="23">
        <v>39</v>
      </c>
      <c r="AB215" s="23">
        <v>65</v>
      </c>
    </row>
    <row r="216" spans="1:28" x14ac:dyDescent="0.2">
      <c r="A216" s="23">
        <v>118709</v>
      </c>
      <c r="B216" s="23">
        <v>8863294</v>
      </c>
      <c r="C216" s="23">
        <v>886</v>
      </c>
      <c r="D216" s="23" t="s">
        <v>41</v>
      </c>
      <c r="E216" s="23">
        <v>3294</v>
      </c>
      <c r="F216" s="23" t="s">
        <v>248</v>
      </c>
      <c r="G216" s="23" t="s">
        <v>43</v>
      </c>
      <c r="H216" s="23" t="s">
        <v>171</v>
      </c>
      <c r="I216" s="23">
        <v>27404</v>
      </c>
      <c r="J216" s="23">
        <v>45010.999999999993</v>
      </c>
      <c r="K216" s="23">
        <v>17606.999999999993</v>
      </c>
      <c r="L216" s="23">
        <v>26257</v>
      </c>
      <c r="M216" s="23">
        <v>43864</v>
      </c>
      <c r="N216" s="23">
        <v>42</v>
      </c>
      <c r="O216" s="23">
        <v>13</v>
      </c>
      <c r="P216" s="23">
        <v>29</v>
      </c>
      <c r="Q216" s="23">
        <v>93</v>
      </c>
      <c r="R216" s="23">
        <v>21</v>
      </c>
      <c r="S216" s="23">
        <v>72</v>
      </c>
      <c r="T216" s="23">
        <v>42</v>
      </c>
      <c r="U216" s="23">
        <v>12</v>
      </c>
      <c r="V216" s="23">
        <v>30</v>
      </c>
      <c r="W216" s="23">
        <v>97</v>
      </c>
      <c r="X216" s="23">
        <v>23</v>
      </c>
      <c r="Y216" s="23">
        <v>74</v>
      </c>
      <c r="Z216" s="23">
        <v>30</v>
      </c>
      <c r="AA216" s="23">
        <v>73</v>
      </c>
      <c r="AB216" s="23">
        <v>103</v>
      </c>
    </row>
    <row r="217" spans="1:28" x14ac:dyDescent="0.2">
      <c r="A217" s="23">
        <v>118710</v>
      </c>
      <c r="B217" s="23">
        <v>8863295</v>
      </c>
      <c r="C217" s="23">
        <v>886</v>
      </c>
      <c r="D217" s="23" t="s">
        <v>41</v>
      </c>
      <c r="E217" s="23">
        <v>3295</v>
      </c>
      <c r="F217" s="23" t="s">
        <v>249</v>
      </c>
      <c r="G217" s="23" t="s">
        <v>43</v>
      </c>
      <c r="H217" s="23" t="s">
        <v>171</v>
      </c>
      <c r="I217" s="23">
        <v>63092</v>
      </c>
      <c r="J217" s="23">
        <v>106627.99999999999</v>
      </c>
      <c r="K217" s="23">
        <v>43535.999999999985</v>
      </c>
      <c r="L217" s="23">
        <v>62200</v>
      </c>
      <c r="M217" s="23">
        <v>105736</v>
      </c>
      <c r="N217" s="23">
        <v>86</v>
      </c>
      <c r="O217" s="23">
        <v>5</v>
      </c>
      <c r="P217" s="23">
        <v>81</v>
      </c>
      <c r="Q217" s="23">
        <v>176</v>
      </c>
      <c r="R217" s="23">
        <v>10</v>
      </c>
      <c r="S217" s="23">
        <v>166</v>
      </c>
      <c r="T217" s="23">
        <v>84</v>
      </c>
      <c r="U217" s="23">
        <v>4</v>
      </c>
      <c r="V217" s="23">
        <v>80</v>
      </c>
      <c r="W217" s="23">
        <v>173</v>
      </c>
      <c r="X217" s="23">
        <v>12</v>
      </c>
      <c r="Y217" s="23">
        <v>161</v>
      </c>
      <c r="Z217" s="23">
        <v>80.5</v>
      </c>
      <c r="AA217" s="23">
        <v>163.5</v>
      </c>
      <c r="AB217" s="23">
        <v>244</v>
      </c>
    </row>
    <row r="218" spans="1:28" x14ac:dyDescent="0.2">
      <c r="A218" s="23">
        <v>118711</v>
      </c>
      <c r="B218" s="23">
        <v>8863296</v>
      </c>
      <c r="C218" s="23">
        <v>886</v>
      </c>
      <c r="D218" s="23" t="s">
        <v>41</v>
      </c>
      <c r="E218" s="23">
        <v>3296</v>
      </c>
      <c r="F218" s="23" t="s">
        <v>250</v>
      </c>
      <c r="G218" s="23" t="s">
        <v>43</v>
      </c>
      <c r="H218" s="23" t="s">
        <v>171</v>
      </c>
      <c r="I218" s="23">
        <v>27531</v>
      </c>
      <c r="J218" s="23">
        <v>41733.499999999993</v>
      </c>
      <c r="K218" s="23">
        <v>14202.499999999993</v>
      </c>
      <c r="L218" s="23">
        <v>24345</v>
      </c>
      <c r="M218" s="23">
        <v>38548</v>
      </c>
      <c r="N218" s="23">
        <v>36</v>
      </c>
      <c r="O218" s="23">
        <v>1</v>
      </c>
      <c r="P218" s="23">
        <v>35</v>
      </c>
      <c r="Q218" s="23">
        <v>86</v>
      </c>
      <c r="R218" s="23">
        <v>18</v>
      </c>
      <c r="S218" s="23">
        <v>68</v>
      </c>
      <c r="T218" s="23">
        <v>38</v>
      </c>
      <c r="U218" s="23">
        <v>8</v>
      </c>
      <c r="V218" s="23">
        <v>30</v>
      </c>
      <c r="W218" s="23">
        <v>73</v>
      </c>
      <c r="X218" s="23">
        <v>15</v>
      </c>
      <c r="Y218" s="23">
        <v>58</v>
      </c>
      <c r="Z218" s="23">
        <v>32.5</v>
      </c>
      <c r="AA218" s="23">
        <v>63</v>
      </c>
      <c r="AB218" s="23">
        <v>95.5</v>
      </c>
    </row>
    <row r="219" spans="1:28" x14ac:dyDescent="0.2">
      <c r="A219" s="23">
        <v>118712</v>
      </c>
      <c r="B219" s="23">
        <v>8863297</v>
      </c>
      <c r="C219" s="23">
        <v>886</v>
      </c>
      <c r="D219" s="23" t="s">
        <v>41</v>
      </c>
      <c r="E219" s="23">
        <v>3297</v>
      </c>
      <c r="F219" s="23" t="s">
        <v>251</v>
      </c>
      <c r="G219" s="23" t="s">
        <v>43</v>
      </c>
      <c r="H219" s="23" t="s">
        <v>171</v>
      </c>
      <c r="I219" s="23">
        <v>60543</v>
      </c>
      <c r="J219" s="23">
        <v>99417.499999999985</v>
      </c>
      <c r="K219" s="23">
        <v>38874.499999999985</v>
      </c>
      <c r="L219" s="23">
        <v>57994</v>
      </c>
      <c r="M219" s="23">
        <v>96869</v>
      </c>
      <c r="N219" s="23">
        <v>79</v>
      </c>
      <c r="O219" s="23">
        <v>2</v>
      </c>
      <c r="P219" s="23">
        <v>77</v>
      </c>
      <c r="Q219" s="23">
        <v>154</v>
      </c>
      <c r="R219" s="23">
        <v>13</v>
      </c>
      <c r="S219" s="23">
        <v>141</v>
      </c>
      <c r="T219" s="23">
        <v>82</v>
      </c>
      <c r="U219" s="23">
        <v>2</v>
      </c>
      <c r="V219" s="23">
        <v>80</v>
      </c>
      <c r="W219" s="23">
        <v>171</v>
      </c>
      <c r="X219" s="23">
        <v>17</v>
      </c>
      <c r="Y219" s="23">
        <v>154</v>
      </c>
      <c r="Z219" s="23">
        <v>80</v>
      </c>
      <c r="AA219" s="23">
        <v>147.5</v>
      </c>
      <c r="AB219" s="23">
        <v>227.5</v>
      </c>
    </row>
    <row r="220" spans="1:28" x14ac:dyDescent="0.2">
      <c r="A220" s="23">
        <v>130948</v>
      </c>
      <c r="B220" s="23">
        <v>8863298</v>
      </c>
      <c r="C220" s="23">
        <v>886</v>
      </c>
      <c r="D220" s="23" t="s">
        <v>41</v>
      </c>
      <c r="E220" s="23">
        <v>3298</v>
      </c>
      <c r="F220" s="23" t="s">
        <v>305</v>
      </c>
      <c r="G220" s="23" t="s">
        <v>43</v>
      </c>
      <c r="H220" s="23" t="s">
        <v>171</v>
      </c>
      <c r="I220" s="23">
        <v>13001</v>
      </c>
      <c r="J220" s="23">
        <v>13765.499999999998</v>
      </c>
      <c r="K220" s="23">
        <v>764.49999999999818</v>
      </c>
      <c r="L220" s="23">
        <v>8030</v>
      </c>
      <c r="M220" s="23">
        <v>8795</v>
      </c>
      <c r="N220" s="23">
        <v>16</v>
      </c>
      <c r="O220" s="23">
        <v>2</v>
      </c>
      <c r="P220" s="23">
        <v>14</v>
      </c>
      <c r="Q220" s="23">
        <v>19</v>
      </c>
      <c r="R220" s="23">
        <v>2</v>
      </c>
      <c r="S220" s="23">
        <v>17</v>
      </c>
      <c r="T220" s="23">
        <v>14</v>
      </c>
      <c r="U220" s="23">
        <v>2</v>
      </c>
      <c r="V220" s="23">
        <v>12</v>
      </c>
      <c r="W220" s="23">
        <v>22</v>
      </c>
      <c r="X220" s="23">
        <v>2</v>
      </c>
      <c r="Y220" s="23">
        <v>20</v>
      </c>
      <c r="Z220" s="23">
        <v>13</v>
      </c>
      <c r="AA220" s="23">
        <v>18.5</v>
      </c>
      <c r="AB220" s="23">
        <v>31.5</v>
      </c>
    </row>
    <row r="221" spans="1:28" x14ac:dyDescent="0.2">
      <c r="A221" s="23">
        <v>133627</v>
      </c>
      <c r="B221" s="23">
        <v>8863299</v>
      </c>
      <c r="C221" s="23">
        <v>886</v>
      </c>
      <c r="D221" s="23" t="s">
        <v>41</v>
      </c>
      <c r="E221" s="23">
        <v>3299</v>
      </c>
      <c r="F221" s="23" t="s">
        <v>313</v>
      </c>
      <c r="G221" s="23" t="s">
        <v>43</v>
      </c>
      <c r="H221" s="23" t="s">
        <v>174</v>
      </c>
      <c r="I221" s="23">
        <v>35561</v>
      </c>
      <c r="J221" s="23">
        <v>67297.999999999985</v>
      </c>
      <c r="K221" s="23">
        <v>31736.999999999985</v>
      </c>
      <c r="L221" s="23">
        <v>39258</v>
      </c>
      <c r="M221" s="23">
        <v>70995</v>
      </c>
      <c r="N221" s="23">
        <v>46</v>
      </c>
      <c r="O221" s="23">
        <v>3</v>
      </c>
      <c r="P221" s="23">
        <v>43</v>
      </c>
      <c r="Q221" s="23">
        <v>125</v>
      </c>
      <c r="R221" s="23">
        <v>10</v>
      </c>
      <c r="S221" s="23">
        <v>115</v>
      </c>
      <c r="T221" s="23">
        <v>43</v>
      </c>
      <c r="U221" s="23">
        <v>3</v>
      </c>
      <c r="V221" s="23">
        <v>40</v>
      </c>
      <c r="W221" s="23">
        <v>120</v>
      </c>
      <c r="X221" s="23">
        <v>10</v>
      </c>
      <c r="Y221" s="23">
        <v>110</v>
      </c>
      <c r="Z221" s="23">
        <v>41.5</v>
      </c>
      <c r="AA221" s="23">
        <v>112.5</v>
      </c>
      <c r="AB221" s="23">
        <v>154</v>
      </c>
    </row>
    <row r="222" spans="1:28" x14ac:dyDescent="0.2">
      <c r="A222" s="23">
        <v>118713</v>
      </c>
      <c r="B222" s="23">
        <v>8863303</v>
      </c>
      <c r="C222" s="23">
        <v>886</v>
      </c>
      <c r="D222" s="23" t="s">
        <v>41</v>
      </c>
      <c r="E222" s="23">
        <v>3303</v>
      </c>
      <c r="F222" s="23" t="s">
        <v>252</v>
      </c>
      <c r="G222" s="23" t="s">
        <v>43</v>
      </c>
      <c r="H222" s="23" t="s">
        <v>174</v>
      </c>
      <c r="I222" s="23">
        <v>15423</v>
      </c>
      <c r="J222" s="23">
        <v>25345.999999999996</v>
      </c>
      <c r="K222" s="23">
        <v>9922.9999999999964</v>
      </c>
      <c r="L222" s="23">
        <v>14786</v>
      </c>
      <c r="M222" s="23">
        <v>24709</v>
      </c>
      <c r="N222" s="23">
        <v>23</v>
      </c>
      <c r="O222" s="23">
        <v>0</v>
      </c>
      <c r="P222" s="23">
        <v>23</v>
      </c>
      <c r="Q222" s="23">
        <v>33</v>
      </c>
      <c r="R222" s="23">
        <v>0</v>
      </c>
      <c r="S222" s="23">
        <v>33</v>
      </c>
      <c r="T222" s="23">
        <v>23</v>
      </c>
      <c r="U222" s="23">
        <v>0</v>
      </c>
      <c r="V222" s="23">
        <v>23</v>
      </c>
      <c r="W222" s="23">
        <v>38</v>
      </c>
      <c r="X222" s="23">
        <v>1</v>
      </c>
      <c r="Y222" s="23">
        <v>37</v>
      </c>
      <c r="Z222" s="23">
        <v>23</v>
      </c>
      <c r="AA222" s="23">
        <v>35</v>
      </c>
      <c r="AB222" s="23">
        <v>58</v>
      </c>
    </row>
    <row r="223" spans="1:28" x14ac:dyDescent="0.2">
      <c r="A223" s="23">
        <v>118715</v>
      </c>
      <c r="B223" s="23">
        <v>8863307</v>
      </c>
      <c r="C223" s="23">
        <v>886</v>
      </c>
      <c r="D223" s="23" t="s">
        <v>41</v>
      </c>
      <c r="E223" s="23">
        <v>3307</v>
      </c>
      <c r="F223" s="23" t="s">
        <v>253</v>
      </c>
      <c r="G223" s="23" t="s">
        <v>43</v>
      </c>
      <c r="H223" s="23" t="s">
        <v>174</v>
      </c>
      <c r="I223" s="23">
        <v>20649</v>
      </c>
      <c r="J223" s="23">
        <v>36926.499999999993</v>
      </c>
      <c r="K223" s="23">
        <v>16277.499999999993</v>
      </c>
      <c r="L223" s="23">
        <v>21541</v>
      </c>
      <c r="M223" s="23">
        <v>37819</v>
      </c>
      <c r="N223" s="23">
        <v>29</v>
      </c>
      <c r="O223" s="23">
        <v>1</v>
      </c>
      <c r="P223" s="23">
        <v>28</v>
      </c>
      <c r="Q223" s="23">
        <v>57</v>
      </c>
      <c r="R223" s="23">
        <v>0</v>
      </c>
      <c r="S223" s="23">
        <v>57</v>
      </c>
      <c r="T223" s="23">
        <v>29</v>
      </c>
      <c r="U223" s="23">
        <v>1</v>
      </c>
      <c r="V223" s="23">
        <v>28</v>
      </c>
      <c r="W223" s="23">
        <v>56</v>
      </c>
      <c r="X223" s="23">
        <v>0</v>
      </c>
      <c r="Y223" s="23">
        <v>56</v>
      </c>
      <c r="Z223" s="23">
        <v>28</v>
      </c>
      <c r="AA223" s="23">
        <v>56.5</v>
      </c>
      <c r="AB223" s="23">
        <v>84.5</v>
      </c>
    </row>
    <row r="224" spans="1:28" x14ac:dyDescent="0.2">
      <c r="A224" s="23">
        <v>118716</v>
      </c>
      <c r="B224" s="23">
        <v>8863308</v>
      </c>
      <c r="C224" s="23">
        <v>886</v>
      </c>
      <c r="D224" s="23" t="s">
        <v>41</v>
      </c>
      <c r="E224" s="23">
        <v>3308</v>
      </c>
      <c r="F224" s="23" t="s">
        <v>254</v>
      </c>
      <c r="G224" s="23" t="s">
        <v>43</v>
      </c>
      <c r="H224" s="23" t="s">
        <v>174</v>
      </c>
      <c r="I224" s="23">
        <v>10197</v>
      </c>
      <c r="J224" s="23">
        <v>17698.499999999996</v>
      </c>
      <c r="K224" s="23">
        <v>7501.4999999999964</v>
      </c>
      <c r="L224" s="23">
        <v>10325</v>
      </c>
      <c r="M224" s="23">
        <v>17827</v>
      </c>
      <c r="N224" s="23">
        <v>12</v>
      </c>
      <c r="O224" s="23">
        <v>0</v>
      </c>
      <c r="P224" s="23">
        <v>12</v>
      </c>
      <c r="Q224" s="23">
        <v>28</v>
      </c>
      <c r="R224" s="23">
        <v>0</v>
      </c>
      <c r="S224" s="23">
        <v>28</v>
      </c>
      <c r="T224" s="23">
        <v>13</v>
      </c>
      <c r="U224" s="23">
        <v>0</v>
      </c>
      <c r="V224" s="23">
        <v>13</v>
      </c>
      <c r="W224" s="23">
        <v>27</v>
      </c>
      <c r="X224" s="23">
        <v>0</v>
      </c>
      <c r="Y224" s="23">
        <v>27</v>
      </c>
      <c r="Z224" s="23">
        <v>13</v>
      </c>
      <c r="AA224" s="23">
        <v>27.5</v>
      </c>
      <c r="AB224" s="23">
        <v>40.5</v>
      </c>
    </row>
    <row r="225" spans="1:28" x14ac:dyDescent="0.2">
      <c r="A225" s="23">
        <v>118717</v>
      </c>
      <c r="B225" s="23">
        <v>8863309</v>
      </c>
      <c r="C225" s="23">
        <v>886</v>
      </c>
      <c r="D225" s="23" t="s">
        <v>41</v>
      </c>
      <c r="E225" s="23">
        <v>3309</v>
      </c>
      <c r="F225" s="23" t="s">
        <v>255</v>
      </c>
      <c r="G225" s="23" t="s">
        <v>43</v>
      </c>
      <c r="H225" s="23" t="s">
        <v>174</v>
      </c>
      <c r="I225" s="23">
        <v>16315</v>
      </c>
      <c r="J225" s="23">
        <v>26438.499999999996</v>
      </c>
      <c r="K225" s="23">
        <v>10123.499999999996</v>
      </c>
      <c r="L225" s="23">
        <v>15423</v>
      </c>
      <c r="M225" s="23">
        <v>25547</v>
      </c>
      <c r="N225" s="23">
        <v>22</v>
      </c>
      <c r="O225" s="23">
        <v>0</v>
      </c>
      <c r="P225" s="23">
        <v>22</v>
      </c>
      <c r="Q225" s="23">
        <v>44</v>
      </c>
      <c r="R225" s="23">
        <v>4</v>
      </c>
      <c r="S225" s="23">
        <v>40</v>
      </c>
      <c r="T225" s="23">
        <v>18</v>
      </c>
      <c r="U225" s="23">
        <v>0</v>
      </c>
      <c r="V225" s="23">
        <v>18</v>
      </c>
      <c r="W225" s="23">
        <v>45</v>
      </c>
      <c r="X225" s="23">
        <v>4</v>
      </c>
      <c r="Y225" s="23">
        <v>41</v>
      </c>
      <c r="Z225" s="23">
        <v>20</v>
      </c>
      <c r="AA225" s="23">
        <v>40.5</v>
      </c>
      <c r="AB225" s="23">
        <v>60.5</v>
      </c>
    </row>
    <row r="226" spans="1:28" x14ac:dyDescent="0.2">
      <c r="A226" s="23">
        <v>118718</v>
      </c>
      <c r="B226" s="23">
        <v>8863312</v>
      </c>
      <c r="C226" s="23">
        <v>886</v>
      </c>
      <c r="D226" s="23" t="s">
        <v>41</v>
      </c>
      <c r="E226" s="23">
        <v>3312</v>
      </c>
      <c r="F226" s="23" t="s">
        <v>256</v>
      </c>
      <c r="G226" s="23" t="s">
        <v>43</v>
      </c>
      <c r="H226" s="23" t="s">
        <v>174</v>
      </c>
      <c r="I226" s="23">
        <v>11472</v>
      </c>
      <c r="J226" s="23">
        <v>18135.499999999996</v>
      </c>
      <c r="K226" s="23">
        <v>6663.4999999999964</v>
      </c>
      <c r="L226" s="23">
        <v>10580</v>
      </c>
      <c r="M226" s="23">
        <v>17244</v>
      </c>
      <c r="N226" s="23">
        <v>14</v>
      </c>
      <c r="O226" s="23">
        <v>0</v>
      </c>
      <c r="P226" s="23">
        <v>14</v>
      </c>
      <c r="Q226" s="23">
        <v>38</v>
      </c>
      <c r="R226" s="23">
        <v>3</v>
      </c>
      <c r="S226" s="23">
        <v>35</v>
      </c>
      <c r="T226" s="23">
        <v>9</v>
      </c>
      <c r="U226" s="23">
        <v>1</v>
      </c>
      <c r="V226" s="23">
        <v>8</v>
      </c>
      <c r="W226" s="23">
        <v>27</v>
      </c>
      <c r="X226" s="23">
        <v>1</v>
      </c>
      <c r="Y226" s="23">
        <v>26</v>
      </c>
      <c r="Z226" s="23">
        <v>11</v>
      </c>
      <c r="AA226" s="23">
        <v>30.5</v>
      </c>
      <c r="AB226" s="23">
        <v>41.5</v>
      </c>
    </row>
    <row r="227" spans="1:28" x14ac:dyDescent="0.2">
      <c r="A227" s="23">
        <v>118720</v>
      </c>
      <c r="B227" s="23">
        <v>8863314</v>
      </c>
      <c r="C227" s="23">
        <v>886</v>
      </c>
      <c r="D227" s="23" t="s">
        <v>41</v>
      </c>
      <c r="E227" s="23">
        <v>3314</v>
      </c>
      <c r="F227" s="23" t="s">
        <v>257</v>
      </c>
      <c r="G227" s="23" t="s">
        <v>43</v>
      </c>
      <c r="H227" s="23" t="s">
        <v>174</v>
      </c>
      <c r="I227" s="23">
        <v>7775</v>
      </c>
      <c r="J227" s="23">
        <v>13983.999999999998</v>
      </c>
      <c r="K227" s="23">
        <v>6208.9999999999982</v>
      </c>
      <c r="L227" s="23">
        <v>8158</v>
      </c>
      <c r="M227" s="23">
        <v>14367</v>
      </c>
      <c r="N227" s="23">
        <v>9</v>
      </c>
      <c r="O227" s="23">
        <v>0</v>
      </c>
      <c r="P227" s="23">
        <v>9</v>
      </c>
      <c r="Q227" s="23">
        <v>24</v>
      </c>
      <c r="R227" s="23">
        <v>2</v>
      </c>
      <c r="S227" s="23">
        <v>22</v>
      </c>
      <c r="T227" s="23">
        <v>10</v>
      </c>
      <c r="U227" s="23">
        <v>0</v>
      </c>
      <c r="V227" s="23">
        <v>10</v>
      </c>
      <c r="W227" s="23">
        <v>24</v>
      </c>
      <c r="X227" s="23">
        <v>2</v>
      </c>
      <c r="Y227" s="23">
        <v>22</v>
      </c>
      <c r="Z227" s="23">
        <v>10</v>
      </c>
      <c r="AA227" s="23">
        <v>22</v>
      </c>
      <c r="AB227" s="23">
        <v>32</v>
      </c>
    </row>
    <row r="228" spans="1:28" x14ac:dyDescent="0.2">
      <c r="A228" s="23">
        <v>118721</v>
      </c>
      <c r="B228" s="23">
        <v>8863317</v>
      </c>
      <c r="C228" s="23">
        <v>886</v>
      </c>
      <c r="D228" s="23" t="s">
        <v>41</v>
      </c>
      <c r="E228" s="23">
        <v>3317</v>
      </c>
      <c r="F228" s="23" t="s">
        <v>258</v>
      </c>
      <c r="G228" s="23" t="s">
        <v>43</v>
      </c>
      <c r="H228" s="23" t="s">
        <v>174</v>
      </c>
      <c r="I228" s="23">
        <v>43591</v>
      </c>
      <c r="J228" s="23">
        <v>70575.499999999985</v>
      </c>
      <c r="K228" s="23">
        <v>26984.499999999985</v>
      </c>
      <c r="L228" s="23">
        <v>41170</v>
      </c>
      <c r="M228" s="23">
        <v>68155</v>
      </c>
      <c r="N228" s="23">
        <v>54</v>
      </c>
      <c r="O228" s="23">
        <v>0</v>
      </c>
      <c r="P228" s="23">
        <v>54</v>
      </c>
      <c r="Q228" s="23">
        <v>108</v>
      </c>
      <c r="R228" s="23">
        <v>0</v>
      </c>
      <c r="S228" s="23">
        <v>108</v>
      </c>
      <c r="T228" s="23">
        <v>56</v>
      </c>
      <c r="U228" s="23">
        <v>0</v>
      </c>
      <c r="V228" s="23">
        <v>56</v>
      </c>
      <c r="W228" s="23">
        <v>106</v>
      </c>
      <c r="X228" s="23">
        <v>3</v>
      </c>
      <c r="Y228" s="23">
        <v>103</v>
      </c>
      <c r="Z228" s="23">
        <v>56</v>
      </c>
      <c r="AA228" s="23">
        <v>105.5</v>
      </c>
      <c r="AB228" s="23">
        <v>161.5</v>
      </c>
    </row>
    <row r="229" spans="1:28" x14ac:dyDescent="0.2">
      <c r="A229" s="23">
        <v>118722</v>
      </c>
      <c r="B229" s="23">
        <v>8863318</v>
      </c>
      <c r="C229" s="23">
        <v>886</v>
      </c>
      <c r="D229" s="23" t="s">
        <v>41</v>
      </c>
      <c r="E229" s="23">
        <v>3318</v>
      </c>
      <c r="F229" s="23" t="s">
        <v>259</v>
      </c>
      <c r="G229" s="23" t="s">
        <v>43</v>
      </c>
      <c r="H229" s="23" t="s">
        <v>174</v>
      </c>
      <c r="I229" s="23">
        <v>15168</v>
      </c>
      <c r="J229" s="23">
        <v>26438.499999999996</v>
      </c>
      <c r="K229" s="23">
        <v>11270.499999999996</v>
      </c>
      <c r="L229" s="23">
        <v>15423</v>
      </c>
      <c r="M229" s="23">
        <v>26694</v>
      </c>
      <c r="N229" s="23">
        <v>18</v>
      </c>
      <c r="O229" s="23">
        <v>0</v>
      </c>
      <c r="P229" s="23">
        <v>18</v>
      </c>
      <c r="Q229" s="23">
        <v>39</v>
      </c>
      <c r="R229" s="23">
        <v>1</v>
      </c>
      <c r="S229" s="23">
        <v>38</v>
      </c>
      <c r="T229" s="23">
        <v>20</v>
      </c>
      <c r="U229" s="23">
        <v>0</v>
      </c>
      <c r="V229" s="23">
        <v>20</v>
      </c>
      <c r="W229" s="23">
        <v>44</v>
      </c>
      <c r="X229" s="23">
        <v>1</v>
      </c>
      <c r="Y229" s="23">
        <v>43</v>
      </c>
      <c r="Z229" s="23">
        <v>20</v>
      </c>
      <c r="AA229" s="23">
        <v>40.5</v>
      </c>
      <c r="AB229" s="23">
        <v>60.5</v>
      </c>
    </row>
    <row r="230" spans="1:28" x14ac:dyDescent="0.2">
      <c r="A230" s="23">
        <v>118724</v>
      </c>
      <c r="B230" s="23">
        <v>8863320</v>
      </c>
      <c r="C230" s="23">
        <v>886</v>
      </c>
      <c r="D230" s="23" t="s">
        <v>41</v>
      </c>
      <c r="E230" s="23">
        <v>3320</v>
      </c>
      <c r="F230" s="23" t="s">
        <v>260</v>
      </c>
      <c r="G230" s="23" t="s">
        <v>43</v>
      </c>
      <c r="H230" s="23" t="s">
        <v>174</v>
      </c>
      <c r="I230" s="23">
        <v>15678</v>
      </c>
      <c r="J230" s="23">
        <v>24690.499999999996</v>
      </c>
      <c r="K230" s="23">
        <v>9012.4999999999964</v>
      </c>
      <c r="L230" s="23">
        <v>14403</v>
      </c>
      <c r="M230" s="23">
        <v>23416</v>
      </c>
      <c r="N230" s="23">
        <v>25</v>
      </c>
      <c r="O230" s="23">
        <v>8</v>
      </c>
      <c r="P230" s="23">
        <v>17</v>
      </c>
      <c r="Q230" s="23">
        <v>50</v>
      </c>
      <c r="R230" s="23">
        <v>13</v>
      </c>
      <c r="S230" s="23">
        <v>37</v>
      </c>
      <c r="T230" s="23">
        <v>26</v>
      </c>
      <c r="U230" s="23">
        <v>7</v>
      </c>
      <c r="V230" s="23">
        <v>19</v>
      </c>
      <c r="W230" s="23">
        <v>53</v>
      </c>
      <c r="X230" s="23">
        <v>15</v>
      </c>
      <c r="Y230" s="23">
        <v>38</v>
      </c>
      <c r="Z230" s="23">
        <v>19</v>
      </c>
      <c r="AA230" s="23">
        <v>37.5</v>
      </c>
      <c r="AB230" s="23">
        <v>56.5</v>
      </c>
    </row>
    <row r="231" spans="1:28" x14ac:dyDescent="0.2">
      <c r="A231" s="23">
        <v>118725</v>
      </c>
      <c r="B231" s="23">
        <v>8863322</v>
      </c>
      <c r="C231" s="23">
        <v>886</v>
      </c>
      <c r="D231" s="23" t="s">
        <v>41</v>
      </c>
      <c r="E231" s="23">
        <v>3322</v>
      </c>
      <c r="F231" s="23" t="s">
        <v>261</v>
      </c>
      <c r="G231" s="23" t="s">
        <v>43</v>
      </c>
      <c r="H231" s="23" t="s">
        <v>174</v>
      </c>
      <c r="I231" s="23">
        <v>62455</v>
      </c>
      <c r="J231" s="23">
        <v>104661.49999999999</v>
      </c>
      <c r="K231" s="23">
        <v>42206.499999999985</v>
      </c>
      <c r="L231" s="23">
        <v>61053</v>
      </c>
      <c r="M231" s="23">
        <v>103260</v>
      </c>
      <c r="N231" s="23">
        <v>85</v>
      </c>
      <c r="O231" s="23">
        <v>0</v>
      </c>
      <c r="P231" s="23">
        <v>85</v>
      </c>
      <c r="Q231" s="23">
        <v>165</v>
      </c>
      <c r="R231" s="23">
        <v>4</v>
      </c>
      <c r="S231" s="23">
        <v>161</v>
      </c>
      <c r="T231" s="23">
        <v>80</v>
      </c>
      <c r="U231" s="23">
        <v>1</v>
      </c>
      <c r="V231" s="23">
        <v>79</v>
      </c>
      <c r="W231" s="23">
        <v>158</v>
      </c>
      <c r="X231" s="23">
        <v>4</v>
      </c>
      <c r="Y231" s="23">
        <v>154</v>
      </c>
      <c r="Z231" s="23">
        <v>82</v>
      </c>
      <c r="AA231" s="23">
        <v>157.5</v>
      </c>
      <c r="AB231" s="23">
        <v>239.5</v>
      </c>
    </row>
    <row r="232" spans="1:28" x14ac:dyDescent="0.2">
      <c r="A232" s="23">
        <v>118726</v>
      </c>
      <c r="B232" s="23">
        <v>8863323</v>
      </c>
      <c r="C232" s="23">
        <v>886</v>
      </c>
      <c r="D232" s="23" t="s">
        <v>41</v>
      </c>
      <c r="E232" s="23">
        <v>3323</v>
      </c>
      <c r="F232" s="23" t="s">
        <v>262</v>
      </c>
      <c r="G232" s="23" t="s">
        <v>43</v>
      </c>
      <c r="H232" s="23" t="s">
        <v>174</v>
      </c>
      <c r="I232" s="23">
        <v>9815</v>
      </c>
      <c r="J232" s="23">
        <v>17916.999999999996</v>
      </c>
      <c r="K232" s="23">
        <v>8101.9999999999964</v>
      </c>
      <c r="L232" s="23">
        <v>10452</v>
      </c>
      <c r="M232" s="23">
        <v>18554</v>
      </c>
      <c r="N232" s="23">
        <v>15</v>
      </c>
      <c r="O232" s="23">
        <v>0</v>
      </c>
      <c r="P232" s="23">
        <v>15</v>
      </c>
      <c r="Q232" s="23">
        <v>26</v>
      </c>
      <c r="R232" s="23">
        <v>1</v>
      </c>
      <c r="S232" s="23">
        <v>25</v>
      </c>
      <c r="T232" s="23">
        <v>15</v>
      </c>
      <c r="U232" s="23">
        <v>0</v>
      </c>
      <c r="V232" s="23">
        <v>15</v>
      </c>
      <c r="W232" s="23">
        <v>28</v>
      </c>
      <c r="X232" s="23">
        <v>1</v>
      </c>
      <c r="Y232" s="23">
        <v>27</v>
      </c>
      <c r="Z232" s="23">
        <v>15</v>
      </c>
      <c r="AA232" s="23">
        <v>26</v>
      </c>
      <c r="AB232" s="23">
        <v>41</v>
      </c>
    </row>
    <row r="233" spans="1:28" x14ac:dyDescent="0.2">
      <c r="A233" s="23">
        <v>118728</v>
      </c>
      <c r="B233" s="23">
        <v>8863325</v>
      </c>
      <c r="C233" s="23">
        <v>886</v>
      </c>
      <c r="D233" s="23" t="s">
        <v>41</v>
      </c>
      <c r="E233" s="23">
        <v>3325</v>
      </c>
      <c r="F233" s="23" t="s">
        <v>263</v>
      </c>
      <c r="G233" s="23" t="s">
        <v>43</v>
      </c>
      <c r="H233" s="23" t="s">
        <v>174</v>
      </c>
      <c r="I233" s="23">
        <v>16315</v>
      </c>
      <c r="J233" s="23">
        <v>31245.499999999996</v>
      </c>
      <c r="K233" s="23">
        <v>14930.499999999996</v>
      </c>
      <c r="L233" s="23">
        <v>18227</v>
      </c>
      <c r="M233" s="23">
        <v>33158</v>
      </c>
      <c r="N233" s="23">
        <v>19</v>
      </c>
      <c r="O233" s="23">
        <v>0</v>
      </c>
      <c r="P233" s="23">
        <v>19</v>
      </c>
      <c r="Q233" s="23">
        <v>51</v>
      </c>
      <c r="R233" s="23">
        <v>1</v>
      </c>
      <c r="S233" s="23">
        <v>50</v>
      </c>
      <c r="T233" s="23">
        <v>22</v>
      </c>
      <c r="U233" s="23">
        <v>0</v>
      </c>
      <c r="V233" s="23">
        <v>22</v>
      </c>
      <c r="W233" s="23">
        <v>52</v>
      </c>
      <c r="X233" s="23">
        <v>3</v>
      </c>
      <c r="Y233" s="23">
        <v>49</v>
      </c>
      <c r="Z233" s="23">
        <v>22</v>
      </c>
      <c r="AA233" s="23">
        <v>49.5</v>
      </c>
      <c r="AB233" s="23">
        <v>71.5</v>
      </c>
    </row>
    <row r="234" spans="1:28" x14ac:dyDescent="0.2">
      <c r="A234" s="23">
        <v>118730</v>
      </c>
      <c r="B234" s="23">
        <v>8863328</v>
      </c>
      <c r="C234" s="23">
        <v>886</v>
      </c>
      <c r="D234" s="23" t="s">
        <v>41</v>
      </c>
      <c r="E234" s="23">
        <v>3328</v>
      </c>
      <c r="F234" s="23" t="s">
        <v>264</v>
      </c>
      <c r="G234" s="23" t="s">
        <v>43</v>
      </c>
      <c r="H234" s="23" t="s">
        <v>174</v>
      </c>
      <c r="I234" s="23">
        <v>14786</v>
      </c>
      <c r="J234" s="23">
        <v>25345.999999999996</v>
      </c>
      <c r="K234" s="23">
        <v>10559.999999999996</v>
      </c>
      <c r="L234" s="23">
        <v>14786</v>
      </c>
      <c r="M234" s="23">
        <v>25346</v>
      </c>
      <c r="N234" s="23">
        <v>23</v>
      </c>
      <c r="O234" s="23">
        <v>0</v>
      </c>
      <c r="P234" s="23">
        <v>23</v>
      </c>
      <c r="Q234" s="23">
        <v>42</v>
      </c>
      <c r="R234" s="23">
        <v>6</v>
      </c>
      <c r="S234" s="23">
        <v>36</v>
      </c>
      <c r="T234" s="23">
        <v>24</v>
      </c>
      <c r="U234" s="23">
        <v>1</v>
      </c>
      <c r="V234" s="23">
        <v>23</v>
      </c>
      <c r="W234" s="23">
        <v>40</v>
      </c>
      <c r="X234" s="23">
        <v>6</v>
      </c>
      <c r="Y234" s="23">
        <v>34</v>
      </c>
      <c r="Z234" s="23">
        <v>23</v>
      </c>
      <c r="AA234" s="23">
        <v>35</v>
      </c>
      <c r="AB234" s="23">
        <v>58</v>
      </c>
    </row>
    <row r="235" spans="1:28" x14ac:dyDescent="0.2">
      <c r="A235" s="23">
        <v>118734</v>
      </c>
      <c r="B235" s="23">
        <v>8863332</v>
      </c>
      <c r="C235" s="23">
        <v>886</v>
      </c>
      <c r="D235" s="23" t="s">
        <v>41</v>
      </c>
      <c r="E235" s="23">
        <v>3332</v>
      </c>
      <c r="F235" s="23" t="s">
        <v>265</v>
      </c>
      <c r="G235" s="23" t="s">
        <v>43</v>
      </c>
      <c r="H235" s="23" t="s">
        <v>174</v>
      </c>
      <c r="I235" s="23">
        <v>8285</v>
      </c>
      <c r="J235" s="23">
        <v>13983.999999999998</v>
      </c>
      <c r="K235" s="23">
        <v>5698.9999999999982</v>
      </c>
      <c r="L235" s="23">
        <v>8158</v>
      </c>
      <c r="M235" s="23">
        <v>13857</v>
      </c>
      <c r="N235" s="23">
        <v>12</v>
      </c>
      <c r="O235" s="23">
        <v>0</v>
      </c>
      <c r="P235" s="23">
        <v>12</v>
      </c>
      <c r="Q235" s="23">
        <v>22</v>
      </c>
      <c r="R235" s="23">
        <v>4</v>
      </c>
      <c r="S235" s="23">
        <v>18</v>
      </c>
      <c r="T235" s="23">
        <v>14</v>
      </c>
      <c r="U235" s="23">
        <v>0</v>
      </c>
      <c r="V235" s="23">
        <v>14</v>
      </c>
      <c r="W235" s="23">
        <v>21</v>
      </c>
      <c r="X235" s="23">
        <v>3</v>
      </c>
      <c r="Y235" s="23">
        <v>18</v>
      </c>
      <c r="Z235" s="23">
        <v>14</v>
      </c>
      <c r="AA235" s="23">
        <v>18</v>
      </c>
      <c r="AB235" s="23">
        <v>32</v>
      </c>
    </row>
    <row r="236" spans="1:28" x14ac:dyDescent="0.2">
      <c r="A236" s="23">
        <v>118735</v>
      </c>
      <c r="B236" s="23">
        <v>8863337</v>
      </c>
      <c r="C236" s="23">
        <v>886</v>
      </c>
      <c r="D236" s="23" t="s">
        <v>41</v>
      </c>
      <c r="E236" s="23">
        <v>3337</v>
      </c>
      <c r="F236" s="23" t="s">
        <v>266</v>
      </c>
      <c r="G236" s="23" t="s">
        <v>43</v>
      </c>
      <c r="H236" s="23" t="s">
        <v>174</v>
      </c>
      <c r="I236" s="23">
        <v>41297</v>
      </c>
      <c r="J236" s="23">
        <v>67734.999999999985</v>
      </c>
      <c r="K236" s="23">
        <v>26437.999999999985</v>
      </c>
      <c r="L236" s="23">
        <v>39513</v>
      </c>
      <c r="M236" s="23">
        <v>65951</v>
      </c>
      <c r="N236" s="23">
        <v>52</v>
      </c>
      <c r="O236" s="23">
        <v>1</v>
      </c>
      <c r="P236" s="23">
        <v>51</v>
      </c>
      <c r="Q236" s="23">
        <v>105</v>
      </c>
      <c r="R236" s="23">
        <v>2</v>
      </c>
      <c r="S236" s="23">
        <v>103</v>
      </c>
      <c r="T236" s="23">
        <v>51</v>
      </c>
      <c r="U236" s="23">
        <v>1</v>
      </c>
      <c r="V236" s="23">
        <v>50</v>
      </c>
      <c r="W236" s="23">
        <v>107</v>
      </c>
      <c r="X236" s="23">
        <v>1</v>
      </c>
      <c r="Y236" s="23">
        <v>106</v>
      </c>
      <c r="Z236" s="23">
        <v>50.5</v>
      </c>
      <c r="AA236" s="23">
        <v>104.5</v>
      </c>
      <c r="AB236" s="23">
        <v>155</v>
      </c>
    </row>
    <row r="237" spans="1:28" x14ac:dyDescent="0.2">
      <c r="A237" s="23">
        <v>118738</v>
      </c>
      <c r="B237" s="23">
        <v>8863340</v>
      </c>
      <c r="C237" s="23">
        <v>886</v>
      </c>
      <c r="D237" s="23" t="s">
        <v>41</v>
      </c>
      <c r="E237" s="23">
        <v>3340</v>
      </c>
      <c r="F237" s="23" t="s">
        <v>267</v>
      </c>
      <c r="G237" s="23" t="s">
        <v>43</v>
      </c>
      <c r="H237" s="23" t="s">
        <v>174</v>
      </c>
      <c r="I237" s="23">
        <v>33904</v>
      </c>
      <c r="J237" s="23">
        <v>58994.999999999993</v>
      </c>
      <c r="K237" s="23">
        <v>25090.999999999993</v>
      </c>
      <c r="L237" s="23">
        <v>34414</v>
      </c>
      <c r="M237" s="23">
        <v>59505</v>
      </c>
      <c r="N237" s="23">
        <v>57</v>
      </c>
      <c r="O237" s="23">
        <v>10</v>
      </c>
      <c r="P237" s="23">
        <v>47</v>
      </c>
      <c r="Q237" s="23">
        <v>104</v>
      </c>
      <c r="R237" s="23">
        <v>16</v>
      </c>
      <c r="S237" s="23">
        <v>88</v>
      </c>
      <c r="T237" s="23">
        <v>56</v>
      </c>
      <c r="U237" s="23">
        <v>12</v>
      </c>
      <c r="V237" s="23">
        <v>44</v>
      </c>
      <c r="W237" s="23">
        <v>108</v>
      </c>
      <c r="X237" s="23">
        <v>17</v>
      </c>
      <c r="Y237" s="23">
        <v>91</v>
      </c>
      <c r="Z237" s="23">
        <v>45.5</v>
      </c>
      <c r="AA237" s="23">
        <v>89.5</v>
      </c>
      <c r="AB237" s="23">
        <v>135</v>
      </c>
    </row>
    <row r="238" spans="1:28" x14ac:dyDescent="0.2">
      <c r="A238" s="23">
        <v>118740</v>
      </c>
      <c r="B238" s="23">
        <v>8863346</v>
      </c>
      <c r="C238" s="23">
        <v>886</v>
      </c>
      <c r="D238" s="23" t="s">
        <v>41</v>
      </c>
      <c r="E238" s="23">
        <v>3346</v>
      </c>
      <c r="F238" s="23" t="s">
        <v>268</v>
      </c>
      <c r="G238" s="23" t="s">
        <v>43</v>
      </c>
      <c r="H238" s="23" t="s">
        <v>174</v>
      </c>
      <c r="I238" s="23">
        <v>7011</v>
      </c>
      <c r="J238" s="23">
        <v>15950.499999999998</v>
      </c>
      <c r="K238" s="23">
        <v>8939.4999999999982</v>
      </c>
      <c r="L238" s="23">
        <v>9305</v>
      </c>
      <c r="M238" s="23">
        <v>18245</v>
      </c>
      <c r="N238" s="23">
        <v>13</v>
      </c>
      <c r="O238" s="23">
        <v>0</v>
      </c>
      <c r="P238" s="23">
        <v>13</v>
      </c>
      <c r="Q238" s="23">
        <v>26</v>
      </c>
      <c r="R238" s="23">
        <v>1</v>
      </c>
      <c r="S238" s="23">
        <v>25</v>
      </c>
      <c r="T238" s="23">
        <v>14</v>
      </c>
      <c r="U238" s="23">
        <v>0</v>
      </c>
      <c r="V238" s="23">
        <v>14</v>
      </c>
      <c r="W238" s="23">
        <v>22</v>
      </c>
      <c r="X238" s="23">
        <v>2</v>
      </c>
      <c r="Y238" s="23">
        <v>20</v>
      </c>
      <c r="Z238" s="23">
        <v>14</v>
      </c>
      <c r="AA238" s="23">
        <v>22.5</v>
      </c>
      <c r="AB238" s="23">
        <v>36.5</v>
      </c>
    </row>
    <row r="239" spans="1:28" x14ac:dyDescent="0.2">
      <c r="A239" s="23">
        <v>118741</v>
      </c>
      <c r="B239" s="23">
        <v>8863347</v>
      </c>
      <c r="C239" s="23">
        <v>886</v>
      </c>
      <c r="D239" s="23" t="s">
        <v>41</v>
      </c>
      <c r="E239" s="23">
        <v>3347</v>
      </c>
      <c r="F239" s="23" t="s">
        <v>269</v>
      </c>
      <c r="G239" s="23" t="s">
        <v>43</v>
      </c>
      <c r="H239" s="23" t="s">
        <v>174</v>
      </c>
      <c r="I239" s="23">
        <v>13384</v>
      </c>
      <c r="J239" s="23">
        <v>22723.999999999996</v>
      </c>
      <c r="K239" s="23">
        <v>9339.9999999999964</v>
      </c>
      <c r="L239" s="23">
        <v>13256</v>
      </c>
      <c r="M239" s="23">
        <v>22596</v>
      </c>
      <c r="N239" s="23">
        <v>19</v>
      </c>
      <c r="O239" s="23">
        <v>1</v>
      </c>
      <c r="P239" s="23">
        <v>18</v>
      </c>
      <c r="Q239" s="23">
        <v>36</v>
      </c>
      <c r="R239" s="23">
        <v>2</v>
      </c>
      <c r="S239" s="23">
        <v>34</v>
      </c>
      <c r="T239" s="23">
        <v>17</v>
      </c>
      <c r="U239" s="23">
        <v>1</v>
      </c>
      <c r="V239" s="23">
        <v>16</v>
      </c>
      <c r="W239" s="23">
        <v>39</v>
      </c>
      <c r="X239" s="23">
        <v>3</v>
      </c>
      <c r="Y239" s="23">
        <v>36</v>
      </c>
      <c r="Z239" s="23">
        <v>17</v>
      </c>
      <c r="AA239" s="23">
        <v>35</v>
      </c>
      <c r="AB239" s="23">
        <v>52</v>
      </c>
    </row>
    <row r="240" spans="1:28" x14ac:dyDescent="0.2">
      <c r="A240" s="23">
        <v>118744</v>
      </c>
      <c r="B240" s="23">
        <v>8863350</v>
      </c>
      <c r="C240" s="23">
        <v>886</v>
      </c>
      <c r="D240" s="23" t="s">
        <v>41</v>
      </c>
      <c r="E240" s="23">
        <v>3350</v>
      </c>
      <c r="F240" s="23" t="s">
        <v>270</v>
      </c>
      <c r="G240" s="23" t="s">
        <v>43</v>
      </c>
      <c r="H240" s="23" t="s">
        <v>174</v>
      </c>
      <c r="I240" s="23">
        <v>17462</v>
      </c>
      <c r="J240" s="23">
        <v>32119.499999999996</v>
      </c>
      <c r="K240" s="23">
        <v>14657.499999999996</v>
      </c>
      <c r="L240" s="23">
        <v>18737</v>
      </c>
      <c r="M240" s="23">
        <v>33395</v>
      </c>
      <c r="N240" s="23">
        <v>27</v>
      </c>
      <c r="O240" s="23">
        <v>0</v>
      </c>
      <c r="P240" s="23">
        <v>27</v>
      </c>
      <c r="Q240" s="23">
        <v>50</v>
      </c>
      <c r="R240" s="23">
        <v>1</v>
      </c>
      <c r="S240" s="23">
        <v>49</v>
      </c>
      <c r="T240" s="23">
        <v>24</v>
      </c>
      <c r="U240" s="23">
        <v>0</v>
      </c>
      <c r="V240" s="23">
        <v>24</v>
      </c>
      <c r="W240" s="23">
        <v>48</v>
      </c>
      <c r="X240" s="23">
        <v>1</v>
      </c>
      <c r="Y240" s="23">
        <v>47</v>
      </c>
      <c r="Z240" s="23">
        <v>25.5</v>
      </c>
      <c r="AA240" s="23">
        <v>48</v>
      </c>
      <c r="AB240" s="23">
        <v>73.5</v>
      </c>
    </row>
    <row r="241" spans="1:28" x14ac:dyDescent="0.2">
      <c r="A241" s="23">
        <v>118745</v>
      </c>
      <c r="B241" s="23">
        <v>8863351</v>
      </c>
      <c r="C241" s="23">
        <v>886</v>
      </c>
      <c r="D241" s="23" t="s">
        <v>41</v>
      </c>
      <c r="E241" s="23">
        <v>3351</v>
      </c>
      <c r="F241" s="23" t="s">
        <v>271</v>
      </c>
      <c r="G241" s="23" t="s">
        <v>43</v>
      </c>
      <c r="H241" s="23" t="s">
        <v>174</v>
      </c>
      <c r="I241" s="23">
        <v>8285</v>
      </c>
      <c r="J241" s="23">
        <v>14639.499999999998</v>
      </c>
      <c r="K241" s="23">
        <v>6354.4999999999982</v>
      </c>
      <c r="L241" s="23">
        <v>8540</v>
      </c>
      <c r="M241" s="23">
        <v>14895</v>
      </c>
      <c r="N241" s="23">
        <v>10</v>
      </c>
      <c r="O241" s="23">
        <v>1</v>
      </c>
      <c r="P241" s="23">
        <v>9</v>
      </c>
      <c r="Q241" s="23">
        <v>29</v>
      </c>
      <c r="R241" s="23">
        <v>5</v>
      </c>
      <c r="S241" s="23">
        <v>24</v>
      </c>
      <c r="T241" s="23">
        <v>10</v>
      </c>
      <c r="U241" s="23">
        <v>2</v>
      </c>
      <c r="V241" s="23">
        <v>8</v>
      </c>
      <c r="W241" s="23">
        <v>32</v>
      </c>
      <c r="X241" s="23">
        <v>6</v>
      </c>
      <c r="Y241" s="23">
        <v>26</v>
      </c>
      <c r="Z241" s="23">
        <v>8.5</v>
      </c>
      <c r="AA241" s="23">
        <v>25</v>
      </c>
      <c r="AB241" s="23">
        <v>33.5</v>
      </c>
    </row>
    <row r="242" spans="1:28" x14ac:dyDescent="0.2">
      <c r="A242" s="23">
        <v>118748</v>
      </c>
      <c r="B242" s="23">
        <v>8863356</v>
      </c>
      <c r="C242" s="23">
        <v>886</v>
      </c>
      <c r="D242" s="23" t="s">
        <v>41</v>
      </c>
      <c r="E242" s="23">
        <v>3356</v>
      </c>
      <c r="F242" s="23" t="s">
        <v>272</v>
      </c>
      <c r="G242" s="23" t="s">
        <v>43</v>
      </c>
      <c r="H242" s="23" t="s">
        <v>174</v>
      </c>
      <c r="I242" s="23">
        <v>12109</v>
      </c>
      <c r="J242" s="23">
        <v>27312.499999999996</v>
      </c>
      <c r="K242" s="23">
        <v>15203.499999999996</v>
      </c>
      <c r="L242" s="23">
        <v>15933</v>
      </c>
      <c r="M242" s="23">
        <v>31137</v>
      </c>
      <c r="N242" s="23">
        <v>30</v>
      </c>
      <c r="O242" s="23">
        <v>3</v>
      </c>
      <c r="P242" s="23">
        <v>27</v>
      </c>
      <c r="Q242" s="23">
        <v>51</v>
      </c>
      <c r="R242" s="23">
        <v>11</v>
      </c>
      <c r="S242" s="23">
        <v>40</v>
      </c>
      <c r="T242" s="23">
        <v>26</v>
      </c>
      <c r="U242" s="23">
        <v>2</v>
      </c>
      <c r="V242" s="23">
        <v>24</v>
      </c>
      <c r="W242" s="23">
        <v>44</v>
      </c>
      <c r="X242" s="23">
        <v>10</v>
      </c>
      <c r="Y242" s="23">
        <v>34</v>
      </c>
      <c r="Z242" s="23">
        <v>25.5</v>
      </c>
      <c r="AA242" s="23">
        <v>37</v>
      </c>
      <c r="AB242" s="23">
        <v>62.5</v>
      </c>
    </row>
    <row r="243" spans="1:28" x14ac:dyDescent="0.2">
      <c r="A243" s="23">
        <v>118751</v>
      </c>
      <c r="B243" s="23">
        <v>8863364</v>
      </c>
      <c r="C243" s="23">
        <v>886</v>
      </c>
      <c r="D243" s="23" t="s">
        <v>41</v>
      </c>
      <c r="E243" s="23">
        <v>3364</v>
      </c>
      <c r="F243" s="23" t="s">
        <v>273</v>
      </c>
      <c r="G243" s="23" t="s">
        <v>43</v>
      </c>
      <c r="H243" s="23" t="s">
        <v>174</v>
      </c>
      <c r="I243" s="23">
        <v>21031</v>
      </c>
      <c r="J243" s="23">
        <v>34959.999999999993</v>
      </c>
      <c r="K243" s="23">
        <v>13928.999999999993</v>
      </c>
      <c r="L243" s="23">
        <v>20394</v>
      </c>
      <c r="M243" s="23">
        <v>34323</v>
      </c>
      <c r="N243" s="23">
        <v>25</v>
      </c>
      <c r="O243" s="23">
        <v>0</v>
      </c>
      <c r="P243" s="23">
        <v>25</v>
      </c>
      <c r="Q243" s="23">
        <v>56</v>
      </c>
      <c r="R243" s="23">
        <v>4</v>
      </c>
      <c r="S243" s="23">
        <v>52</v>
      </c>
      <c r="T243" s="23">
        <v>28</v>
      </c>
      <c r="U243" s="23">
        <v>0</v>
      </c>
      <c r="V243" s="23">
        <v>28</v>
      </c>
      <c r="W243" s="23">
        <v>55</v>
      </c>
      <c r="X243" s="23">
        <v>3</v>
      </c>
      <c r="Y243" s="23">
        <v>52</v>
      </c>
      <c r="Z243" s="23">
        <v>28</v>
      </c>
      <c r="AA243" s="23">
        <v>52</v>
      </c>
      <c r="AB243" s="23">
        <v>80</v>
      </c>
    </row>
    <row r="244" spans="1:28" x14ac:dyDescent="0.2">
      <c r="A244" s="23">
        <v>118754</v>
      </c>
      <c r="B244" s="23">
        <v>8863373</v>
      </c>
      <c r="C244" s="23">
        <v>886</v>
      </c>
      <c r="D244" s="23" t="s">
        <v>41</v>
      </c>
      <c r="E244" s="23">
        <v>3373</v>
      </c>
      <c r="F244" s="23" t="s">
        <v>274</v>
      </c>
      <c r="G244" s="23" t="s">
        <v>43</v>
      </c>
      <c r="H244" s="23" t="s">
        <v>174</v>
      </c>
      <c r="I244" s="23">
        <v>13893</v>
      </c>
      <c r="J244" s="23">
        <v>26656.999999999996</v>
      </c>
      <c r="K244" s="23">
        <v>12763.999999999996</v>
      </c>
      <c r="L244" s="23">
        <v>15550</v>
      </c>
      <c r="M244" s="23">
        <v>28314</v>
      </c>
      <c r="N244" s="23">
        <v>25</v>
      </c>
      <c r="O244" s="23">
        <v>1</v>
      </c>
      <c r="P244" s="23">
        <v>24</v>
      </c>
      <c r="Q244" s="23">
        <v>52</v>
      </c>
      <c r="R244" s="23">
        <v>12</v>
      </c>
      <c r="S244" s="23">
        <v>40</v>
      </c>
      <c r="T244" s="23">
        <v>27</v>
      </c>
      <c r="U244" s="23">
        <v>7</v>
      </c>
      <c r="V244" s="23">
        <v>20</v>
      </c>
      <c r="W244" s="23">
        <v>53</v>
      </c>
      <c r="X244" s="23">
        <v>15</v>
      </c>
      <c r="Y244" s="23">
        <v>38</v>
      </c>
      <c r="Z244" s="23">
        <v>22</v>
      </c>
      <c r="AA244" s="23">
        <v>39</v>
      </c>
      <c r="AB244" s="23">
        <v>61</v>
      </c>
    </row>
    <row r="245" spans="1:28" x14ac:dyDescent="0.2">
      <c r="A245" s="23">
        <v>118761</v>
      </c>
      <c r="B245" s="23">
        <v>8863718</v>
      </c>
      <c r="C245" s="23">
        <v>886</v>
      </c>
      <c r="D245" s="23" t="s">
        <v>41</v>
      </c>
      <c r="E245" s="23">
        <v>3718</v>
      </c>
      <c r="F245" s="23" t="s">
        <v>275</v>
      </c>
      <c r="G245" s="23" t="s">
        <v>43</v>
      </c>
      <c r="H245" s="23" t="s">
        <v>174</v>
      </c>
      <c r="I245" s="23">
        <v>18992</v>
      </c>
      <c r="J245" s="23">
        <v>31463.999999999996</v>
      </c>
      <c r="K245" s="23">
        <v>12471.999999999996</v>
      </c>
      <c r="L245" s="23">
        <v>18354</v>
      </c>
      <c r="M245" s="23">
        <v>30826</v>
      </c>
      <c r="N245" s="23">
        <v>20</v>
      </c>
      <c r="O245" s="23">
        <v>1</v>
      </c>
      <c r="P245" s="23">
        <v>19</v>
      </c>
      <c r="Q245" s="23">
        <v>50</v>
      </c>
      <c r="R245" s="23">
        <v>3</v>
      </c>
      <c r="S245" s="23">
        <v>47</v>
      </c>
      <c r="T245" s="23">
        <v>25</v>
      </c>
      <c r="U245" s="23">
        <v>2</v>
      </c>
      <c r="V245" s="23">
        <v>23</v>
      </c>
      <c r="W245" s="23">
        <v>54</v>
      </c>
      <c r="X245" s="23">
        <v>3</v>
      </c>
      <c r="Y245" s="23">
        <v>51</v>
      </c>
      <c r="Z245" s="23">
        <v>23</v>
      </c>
      <c r="AA245" s="23">
        <v>49</v>
      </c>
      <c r="AB245" s="23">
        <v>72</v>
      </c>
    </row>
    <row r="246" spans="1:28" x14ac:dyDescent="0.2">
      <c r="A246" s="23">
        <v>118764</v>
      </c>
      <c r="B246" s="23">
        <v>8863722</v>
      </c>
      <c r="C246" s="23">
        <v>886</v>
      </c>
      <c r="D246" s="23" t="s">
        <v>41</v>
      </c>
      <c r="E246" s="23">
        <v>3722</v>
      </c>
      <c r="F246" s="23" t="s">
        <v>276</v>
      </c>
      <c r="G246" s="23" t="s">
        <v>43</v>
      </c>
      <c r="H246" s="23" t="s">
        <v>174</v>
      </c>
      <c r="I246" s="23">
        <v>20266</v>
      </c>
      <c r="J246" s="23">
        <v>21631.499999999996</v>
      </c>
      <c r="K246" s="23">
        <v>1365.4999999999964</v>
      </c>
      <c r="L246" s="23">
        <v>12619</v>
      </c>
      <c r="M246" s="23">
        <v>13985</v>
      </c>
      <c r="N246" s="23">
        <v>18</v>
      </c>
      <c r="O246" s="23">
        <v>3</v>
      </c>
      <c r="P246" s="23">
        <v>15</v>
      </c>
      <c r="Q246" s="23">
        <v>37</v>
      </c>
      <c r="R246" s="23">
        <v>5</v>
      </c>
      <c r="S246" s="23">
        <v>32</v>
      </c>
      <c r="T246" s="23">
        <v>19</v>
      </c>
      <c r="U246" s="23">
        <v>4</v>
      </c>
      <c r="V246" s="23">
        <v>15</v>
      </c>
      <c r="W246" s="23">
        <v>46</v>
      </c>
      <c r="X246" s="23">
        <v>9</v>
      </c>
      <c r="Y246" s="23">
        <v>37</v>
      </c>
      <c r="Z246" s="23">
        <v>15</v>
      </c>
      <c r="AA246" s="23">
        <v>34.5</v>
      </c>
      <c r="AB246" s="23">
        <v>49.5</v>
      </c>
    </row>
    <row r="247" spans="1:28" x14ac:dyDescent="0.2">
      <c r="A247" s="23">
        <v>118765</v>
      </c>
      <c r="B247" s="23">
        <v>8863728</v>
      </c>
      <c r="C247" s="23">
        <v>886</v>
      </c>
      <c r="D247" s="23" t="s">
        <v>41</v>
      </c>
      <c r="E247" s="23">
        <v>3728</v>
      </c>
      <c r="F247" s="23" t="s">
        <v>277</v>
      </c>
      <c r="G247" s="23" t="s">
        <v>43</v>
      </c>
      <c r="H247" s="23" t="s">
        <v>174</v>
      </c>
      <c r="I247" s="23">
        <v>17462</v>
      </c>
      <c r="J247" s="23">
        <v>31463.999999999996</v>
      </c>
      <c r="K247" s="23">
        <v>14001.999999999996</v>
      </c>
      <c r="L247" s="23">
        <v>18354</v>
      </c>
      <c r="M247" s="23">
        <v>32356</v>
      </c>
      <c r="N247" s="23">
        <v>25</v>
      </c>
      <c r="O247" s="23">
        <v>0</v>
      </c>
      <c r="P247" s="23">
        <v>25</v>
      </c>
      <c r="Q247" s="23">
        <v>47</v>
      </c>
      <c r="R247" s="23">
        <v>5</v>
      </c>
      <c r="S247" s="23">
        <v>42</v>
      </c>
      <c r="T247" s="23">
        <v>28</v>
      </c>
      <c r="U247" s="23">
        <v>0</v>
      </c>
      <c r="V247" s="23">
        <v>28</v>
      </c>
      <c r="W247" s="23">
        <v>50</v>
      </c>
      <c r="X247" s="23">
        <v>4</v>
      </c>
      <c r="Y247" s="23">
        <v>46</v>
      </c>
      <c r="Z247" s="23">
        <v>28</v>
      </c>
      <c r="AA247" s="23">
        <v>44</v>
      </c>
      <c r="AB247" s="23">
        <v>72</v>
      </c>
    </row>
    <row r="248" spans="1:28" x14ac:dyDescent="0.2">
      <c r="A248" s="23">
        <v>118768</v>
      </c>
      <c r="B248" s="23">
        <v>8863733</v>
      </c>
      <c r="C248" s="23">
        <v>886</v>
      </c>
      <c r="D248" s="23" t="s">
        <v>41</v>
      </c>
      <c r="E248" s="23">
        <v>3733</v>
      </c>
      <c r="F248" s="23" t="s">
        <v>278</v>
      </c>
      <c r="G248" s="23" t="s">
        <v>43</v>
      </c>
      <c r="H248" s="23" t="s">
        <v>174</v>
      </c>
      <c r="I248" s="23">
        <v>21031</v>
      </c>
      <c r="J248" s="23">
        <v>38018.999999999993</v>
      </c>
      <c r="K248" s="23">
        <v>16987.999999999993</v>
      </c>
      <c r="L248" s="23">
        <v>22178</v>
      </c>
      <c r="M248" s="23">
        <v>39166</v>
      </c>
      <c r="N248" s="23">
        <v>30</v>
      </c>
      <c r="O248" s="23">
        <v>0</v>
      </c>
      <c r="P248" s="23">
        <v>30</v>
      </c>
      <c r="Q248" s="23">
        <v>58</v>
      </c>
      <c r="R248" s="23">
        <v>1</v>
      </c>
      <c r="S248" s="23">
        <v>57</v>
      </c>
      <c r="T248" s="23">
        <v>30</v>
      </c>
      <c r="U248" s="23">
        <v>0</v>
      </c>
      <c r="V248" s="23">
        <v>30</v>
      </c>
      <c r="W248" s="23">
        <v>58</v>
      </c>
      <c r="X248" s="23">
        <v>1</v>
      </c>
      <c r="Y248" s="23">
        <v>57</v>
      </c>
      <c r="Z248" s="23">
        <v>30</v>
      </c>
      <c r="AA248" s="23">
        <v>57</v>
      </c>
      <c r="AB248" s="23">
        <v>87</v>
      </c>
    </row>
    <row r="249" spans="1:28" x14ac:dyDescent="0.2">
      <c r="A249" s="23">
        <v>118777</v>
      </c>
      <c r="B249" s="23">
        <v>8863749</v>
      </c>
      <c r="C249" s="23">
        <v>886</v>
      </c>
      <c r="D249" s="23" t="s">
        <v>41</v>
      </c>
      <c r="E249" s="23">
        <v>3749</v>
      </c>
      <c r="F249" s="23" t="s">
        <v>279</v>
      </c>
      <c r="G249" s="23" t="s">
        <v>43</v>
      </c>
      <c r="H249" s="23" t="s">
        <v>174</v>
      </c>
      <c r="I249" s="23">
        <v>21413</v>
      </c>
      <c r="J249" s="23">
        <v>34741.499999999993</v>
      </c>
      <c r="K249" s="23">
        <v>13328.499999999993</v>
      </c>
      <c r="L249" s="23">
        <v>20266</v>
      </c>
      <c r="M249" s="23">
        <v>33595</v>
      </c>
      <c r="N249" s="23">
        <v>30</v>
      </c>
      <c r="O249" s="23">
        <v>2</v>
      </c>
      <c r="P249" s="23">
        <v>28</v>
      </c>
      <c r="Q249" s="23">
        <v>56</v>
      </c>
      <c r="R249" s="23">
        <v>4</v>
      </c>
      <c r="S249" s="23">
        <v>52</v>
      </c>
      <c r="T249" s="23">
        <v>30</v>
      </c>
      <c r="U249" s="23">
        <v>3</v>
      </c>
      <c r="V249" s="23">
        <v>27</v>
      </c>
      <c r="W249" s="23">
        <v>57</v>
      </c>
      <c r="X249" s="23">
        <v>5</v>
      </c>
      <c r="Y249" s="23">
        <v>52</v>
      </c>
      <c r="Z249" s="23">
        <v>27.5</v>
      </c>
      <c r="AA249" s="23">
        <v>52</v>
      </c>
      <c r="AB249" s="23">
        <v>79.5</v>
      </c>
    </row>
    <row r="250" spans="1:28" x14ac:dyDescent="0.2">
      <c r="A250" s="23">
        <v>133961</v>
      </c>
      <c r="B250" s="23">
        <v>8863893</v>
      </c>
      <c r="C250" s="23">
        <v>886</v>
      </c>
      <c r="D250" s="23" t="s">
        <v>41</v>
      </c>
      <c r="E250" s="23">
        <v>3893</v>
      </c>
      <c r="F250" s="23" t="s">
        <v>314</v>
      </c>
      <c r="G250" s="23" t="s">
        <v>43</v>
      </c>
      <c r="H250" s="23" t="s">
        <v>47</v>
      </c>
      <c r="I250" s="23">
        <v>16443</v>
      </c>
      <c r="J250" s="23">
        <v>25127.499999999996</v>
      </c>
      <c r="K250" s="23">
        <v>8684.4999999999964</v>
      </c>
      <c r="L250" s="23">
        <v>14658</v>
      </c>
      <c r="M250" s="23">
        <v>23343</v>
      </c>
      <c r="N250" s="23">
        <v>27</v>
      </c>
      <c r="O250" s="23">
        <v>11</v>
      </c>
      <c r="P250" s="23">
        <v>16</v>
      </c>
      <c r="Q250" s="23">
        <v>58</v>
      </c>
      <c r="R250" s="23">
        <v>14</v>
      </c>
      <c r="S250" s="23">
        <v>44</v>
      </c>
      <c r="T250" s="23">
        <v>26</v>
      </c>
      <c r="U250" s="23">
        <v>13</v>
      </c>
      <c r="V250" s="23">
        <v>13</v>
      </c>
      <c r="W250" s="23">
        <v>58</v>
      </c>
      <c r="X250" s="23">
        <v>16</v>
      </c>
      <c r="Y250" s="23">
        <v>42</v>
      </c>
      <c r="Z250" s="23">
        <v>14.5</v>
      </c>
      <c r="AA250" s="23">
        <v>43</v>
      </c>
      <c r="AB250" s="23">
        <v>57.5</v>
      </c>
    </row>
    <row r="251" spans="1:28" x14ac:dyDescent="0.2">
      <c r="A251" s="23">
        <v>134515</v>
      </c>
      <c r="B251" s="23">
        <v>8863896</v>
      </c>
      <c r="C251" s="23">
        <v>886</v>
      </c>
      <c r="D251" s="23" t="s">
        <v>41</v>
      </c>
      <c r="E251" s="23">
        <v>3896</v>
      </c>
      <c r="F251" s="23" t="s">
        <v>316</v>
      </c>
      <c r="G251" s="23" t="s">
        <v>43</v>
      </c>
      <c r="H251" s="23" t="s">
        <v>44</v>
      </c>
      <c r="I251" s="23">
        <v>11472</v>
      </c>
      <c r="J251" s="23">
        <v>26219.999999999996</v>
      </c>
      <c r="K251" s="23">
        <v>14747.999999999996</v>
      </c>
      <c r="L251" s="23">
        <v>15295</v>
      </c>
      <c r="M251" s="23">
        <v>30043</v>
      </c>
      <c r="N251" s="23">
        <v>28</v>
      </c>
      <c r="O251" s="23">
        <v>1</v>
      </c>
      <c r="P251" s="23">
        <v>27</v>
      </c>
      <c r="Q251" s="23">
        <v>51</v>
      </c>
      <c r="R251" s="23">
        <v>5</v>
      </c>
      <c r="S251" s="23">
        <v>46</v>
      </c>
      <c r="T251" s="23">
        <v>24</v>
      </c>
      <c r="U251" s="23">
        <v>5</v>
      </c>
      <c r="V251" s="23">
        <v>19</v>
      </c>
      <c r="W251" s="23">
        <v>31</v>
      </c>
      <c r="X251" s="23">
        <v>3</v>
      </c>
      <c r="Y251" s="23">
        <v>28</v>
      </c>
      <c r="Z251" s="23">
        <v>23</v>
      </c>
      <c r="AA251" s="23">
        <v>37</v>
      </c>
      <c r="AB251" s="23">
        <v>60</v>
      </c>
    </row>
    <row r="252" spans="1:28" x14ac:dyDescent="0.2">
      <c r="A252" s="23">
        <v>134857</v>
      </c>
      <c r="B252" s="23">
        <v>8863898</v>
      </c>
      <c r="C252" s="23">
        <v>886</v>
      </c>
      <c r="D252" s="23" t="s">
        <v>41</v>
      </c>
      <c r="E252" s="23">
        <v>3898</v>
      </c>
      <c r="F252" s="23" t="s">
        <v>318</v>
      </c>
      <c r="G252" s="23" t="s">
        <v>43</v>
      </c>
      <c r="H252" s="23" t="s">
        <v>44</v>
      </c>
      <c r="I252" s="23">
        <v>23198</v>
      </c>
      <c r="J252" s="23">
        <v>30589.999999999996</v>
      </c>
      <c r="K252" s="23">
        <v>7391.9999999999964</v>
      </c>
      <c r="L252" s="23">
        <v>17845</v>
      </c>
      <c r="M252" s="23">
        <v>25237</v>
      </c>
      <c r="N252" s="23">
        <v>30</v>
      </c>
      <c r="O252" s="23">
        <v>7</v>
      </c>
      <c r="P252" s="23">
        <v>23</v>
      </c>
      <c r="Q252" s="23">
        <v>64</v>
      </c>
      <c r="R252" s="23">
        <v>19</v>
      </c>
      <c r="S252" s="23">
        <v>45</v>
      </c>
      <c r="T252" s="23">
        <v>33</v>
      </c>
      <c r="U252" s="23">
        <v>9</v>
      </c>
      <c r="V252" s="23">
        <v>24</v>
      </c>
      <c r="W252" s="23">
        <v>73</v>
      </c>
      <c r="X252" s="23">
        <v>26</v>
      </c>
      <c r="Y252" s="23">
        <v>47</v>
      </c>
      <c r="Z252" s="23">
        <v>24</v>
      </c>
      <c r="AA252" s="23">
        <v>46</v>
      </c>
      <c r="AB252" s="23">
        <v>70</v>
      </c>
    </row>
    <row r="253" spans="1:28" x14ac:dyDescent="0.2">
      <c r="A253" s="23">
        <v>131020</v>
      </c>
      <c r="B253" s="23">
        <v>8863902</v>
      </c>
      <c r="C253" s="23">
        <v>886</v>
      </c>
      <c r="D253" s="23" t="s">
        <v>41</v>
      </c>
      <c r="E253" s="23">
        <v>3902</v>
      </c>
      <c r="F253" s="23" t="s">
        <v>307</v>
      </c>
      <c r="G253" s="23" t="s">
        <v>43</v>
      </c>
      <c r="H253" s="23" t="s">
        <v>171</v>
      </c>
      <c r="I253" s="23">
        <v>30590</v>
      </c>
      <c r="J253" s="23">
        <v>47195.999999999993</v>
      </c>
      <c r="K253" s="23">
        <v>16605.999999999993</v>
      </c>
      <c r="L253" s="23">
        <v>27531</v>
      </c>
      <c r="M253" s="23">
        <v>44137</v>
      </c>
      <c r="N253" s="23">
        <v>39</v>
      </c>
      <c r="O253" s="23">
        <v>9</v>
      </c>
      <c r="P253" s="23">
        <v>30</v>
      </c>
      <c r="Q253" s="23">
        <v>100</v>
      </c>
      <c r="R253" s="23">
        <v>22</v>
      </c>
      <c r="S253" s="23">
        <v>78</v>
      </c>
      <c r="T253" s="23">
        <v>39</v>
      </c>
      <c r="U253" s="23">
        <v>10</v>
      </c>
      <c r="V253" s="23">
        <v>29</v>
      </c>
      <c r="W253" s="23">
        <v>102</v>
      </c>
      <c r="X253" s="23">
        <v>23</v>
      </c>
      <c r="Y253" s="23">
        <v>79</v>
      </c>
      <c r="Z253" s="23">
        <v>29.5</v>
      </c>
      <c r="AA253" s="23">
        <v>78.5</v>
      </c>
      <c r="AB253" s="23">
        <v>108</v>
      </c>
    </row>
    <row r="254" spans="1:28" x14ac:dyDescent="0.2">
      <c r="A254" s="23">
        <v>133177</v>
      </c>
      <c r="B254" s="23">
        <v>8863904</v>
      </c>
      <c r="C254" s="23">
        <v>886</v>
      </c>
      <c r="D254" s="23" t="s">
        <v>41</v>
      </c>
      <c r="E254" s="23">
        <v>3904</v>
      </c>
      <c r="F254" s="23" t="s">
        <v>311</v>
      </c>
      <c r="G254" s="23" t="s">
        <v>43</v>
      </c>
      <c r="H254" s="23" t="s">
        <v>44</v>
      </c>
      <c r="I254" s="23">
        <v>24345</v>
      </c>
      <c r="J254" s="23">
        <v>40640.999999999993</v>
      </c>
      <c r="K254" s="23">
        <v>16295.999999999993</v>
      </c>
      <c r="L254" s="23">
        <v>23708</v>
      </c>
      <c r="M254" s="23">
        <v>40004</v>
      </c>
      <c r="N254" s="23">
        <v>45</v>
      </c>
      <c r="O254" s="23">
        <v>16</v>
      </c>
      <c r="P254" s="23">
        <v>29</v>
      </c>
      <c r="Q254" s="23">
        <v>98</v>
      </c>
      <c r="R254" s="23">
        <v>36</v>
      </c>
      <c r="S254" s="23">
        <v>62</v>
      </c>
      <c r="T254" s="23">
        <v>50</v>
      </c>
      <c r="U254" s="23">
        <v>16</v>
      </c>
      <c r="V254" s="23">
        <v>34</v>
      </c>
      <c r="W254" s="23">
        <v>93</v>
      </c>
      <c r="X254" s="23">
        <v>37</v>
      </c>
      <c r="Y254" s="23">
        <v>56</v>
      </c>
      <c r="Z254" s="23">
        <v>34</v>
      </c>
      <c r="AA254" s="23">
        <v>59</v>
      </c>
      <c r="AB254" s="23">
        <v>93</v>
      </c>
    </row>
    <row r="255" spans="1:28" x14ac:dyDescent="0.2">
      <c r="A255" s="23">
        <v>135106</v>
      </c>
      <c r="B255" s="23">
        <v>8863906</v>
      </c>
      <c r="C255" s="23">
        <v>886</v>
      </c>
      <c r="D255" s="23" t="s">
        <v>41</v>
      </c>
      <c r="E255" s="23">
        <v>3906</v>
      </c>
      <c r="F255" s="23" t="s">
        <v>320</v>
      </c>
      <c r="G255" s="23" t="s">
        <v>43</v>
      </c>
      <c r="H255" s="23" t="s">
        <v>44</v>
      </c>
      <c r="I255" s="23">
        <v>25620</v>
      </c>
      <c r="J255" s="23">
        <v>54843.499999999993</v>
      </c>
      <c r="K255" s="23">
        <v>29223.499999999993</v>
      </c>
      <c r="L255" s="23">
        <v>31993</v>
      </c>
      <c r="M255" s="23">
        <v>61217</v>
      </c>
      <c r="N255" s="23">
        <v>42</v>
      </c>
      <c r="O255" s="23">
        <v>1</v>
      </c>
      <c r="P255" s="23">
        <v>41</v>
      </c>
      <c r="Q255" s="23">
        <v>99</v>
      </c>
      <c r="R255" s="23">
        <v>12</v>
      </c>
      <c r="S255" s="23">
        <v>87</v>
      </c>
      <c r="T255" s="23">
        <v>38</v>
      </c>
      <c r="U255" s="23">
        <v>3</v>
      </c>
      <c r="V255" s="23">
        <v>35</v>
      </c>
      <c r="W255" s="23">
        <v>98</v>
      </c>
      <c r="X255" s="23">
        <v>10</v>
      </c>
      <c r="Y255" s="23">
        <v>88</v>
      </c>
      <c r="Z255" s="23">
        <v>38</v>
      </c>
      <c r="AA255" s="23">
        <v>87.5</v>
      </c>
      <c r="AB255" s="23">
        <v>125.5</v>
      </c>
    </row>
    <row r="256" spans="1:28" x14ac:dyDescent="0.2">
      <c r="A256" s="23">
        <v>135118</v>
      </c>
      <c r="B256" s="23">
        <v>8863907</v>
      </c>
      <c r="C256" s="23">
        <v>886</v>
      </c>
      <c r="D256" s="23" t="s">
        <v>41</v>
      </c>
      <c r="E256" s="23">
        <v>3907</v>
      </c>
      <c r="F256" s="23" t="s">
        <v>321</v>
      </c>
      <c r="G256" s="23" t="s">
        <v>43</v>
      </c>
      <c r="H256" s="23" t="s">
        <v>44</v>
      </c>
      <c r="I256" s="23">
        <v>41170</v>
      </c>
      <c r="J256" s="23">
        <v>56809.999999999993</v>
      </c>
      <c r="K256" s="23">
        <v>15639.999999999993</v>
      </c>
      <c r="L256" s="23">
        <v>33140</v>
      </c>
      <c r="M256" s="23">
        <v>48780</v>
      </c>
      <c r="N256" s="23">
        <v>48</v>
      </c>
      <c r="O256" s="23">
        <v>0</v>
      </c>
      <c r="P256" s="23">
        <v>48</v>
      </c>
      <c r="Q256" s="23">
        <v>77</v>
      </c>
      <c r="R256" s="23">
        <v>4</v>
      </c>
      <c r="S256" s="23">
        <v>73</v>
      </c>
      <c r="T256" s="23">
        <v>53</v>
      </c>
      <c r="U256" s="23">
        <v>3</v>
      </c>
      <c r="V256" s="23">
        <v>50</v>
      </c>
      <c r="W256" s="23">
        <v>102</v>
      </c>
      <c r="X256" s="23">
        <v>15</v>
      </c>
      <c r="Y256" s="23">
        <v>87</v>
      </c>
      <c r="Z256" s="23">
        <v>50</v>
      </c>
      <c r="AA256" s="23">
        <v>80</v>
      </c>
      <c r="AB256" s="23">
        <v>130</v>
      </c>
    </row>
    <row r="257" spans="1:28" x14ac:dyDescent="0.2">
      <c r="A257" s="23">
        <v>135125</v>
      </c>
      <c r="B257" s="23">
        <v>8863909</v>
      </c>
      <c r="C257" s="23">
        <v>886</v>
      </c>
      <c r="D257" s="23" t="s">
        <v>41</v>
      </c>
      <c r="E257" s="23">
        <v>3909</v>
      </c>
      <c r="F257" s="23" t="s">
        <v>322</v>
      </c>
      <c r="G257" s="23" t="s">
        <v>43</v>
      </c>
      <c r="H257" s="23" t="s">
        <v>44</v>
      </c>
      <c r="I257" s="23">
        <v>26639</v>
      </c>
      <c r="J257" s="23">
        <v>42170.499999999993</v>
      </c>
      <c r="K257" s="23">
        <v>15531.499999999993</v>
      </c>
      <c r="L257" s="23">
        <v>24600</v>
      </c>
      <c r="M257" s="23">
        <v>40132</v>
      </c>
      <c r="N257" s="23">
        <v>56</v>
      </c>
      <c r="O257" s="23">
        <v>27</v>
      </c>
      <c r="P257" s="23">
        <v>29</v>
      </c>
      <c r="Q257" s="23">
        <v>109</v>
      </c>
      <c r="R257" s="23">
        <v>44</v>
      </c>
      <c r="S257" s="23">
        <v>65</v>
      </c>
      <c r="T257" s="23">
        <v>56</v>
      </c>
      <c r="U257" s="23">
        <v>26</v>
      </c>
      <c r="V257" s="23">
        <v>30</v>
      </c>
      <c r="W257" s="23">
        <v>111</v>
      </c>
      <c r="X257" s="23">
        <v>43</v>
      </c>
      <c r="Y257" s="23">
        <v>68</v>
      </c>
      <c r="Z257" s="23">
        <v>30</v>
      </c>
      <c r="AA257" s="23">
        <v>66.5</v>
      </c>
      <c r="AB257" s="23">
        <v>96.5</v>
      </c>
    </row>
    <row r="258" spans="1:28" x14ac:dyDescent="0.2">
      <c r="A258" s="23">
        <v>135130</v>
      </c>
      <c r="B258" s="23">
        <v>8863910</v>
      </c>
      <c r="C258" s="23">
        <v>886</v>
      </c>
      <c r="D258" s="23" t="s">
        <v>41</v>
      </c>
      <c r="E258" s="23">
        <v>3910</v>
      </c>
      <c r="F258" s="23" t="s">
        <v>323</v>
      </c>
      <c r="G258" s="23" t="s">
        <v>43</v>
      </c>
      <c r="H258" s="23" t="s">
        <v>47</v>
      </c>
      <c r="I258" s="23">
        <v>52896</v>
      </c>
      <c r="J258" s="23">
        <v>82592.999999999985</v>
      </c>
      <c r="K258" s="23">
        <v>29696.999999999985</v>
      </c>
      <c r="L258" s="23">
        <v>48180</v>
      </c>
      <c r="M258" s="23">
        <v>77877</v>
      </c>
      <c r="N258" s="23">
        <v>65</v>
      </c>
      <c r="O258" s="23">
        <v>10</v>
      </c>
      <c r="P258" s="23">
        <v>55</v>
      </c>
      <c r="Q258" s="23">
        <v>168</v>
      </c>
      <c r="R258" s="23">
        <v>33</v>
      </c>
      <c r="S258" s="23">
        <v>135</v>
      </c>
      <c r="T258" s="23">
        <v>64</v>
      </c>
      <c r="U258" s="23">
        <v>12</v>
      </c>
      <c r="V258" s="23">
        <v>52</v>
      </c>
      <c r="W258" s="23">
        <v>171</v>
      </c>
      <c r="X258" s="23">
        <v>35</v>
      </c>
      <c r="Y258" s="23">
        <v>136</v>
      </c>
      <c r="Z258" s="23">
        <v>53.5</v>
      </c>
      <c r="AA258" s="23">
        <v>135.5</v>
      </c>
      <c r="AB258" s="23">
        <v>189</v>
      </c>
    </row>
    <row r="259" spans="1:28" x14ac:dyDescent="0.2">
      <c r="A259" s="23">
        <v>135164</v>
      </c>
      <c r="B259" s="23">
        <v>8863913</v>
      </c>
      <c r="C259" s="23">
        <v>886</v>
      </c>
      <c r="D259" s="23" t="s">
        <v>41</v>
      </c>
      <c r="E259" s="23">
        <v>3913</v>
      </c>
      <c r="F259" s="23" t="s">
        <v>324</v>
      </c>
      <c r="G259" s="23" t="s">
        <v>43</v>
      </c>
      <c r="H259" s="23" t="s">
        <v>174</v>
      </c>
      <c r="I259" s="23">
        <v>16188</v>
      </c>
      <c r="J259" s="23">
        <v>24253.499999999996</v>
      </c>
      <c r="K259" s="23">
        <v>8065.4999999999964</v>
      </c>
      <c r="L259" s="23">
        <v>14148</v>
      </c>
      <c r="M259" s="23">
        <v>22214</v>
      </c>
      <c r="N259" s="23">
        <v>17</v>
      </c>
      <c r="O259" s="23">
        <v>3</v>
      </c>
      <c r="P259" s="23">
        <v>14</v>
      </c>
      <c r="Q259" s="23">
        <v>48</v>
      </c>
      <c r="R259" s="23">
        <v>6</v>
      </c>
      <c r="S259" s="23">
        <v>42</v>
      </c>
      <c r="T259" s="23">
        <v>17</v>
      </c>
      <c r="U259" s="23">
        <v>4</v>
      </c>
      <c r="V259" s="23">
        <v>13</v>
      </c>
      <c r="W259" s="23">
        <v>48</v>
      </c>
      <c r="X259" s="23">
        <v>6</v>
      </c>
      <c r="Y259" s="23">
        <v>42</v>
      </c>
      <c r="Z259" s="23">
        <v>13.5</v>
      </c>
      <c r="AA259" s="23">
        <v>42</v>
      </c>
      <c r="AB259" s="23">
        <v>55.5</v>
      </c>
    </row>
    <row r="260" spans="1:28" x14ac:dyDescent="0.2">
      <c r="A260" s="23">
        <v>135197</v>
      </c>
      <c r="B260" s="23">
        <v>8863916</v>
      </c>
      <c r="C260" s="23">
        <v>886</v>
      </c>
      <c r="D260" s="23" t="s">
        <v>41</v>
      </c>
      <c r="E260" s="23">
        <v>3916</v>
      </c>
      <c r="F260" s="23" t="s">
        <v>325</v>
      </c>
      <c r="G260" s="23" t="s">
        <v>43</v>
      </c>
      <c r="H260" s="23" t="s">
        <v>44</v>
      </c>
      <c r="I260" s="23">
        <v>27404</v>
      </c>
      <c r="J260" s="23">
        <v>40203.999999999993</v>
      </c>
      <c r="K260" s="23">
        <v>12799.999999999993</v>
      </c>
      <c r="L260" s="23">
        <v>23453</v>
      </c>
      <c r="M260" s="23">
        <v>36253</v>
      </c>
      <c r="N260" s="23">
        <v>51</v>
      </c>
      <c r="O260" s="23">
        <v>12</v>
      </c>
      <c r="P260" s="23">
        <v>39</v>
      </c>
      <c r="Q260" s="23">
        <v>81</v>
      </c>
      <c r="R260" s="23">
        <v>25</v>
      </c>
      <c r="S260" s="23">
        <v>56</v>
      </c>
      <c r="T260" s="23">
        <v>47</v>
      </c>
      <c r="U260" s="23">
        <v>12</v>
      </c>
      <c r="V260" s="23">
        <v>35</v>
      </c>
      <c r="W260" s="23">
        <v>80</v>
      </c>
      <c r="X260" s="23">
        <v>26</v>
      </c>
      <c r="Y260" s="23">
        <v>54</v>
      </c>
      <c r="Z260" s="23">
        <v>37</v>
      </c>
      <c r="AA260" s="23">
        <v>55</v>
      </c>
      <c r="AB260" s="23">
        <v>92</v>
      </c>
    </row>
    <row r="261" spans="1:28" x14ac:dyDescent="0.2">
      <c r="A261" s="23">
        <v>135212</v>
      </c>
      <c r="B261" s="23">
        <v>8863917</v>
      </c>
      <c r="C261" s="23">
        <v>886</v>
      </c>
      <c r="D261" s="23" t="s">
        <v>41</v>
      </c>
      <c r="E261" s="23">
        <v>3917</v>
      </c>
      <c r="F261" s="23" t="s">
        <v>326</v>
      </c>
      <c r="G261" s="23" t="s">
        <v>43</v>
      </c>
      <c r="H261" s="23" t="s">
        <v>47</v>
      </c>
      <c r="I261" s="23">
        <v>51749</v>
      </c>
      <c r="J261" s="23">
        <v>75382.499999999985</v>
      </c>
      <c r="K261" s="23">
        <v>23633.499999999985</v>
      </c>
      <c r="L261" s="23">
        <v>43974</v>
      </c>
      <c r="M261" s="23">
        <v>67608</v>
      </c>
      <c r="N261" s="23">
        <v>85</v>
      </c>
      <c r="O261" s="23">
        <v>25</v>
      </c>
      <c r="P261" s="23">
        <v>60</v>
      </c>
      <c r="Q261" s="23">
        <v>152</v>
      </c>
      <c r="R261" s="23">
        <v>37</v>
      </c>
      <c r="S261" s="23">
        <v>115</v>
      </c>
      <c r="T261" s="23">
        <v>79</v>
      </c>
      <c r="U261" s="23">
        <v>21</v>
      </c>
      <c r="V261" s="23">
        <v>58</v>
      </c>
      <c r="W261" s="23">
        <v>158</v>
      </c>
      <c r="X261" s="23">
        <v>46</v>
      </c>
      <c r="Y261" s="23">
        <v>112</v>
      </c>
      <c r="Z261" s="23">
        <v>59</v>
      </c>
      <c r="AA261" s="23">
        <v>113.5</v>
      </c>
      <c r="AB261" s="23">
        <v>172.5</v>
      </c>
    </row>
    <row r="262" spans="1:28" x14ac:dyDescent="0.2">
      <c r="A262" s="23">
        <v>135214</v>
      </c>
      <c r="B262" s="23">
        <v>8863918</v>
      </c>
      <c r="C262" s="23">
        <v>886</v>
      </c>
      <c r="D262" s="23" t="s">
        <v>41</v>
      </c>
      <c r="E262" s="23">
        <v>3918</v>
      </c>
      <c r="F262" s="23" t="s">
        <v>327</v>
      </c>
      <c r="G262" s="23" t="s">
        <v>43</v>
      </c>
      <c r="H262" s="23" t="s">
        <v>44</v>
      </c>
      <c r="I262" s="23">
        <v>51111</v>
      </c>
      <c r="J262" s="23">
        <v>84996.499999999985</v>
      </c>
      <c r="K262" s="23">
        <v>33885.499999999985</v>
      </c>
      <c r="L262" s="23">
        <v>49582</v>
      </c>
      <c r="M262" s="23">
        <v>83468</v>
      </c>
      <c r="N262" s="23">
        <v>85</v>
      </c>
      <c r="O262" s="23">
        <v>21</v>
      </c>
      <c r="P262" s="23">
        <v>64</v>
      </c>
      <c r="Q262" s="23">
        <v>180</v>
      </c>
      <c r="R262" s="23">
        <v>39</v>
      </c>
      <c r="S262" s="23">
        <v>141</v>
      </c>
      <c r="T262" s="23">
        <v>85</v>
      </c>
      <c r="U262" s="23">
        <v>25</v>
      </c>
      <c r="V262" s="23">
        <v>60</v>
      </c>
      <c r="W262" s="23">
        <v>170</v>
      </c>
      <c r="X262" s="23">
        <v>46</v>
      </c>
      <c r="Y262" s="23">
        <v>124</v>
      </c>
      <c r="Z262" s="23">
        <v>62</v>
      </c>
      <c r="AA262" s="23">
        <v>132.5</v>
      </c>
      <c r="AB262" s="23">
        <v>194.5</v>
      </c>
    </row>
    <row r="263" spans="1:28" x14ac:dyDescent="0.2">
      <c r="A263" s="23">
        <v>135280</v>
      </c>
      <c r="B263" s="23">
        <v>8863919</v>
      </c>
      <c r="C263" s="23">
        <v>886</v>
      </c>
      <c r="D263" s="23" t="s">
        <v>41</v>
      </c>
      <c r="E263" s="23">
        <v>3919</v>
      </c>
      <c r="F263" s="23" t="s">
        <v>328</v>
      </c>
      <c r="G263" s="23" t="s">
        <v>43</v>
      </c>
      <c r="H263" s="23" t="s">
        <v>44</v>
      </c>
      <c r="I263" s="23">
        <v>43081</v>
      </c>
      <c r="J263" s="23">
        <v>72541.999999999985</v>
      </c>
      <c r="K263" s="23">
        <v>29460.999999999985</v>
      </c>
      <c r="L263" s="23">
        <v>42317</v>
      </c>
      <c r="M263" s="23">
        <v>71778</v>
      </c>
      <c r="N263" s="23">
        <v>58</v>
      </c>
      <c r="O263" s="23">
        <v>2</v>
      </c>
      <c r="P263" s="23">
        <v>56</v>
      </c>
      <c r="Q263" s="23">
        <v>118</v>
      </c>
      <c r="R263" s="23">
        <v>8</v>
      </c>
      <c r="S263" s="23">
        <v>110</v>
      </c>
      <c r="T263" s="23">
        <v>58</v>
      </c>
      <c r="U263" s="23">
        <v>2</v>
      </c>
      <c r="V263" s="23">
        <v>56</v>
      </c>
      <c r="W263" s="23">
        <v>118</v>
      </c>
      <c r="X263" s="23">
        <v>8</v>
      </c>
      <c r="Y263" s="23">
        <v>110</v>
      </c>
      <c r="Z263" s="23">
        <v>56</v>
      </c>
      <c r="AA263" s="23">
        <v>110</v>
      </c>
      <c r="AB263" s="23">
        <v>166</v>
      </c>
    </row>
    <row r="264" spans="1:28" x14ac:dyDescent="0.2">
      <c r="A264" s="23">
        <v>136251</v>
      </c>
      <c r="B264" s="23">
        <v>8863920</v>
      </c>
      <c r="C264" s="23">
        <v>886</v>
      </c>
      <c r="D264" s="23" t="s">
        <v>41</v>
      </c>
      <c r="E264" s="23">
        <v>3920</v>
      </c>
      <c r="F264" s="23" t="s">
        <v>332</v>
      </c>
      <c r="G264" s="23" t="s">
        <v>43</v>
      </c>
      <c r="H264" s="23" t="s">
        <v>47</v>
      </c>
      <c r="I264" s="23">
        <v>14786</v>
      </c>
      <c r="J264" s="23">
        <v>25782.999999999996</v>
      </c>
      <c r="K264" s="23">
        <v>10996.999999999996</v>
      </c>
      <c r="L264" s="23">
        <v>15041</v>
      </c>
      <c r="M264" s="23">
        <v>26038</v>
      </c>
      <c r="N264" s="23">
        <v>26</v>
      </c>
      <c r="O264" s="23">
        <v>4</v>
      </c>
      <c r="P264" s="23">
        <v>22</v>
      </c>
      <c r="Q264" s="23">
        <v>55</v>
      </c>
      <c r="R264" s="23">
        <v>15</v>
      </c>
      <c r="S264" s="23">
        <v>40</v>
      </c>
      <c r="T264" s="23">
        <v>23</v>
      </c>
      <c r="U264" s="23">
        <v>4</v>
      </c>
      <c r="V264" s="23">
        <v>19</v>
      </c>
      <c r="W264" s="23">
        <v>48</v>
      </c>
      <c r="X264" s="23">
        <v>11</v>
      </c>
      <c r="Y264" s="23">
        <v>37</v>
      </c>
      <c r="Z264" s="23">
        <v>20.5</v>
      </c>
      <c r="AA264" s="23">
        <v>38.5</v>
      </c>
      <c r="AB264" s="23">
        <v>59</v>
      </c>
    </row>
    <row r="265" spans="1:28" x14ac:dyDescent="0.2">
      <c r="A265" s="23">
        <v>118846</v>
      </c>
      <c r="B265" s="23">
        <v>8865200</v>
      </c>
      <c r="C265" s="23">
        <v>886</v>
      </c>
      <c r="D265" s="23" t="s">
        <v>41</v>
      </c>
      <c r="E265" s="23">
        <v>5200</v>
      </c>
      <c r="F265" s="23" t="s">
        <v>280</v>
      </c>
      <c r="G265" s="23" t="s">
        <v>43</v>
      </c>
      <c r="H265" s="23" t="s">
        <v>174</v>
      </c>
      <c r="I265" s="23">
        <v>27404</v>
      </c>
      <c r="J265" s="23">
        <v>42607.499999999993</v>
      </c>
      <c r="K265" s="23">
        <v>15203.499999999993</v>
      </c>
      <c r="L265" s="23">
        <v>24855</v>
      </c>
      <c r="M265" s="23">
        <v>40059</v>
      </c>
      <c r="N265" s="23">
        <v>41</v>
      </c>
      <c r="O265" s="23">
        <v>7</v>
      </c>
      <c r="P265" s="23">
        <v>34</v>
      </c>
      <c r="Q265" s="23">
        <v>73</v>
      </c>
      <c r="R265" s="23">
        <v>14</v>
      </c>
      <c r="S265" s="23">
        <v>59</v>
      </c>
      <c r="T265" s="23">
        <v>42</v>
      </c>
      <c r="U265" s="23">
        <v>4</v>
      </c>
      <c r="V265" s="23">
        <v>38</v>
      </c>
      <c r="W265" s="23">
        <v>72</v>
      </c>
      <c r="X265" s="23">
        <v>12</v>
      </c>
      <c r="Y265" s="23">
        <v>60</v>
      </c>
      <c r="Z265" s="23">
        <v>38</v>
      </c>
      <c r="AA265" s="23">
        <v>59.5</v>
      </c>
      <c r="AB265" s="23">
        <v>97.5</v>
      </c>
    </row>
    <row r="266" spans="1:28" x14ac:dyDescent="0.2">
      <c r="A266" s="23">
        <v>118847</v>
      </c>
      <c r="B266" s="23">
        <v>8865201</v>
      </c>
      <c r="C266" s="23">
        <v>886</v>
      </c>
      <c r="D266" s="23" t="s">
        <v>41</v>
      </c>
      <c r="E266" s="23">
        <v>5201</v>
      </c>
      <c r="F266" s="23" t="s">
        <v>281</v>
      </c>
      <c r="G266" s="23" t="s">
        <v>43</v>
      </c>
      <c r="H266" s="23" t="s">
        <v>47</v>
      </c>
      <c r="I266" s="23">
        <v>26512</v>
      </c>
      <c r="J266" s="23">
        <v>42388.999999999993</v>
      </c>
      <c r="K266" s="23">
        <v>15876.999999999993</v>
      </c>
      <c r="L266" s="23">
        <v>24727</v>
      </c>
      <c r="M266" s="23">
        <v>40604</v>
      </c>
      <c r="N266" s="23">
        <v>37</v>
      </c>
      <c r="O266" s="23">
        <v>7</v>
      </c>
      <c r="P266" s="23">
        <v>30</v>
      </c>
      <c r="Q266" s="23">
        <v>68</v>
      </c>
      <c r="R266" s="23">
        <v>3</v>
      </c>
      <c r="S266" s="23">
        <v>65</v>
      </c>
      <c r="T266" s="23">
        <v>38</v>
      </c>
      <c r="U266" s="23">
        <v>7</v>
      </c>
      <c r="V266" s="23">
        <v>31</v>
      </c>
      <c r="W266" s="23">
        <v>71</v>
      </c>
      <c r="X266" s="23">
        <v>4</v>
      </c>
      <c r="Y266" s="23">
        <v>67</v>
      </c>
      <c r="Z266" s="23">
        <v>31</v>
      </c>
      <c r="AA266" s="23">
        <v>66</v>
      </c>
      <c r="AB266" s="23">
        <v>97</v>
      </c>
    </row>
    <row r="267" spans="1:28" x14ac:dyDescent="0.2">
      <c r="A267" s="23">
        <v>118848</v>
      </c>
      <c r="B267" s="23">
        <v>8865202</v>
      </c>
      <c r="C267" s="23">
        <v>886</v>
      </c>
      <c r="D267" s="23" t="s">
        <v>41</v>
      </c>
      <c r="E267" s="23">
        <v>5202</v>
      </c>
      <c r="F267" s="23" t="s">
        <v>282</v>
      </c>
      <c r="G267" s="23" t="s">
        <v>43</v>
      </c>
      <c r="H267" s="23" t="s">
        <v>174</v>
      </c>
      <c r="I267" s="23">
        <v>35179</v>
      </c>
      <c r="J267" s="23">
        <v>65549.999999999985</v>
      </c>
      <c r="K267" s="23">
        <v>30370.999999999985</v>
      </c>
      <c r="L267" s="23">
        <v>38238</v>
      </c>
      <c r="M267" s="23">
        <v>68609</v>
      </c>
      <c r="N267" s="23">
        <v>50</v>
      </c>
      <c r="O267" s="23">
        <v>2</v>
      </c>
      <c r="P267" s="23">
        <v>48</v>
      </c>
      <c r="Q267" s="23">
        <v>100</v>
      </c>
      <c r="R267" s="23">
        <v>6</v>
      </c>
      <c r="S267" s="23">
        <v>94</v>
      </c>
      <c r="T267" s="23">
        <v>55</v>
      </c>
      <c r="U267" s="23">
        <v>5</v>
      </c>
      <c r="V267" s="23">
        <v>50</v>
      </c>
      <c r="W267" s="23">
        <v>115</v>
      </c>
      <c r="X267" s="23">
        <v>9</v>
      </c>
      <c r="Y267" s="23">
        <v>106</v>
      </c>
      <c r="Z267" s="23">
        <v>50</v>
      </c>
      <c r="AA267" s="23">
        <v>100</v>
      </c>
      <c r="AB267" s="23">
        <v>150</v>
      </c>
    </row>
    <row r="268" spans="1:28" x14ac:dyDescent="0.2">
      <c r="A268" s="23">
        <v>118853</v>
      </c>
      <c r="B268" s="23">
        <v>8865207</v>
      </c>
      <c r="C268" s="23">
        <v>886</v>
      </c>
      <c r="D268" s="23" t="s">
        <v>41</v>
      </c>
      <c r="E268" s="23">
        <v>5207</v>
      </c>
      <c r="F268" s="23" t="s">
        <v>283</v>
      </c>
      <c r="G268" s="23" t="s">
        <v>43</v>
      </c>
      <c r="H268" s="23" t="s">
        <v>174</v>
      </c>
      <c r="I268" s="23">
        <v>34797</v>
      </c>
      <c r="J268" s="23">
        <v>61835.499999999993</v>
      </c>
      <c r="K268" s="23">
        <v>27038.499999999993</v>
      </c>
      <c r="L268" s="23">
        <v>36071</v>
      </c>
      <c r="M268" s="23">
        <v>63110</v>
      </c>
      <c r="N268" s="23">
        <v>42</v>
      </c>
      <c r="O268" s="23">
        <v>1</v>
      </c>
      <c r="P268" s="23">
        <v>41</v>
      </c>
      <c r="Q268" s="23">
        <v>103</v>
      </c>
      <c r="R268" s="23">
        <v>10</v>
      </c>
      <c r="S268" s="23">
        <v>93</v>
      </c>
      <c r="T268" s="23">
        <v>44</v>
      </c>
      <c r="U268" s="23">
        <v>2</v>
      </c>
      <c r="V268" s="23">
        <v>42</v>
      </c>
      <c r="W268" s="23">
        <v>117</v>
      </c>
      <c r="X268" s="23">
        <v>11</v>
      </c>
      <c r="Y268" s="23">
        <v>106</v>
      </c>
      <c r="Z268" s="23">
        <v>42</v>
      </c>
      <c r="AA268" s="23">
        <v>99.5</v>
      </c>
      <c r="AB268" s="23">
        <v>141.5</v>
      </c>
    </row>
    <row r="269" spans="1:28" x14ac:dyDescent="0.2">
      <c r="A269" s="23">
        <v>118858</v>
      </c>
      <c r="B269" s="23">
        <v>8865212</v>
      </c>
      <c r="C269" s="23">
        <v>886</v>
      </c>
      <c r="D269" s="23" t="s">
        <v>41</v>
      </c>
      <c r="E269" s="23">
        <v>5212</v>
      </c>
      <c r="F269" s="23" t="s">
        <v>284</v>
      </c>
      <c r="G269" s="23" t="s">
        <v>43</v>
      </c>
      <c r="H269" s="23" t="s">
        <v>47</v>
      </c>
      <c r="I269" s="23">
        <v>34414</v>
      </c>
      <c r="J269" s="23">
        <v>53313.999999999993</v>
      </c>
      <c r="K269" s="23">
        <v>18899.999999999993</v>
      </c>
      <c r="L269" s="23">
        <v>31100</v>
      </c>
      <c r="M269" s="23">
        <v>50000</v>
      </c>
      <c r="N269" s="23">
        <v>48</v>
      </c>
      <c r="O269" s="23">
        <v>5</v>
      </c>
      <c r="P269" s="23">
        <v>43</v>
      </c>
      <c r="Q269" s="23">
        <v>95</v>
      </c>
      <c r="R269" s="23">
        <v>14</v>
      </c>
      <c r="S269" s="23">
        <v>81</v>
      </c>
      <c r="T269" s="23">
        <v>46</v>
      </c>
      <c r="U269" s="23">
        <v>6</v>
      </c>
      <c r="V269" s="23">
        <v>40</v>
      </c>
      <c r="W269" s="23">
        <v>94</v>
      </c>
      <c r="X269" s="23">
        <v>14</v>
      </c>
      <c r="Y269" s="23">
        <v>80</v>
      </c>
      <c r="Z269" s="23">
        <v>41.5</v>
      </c>
      <c r="AA269" s="23">
        <v>80.5</v>
      </c>
      <c r="AB269" s="23">
        <v>122</v>
      </c>
    </row>
    <row r="270" spans="1:28" x14ac:dyDescent="0.2">
      <c r="A270" s="23">
        <v>118859</v>
      </c>
      <c r="B270" s="23">
        <v>8865213</v>
      </c>
      <c r="C270" s="23">
        <v>886</v>
      </c>
      <c r="D270" s="23" t="s">
        <v>41</v>
      </c>
      <c r="E270" s="23">
        <v>5213</v>
      </c>
      <c r="F270" s="23" t="s">
        <v>285</v>
      </c>
      <c r="G270" s="23" t="s">
        <v>43</v>
      </c>
      <c r="H270" s="23" t="s">
        <v>174</v>
      </c>
      <c r="I270" s="23">
        <v>38620</v>
      </c>
      <c r="J270" s="23">
        <v>64238.999999999993</v>
      </c>
      <c r="K270" s="23">
        <v>25618.999999999993</v>
      </c>
      <c r="L270" s="23">
        <v>37473</v>
      </c>
      <c r="M270" s="23">
        <v>63092</v>
      </c>
      <c r="N270" s="23">
        <v>48</v>
      </c>
      <c r="O270" s="23">
        <v>1</v>
      </c>
      <c r="P270" s="23">
        <v>47</v>
      </c>
      <c r="Q270" s="23">
        <v>103</v>
      </c>
      <c r="R270" s="23">
        <v>7</v>
      </c>
      <c r="S270" s="23">
        <v>96</v>
      </c>
      <c r="T270" s="23">
        <v>49</v>
      </c>
      <c r="U270" s="23">
        <v>1</v>
      </c>
      <c r="V270" s="23">
        <v>48</v>
      </c>
      <c r="W270" s="23">
        <v>107</v>
      </c>
      <c r="X270" s="23">
        <v>5</v>
      </c>
      <c r="Y270" s="23">
        <v>102</v>
      </c>
      <c r="Z270" s="23">
        <v>48</v>
      </c>
      <c r="AA270" s="23">
        <v>99</v>
      </c>
      <c r="AB270" s="23">
        <v>147</v>
      </c>
    </row>
    <row r="271" spans="1:28" x14ac:dyDescent="0.2">
      <c r="A271" s="23">
        <v>118860</v>
      </c>
      <c r="B271" s="23">
        <v>8865214</v>
      </c>
      <c r="C271" s="23">
        <v>886</v>
      </c>
      <c r="D271" s="23" t="s">
        <v>41</v>
      </c>
      <c r="E271" s="23">
        <v>5214</v>
      </c>
      <c r="F271" s="23" t="s">
        <v>286</v>
      </c>
      <c r="G271" s="23" t="s">
        <v>43</v>
      </c>
      <c r="H271" s="23" t="s">
        <v>174</v>
      </c>
      <c r="I271" s="23">
        <v>35689</v>
      </c>
      <c r="J271" s="23">
        <v>53750.999999999993</v>
      </c>
      <c r="K271" s="23">
        <v>18061.999999999993</v>
      </c>
      <c r="L271" s="23">
        <v>31355</v>
      </c>
      <c r="M271" s="23">
        <v>49417</v>
      </c>
      <c r="N271" s="23">
        <v>48</v>
      </c>
      <c r="O271" s="23">
        <v>3</v>
      </c>
      <c r="P271" s="23">
        <v>45</v>
      </c>
      <c r="Q271" s="23">
        <v>90</v>
      </c>
      <c r="R271" s="23">
        <v>10</v>
      </c>
      <c r="S271" s="23">
        <v>80</v>
      </c>
      <c r="T271" s="23">
        <v>45</v>
      </c>
      <c r="U271" s="23">
        <v>5</v>
      </c>
      <c r="V271" s="23">
        <v>40</v>
      </c>
      <c r="W271" s="23">
        <v>92</v>
      </c>
      <c r="X271" s="23">
        <v>11</v>
      </c>
      <c r="Y271" s="23">
        <v>81</v>
      </c>
      <c r="Z271" s="23">
        <v>42.5</v>
      </c>
      <c r="AA271" s="23">
        <v>80.5</v>
      </c>
      <c r="AB271" s="23">
        <v>123</v>
      </c>
    </row>
    <row r="272" spans="1:28" x14ac:dyDescent="0.2">
      <c r="A272" s="23">
        <v>118864</v>
      </c>
      <c r="B272" s="23">
        <v>8865218</v>
      </c>
      <c r="C272" s="23">
        <v>886</v>
      </c>
      <c r="D272" s="23" t="s">
        <v>41</v>
      </c>
      <c r="E272" s="23">
        <v>5218</v>
      </c>
      <c r="F272" s="23" t="s">
        <v>287</v>
      </c>
      <c r="G272" s="23" t="s">
        <v>43</v>
      </c>
      <c r="H272" s="23" t="s">
        <v>47</v>
      </c>
      <c r="I272" s="23">
        <v>31355</v>
      </c>
      <c r="J272" s="23">
        <v>54624.999999999993</v>
      </c>
      <c r="K272" s="23">
        <v>23269.999999999993</v>
      </c>
      <c r="L272" s="23">
        <v>31865</v>
      </c>
      <c r="M272" s="23">
        <v>55135</v>
      </c>
      <c r="N272" s="23">
        <v>41</v>
      </c>
      <c r="O272" s="23">
        <v>6</v>
      </c>
      <c r="P272" s="23">
        <v>35</v>
      </c>
      <c r="Q272" s="23">
        <v>103</v>
      </c>
      <c r="R272" s="23">
        <v>4</v>
      </c>
      <c r="S272" s="23">
        <v>99</v>
      </c>
      <c r="T272" s="23">
        <v>38</v>
      </c>
      <c r="U272" s="23">
        <v>8</v>
      </c>
      <c r="V272" s="23">
        <v>30</v>
      </c>
      <c r="W272" s="23">
        <v>92</v>
      </c>
      <c r="X272" s="23">
        <v>6</v>
      </c>
      <c r="Y272" s="23">
        <v>86</v>
      </c>
      <c r="Z272" s="23">
        <v>32.5</v>
      </c>
      <c r="AA272" s="23">
        <v>92.5</v>
      </c>
      <c r="AB272" s="23">
        <v>125</v>
      </c>
    </row>
    <row r="273" spans="1:28" x14ac:dyDescent="0.2">
      <c r="A273" s="23">
        <v>118867</v>
      </c>
      <c r="B273" s="23">
        <v>8865221</v>
      </c>
      <c r="C273" s="23">
        <v>886</v>
      </c>
      <c r="D273" s="23" t="s">
        <v>41</v>
      </c>
      <c r="E273" s="23">
        <v>5221</v>
      </c>
      <c r="F273" s="23" t="s">
        <v>288</v>
      </c>
      <c r="G273" s="23" t="s">
        <v>43</v>
      </c>
      <c r="H273" s="23" t="s">
        <v>47</v>
      </c>
      <c r="I273" s="23">
        <v>30208</v>
      </c>
      <c r="J273" s="23">
        <v>56372.999999999993</v>
      </c>
      <c r="K273" s="23">
        <v>26164.999999999993</v>
      </c>
      <c r="L273" s="23">
        <v>32885</v>
      </c>
      <c r="M273" s="23">
        <v>59050</v>
      </c>
      <c r="N273" s="23">
        <v>46</v>
      </c>
      <c r="O273" s="23">
        <v>4</v>
      </c>
      <c r="P273" s="23">
        <v>42</v>
      </c>
      <c r="Q273" s="23">
        <v>94</v>
      </c>
      <c r="R273" s="23">
        <v>19</v>
      </c>
      <c r="S273" s="23">
        <v>75</v>
      </c>
      <c r="T273" s="23">
        <v>56</v>
      </c>
      <c r="U273" s="23">
        <v>6</v>
      </c>
      <c r="V273" s="23">
        <v>50</v>
      </c>
      <c r="W273" s="23">
        <v>108</v>
      </c>
      <c r="X273" s="23">
        <v>25</v>
      </c>
      <c r="Y273" s="23">
        <v>83</v>
      </c>
      <c r="Z273" s="23">
        <v>50</v>
      </c>
      <c r="AA273" s="23">
        <v>79</v>
      </c>
      <c r="AB273" s="23">
        <v>129</v>
      </c>
    </row>
    <row r="274" spans="1:28" x14ac:dyDescent="0.2">
      <c r="A274" s="23">
        <v>118871</v>
      </c>
      <c r="B274" s="23">
        <v>8865225</v>
      </c>
      <c r="C274" s="23">
        <v>886</v>
      </c>
      <c r="D274" s="23" t="s">
        <v>41</v>
      </c>
      <c r="E274" s="23">
        <v>5225</v>
      </c>
      <c r="F274" s="23" t="s">
        <v>289</v>
      </c>
      <c r="G274" s="23" t="s">
        <v>43</v>
      </c>
      <c r="H274" s="23" t="s">
        <v>47</v>
      </c>
      <c r="I274" s="23">
        <v>16060</v>
      </c>
      <c r="J274" s="23">
        <v>24034.999999999996</v>
      </c>
      <c r="K274" s="23">
        <v>7974.9999999999964</v>
      </c>
      <c r="L274" s="23">
        <v>14021</v>
      </c>
      <c r="M274" s="23">
        <v>21996</v>
      </c>
      <c r="N274" s="23">
        <v>26</v>
      </c>
      <c r="O274" s="23">
        <v>8</v>
      </c>
      <c r="P274" s="23">
        <v>18</v>
      </c>
      <c r="Q274" s="23">
        <v>43</v>
      </c>
      <c r="R274" s="23">
        <v>6</v>
      </c>
      <c r="S274" s="23">
        <v>37</v>
      </c>
      <c r="T274" s="23">
        <v>25</v>
      </c>
      <c r="U274" s="23">
        <v>9</v>
      </c>
      <c r="V274" s="23">
        <v>16</v>
      </c>
      <c r="W274" s="23">
        <v>48</v>
      </c>
      <c r="X274" s="23">
        <v>9</v>
      </c>
      <c r="Y274" s="23">
        <v>39</v>
      </c>
      <c r="Z274" s="23">
        <v>17</v>
      </c>
      <c r="AA274" s="23">
        <v>38</v>
      </c>
      <c r="AB274" s="23">
        <v>55</v>
      </c>
    </row>
    <row r="275" spans="1:28" x14ac:dyDescent="0.2">
      <c r="A275" s="23">
        <v>135994</v>
      </c>
      <c r="B275" s="23">
        <v>8865229</v>
      </c>
      <c r="C275" s="23">
        <v>886</v>
      </c>
      <c r="D275" s="23" t="s">
        <v>41</v>
      </c>
      <c r="E275" s="23">
        <v>5229</v>
      </c>
      <c r="F275" s="23" t="s">
        <v>331</v>
      </c>
      <c r="G275" s="23" t="s">
        <v>43</v>
      </c>
      <c r="H275" s="23" t="s">
        <v>44</v>
      </c>
      <c r="I275" s="23">
        <v>63092</v>
      </c>
      <c r="J275" s="23">
        <v>109468.49999999999</v>
      </c>
      <c r="K275" s="23">
        <v>46376.499999999985</v>
      </c>
      <c r="L275" s="23">
        <v>63857</v>
      </c>
      <c r="M275" s="23">
        <v>110234</v>
      </c>
      <c r="N275" s="23">
        <v>87</v>
      </c>
      <c r="O275" s="23">
        <v>1</v>
      </c>
      <c r="P275" s="23">
        <v>86</v>
      </c>
      <c r="Q275" s="23">
        <v>166</v>
      </c>
      <c r="R275" s="23">
        <v>4</v>
      </c>
      <c r="S275" s="23">
        <v>162</v>
      </c>
      <c r="T275" s="23">
        <v>87</v>
      </c>
      <c r="U275" s="23">
        <v>1</v>
      </c>
      <c r="V275" s="23">
        <v>86</v>
      </c>
      <c r="W275" s="23">
        <v>174</v>
      </c>
      <c r="X275" s="23">
        <v>7</v>
      </c>
      <c r="Y275" s="23">
        <v>167</v>
      </c>
      <c r="Z275" s="23">
        <v>86</v>
      </c>
      <c r="AA275" s="23">
        <v>164.5</v>
      </c>
      <c r="AB275" s="23">
        <v>250.5</v>
      </c>
    </row>
    <row r="276" spans="1:28" x14ac:dyDescent="0.2">
      <c r="A276" s="23">
        <v>118919</v>
      </c>
      <c r="B276" s="23">
        <v>8865447</v>
      </c>
      <c r="C276" s="23">
        <v>886</v>
      </c>
      <c r="D276" s="23" t="s">
        <v>41</v>
      </c>
      <c r="E276" s="23">
        <v>5447</v>
      </c>
      <c r="F276" s="23" t="s">
        <v>290</v>
      </c>
      <c r="G276" s="23" t="s">
        <v>43</v>
      </c>
      <c r="H276" s="23" t="s">
        <v>47</v>
      </c>
      <c r="I276" s="23">
        <v>31100</v>
      </c>
      <c r="J276" s="23">
        <v>73415.999999999985</v>
      </c>
      <c r="K276" s="23">
        <v>42315.999999999985</v>
      </c>
      <c r="L276" s="23">
        <v>42826</v>
      </c>
      <c r="M276" s="23">
        <v>85142</v>
      </c>
      <c r="N276" s="23">
        <v>55</v>
      </c>
      <c r="O276" s="23">
        <v>1</v>
      </c>
      <c r="P276" s="23">
        <v>54</v>
      </c>
      <c r="Q276" s="23">
        <v>117</v>
      </c>
      <c r="R276" s="23">
        <v>3</v>
      </c>
      <c r="S276" s="23">
        <v>114</v>
      </c>
      <c r="T276" s="23">
        <v>58</v>
      </c>
      <c r="U276" s="23">
        <v>2</v>
      </c>
      <c r="V276" s="23">
        <v>56</v>
      </c>
      <c r="W276" s="23">
        <v>111</v>
      </c>
      <c r="X276" s="23">
        <v>1</v>
      </c>
      <c r="Y276" s="23">
        <v>110</v>
      </c>
      <c r="Z276" s="23">
        <v>56</v>
      </c>
      <c r="AA276" s="23">
        <v>112</v>
      </c>
      <c r="AB276" s="23">
        <v>168</v>
      </c>
    </row>
    <row r="277" spans="1:28" x14ac:dyDescent="0.2">
      <c r="A277" s="23">
        <v>119032</v>
      </c>
      <c r="B277" s="23">
        <v>8867021</v>
      </c>
      <c r="C277" s="23">
        <v>886</v>
      </c>
      <c r="D277" s="23" t="s">
        <v>41</v>
      </c>
      <c r="E277" s="23">
        <v>7021</v>
      </c>
      <c r="F277" s="23" t="s">
        <v>291</v>
      </c>
      <c r="G277" s="23" t="s">
        <v>43</v>
      </c>
      <c r="H277" s="23" t="s">
        <v>292</v>
      </c>
      <c r="I277" s="23">
        <v>1530</v>
      </c>
      <c r="J277" s="23">
        <v>3932.9999999999995</v>
      </c>
      <c r="K277" s="23">
        <v>2402.9999999999995</v>
      </c>
      <c r="L277" s="23">
        <v>2295</v>
      </c>
      <c r="M277" s="23">
        <v>4698</v>
      </c>
      <c r="N277" s="23">
        <v>3</v>
      </c>
      <c r="O277" s="23">
        <v>0</v>
      </c>
      <c r="P277" s="23">
        <v>3</v>
      </c>
      <c r="Q277" s="23">
        <v>8</v>
      </c>
      <c r="R277" s="23">
        <v>0</v>
      </c>
      <c r="S277" s="23">
        <v>8</v>
      </c>
      <c r="T277" s="23">
        <v>3</v>
      </c>
      <c r="U277" s="23">
        <v>0</v>
      </c>
      <c r="V277" s="23">
        <v>3</v>
      </c>
      <c r="W277" s="23">
        <v>8</v>
      </c>
      <c r="X277" s="23">
        <v>4</v>
      </c>
      <c r="Y277" s="23">
        <v>4</v>
      </c>
      <c r="Z277" s="23">
        <v>3</v>
      </c>
      <c r="AA277" s="23">
        <v>6</v>
      </c>
      <c r="AB277" s="23">
        <v>9</v>
      </c>
    </row>
    <row r="278" spans="1:28" x14ac:dyDescent="0.2">
      <c r="A278" s="23">
        <v>119036</v>
      </c>
      <c r="B278" s="23">
        <v>8867032</v>
      </c>
      <c r="C278" s="23">
        <v>886</v>
      </c>
      <c r="D278" s="23" t="s">
        <v>41</v>
      </c>
      <c r="E278" s="23">
        <v>7032</v>
      </c>
      <c r="F278" s="23" t="s">
        <v>293</v>
      </c>
      <c r="G278" s="23" t="s">
        <v>43</v>
      </c>
      <c r="H278" s="23" t="s">
        <v>292</v>
      </c>
      <c r="I278" s="23">
        <v>2422</v>
      </c>
      <c r="J278" s="23">
        <v>1966.4999999999998</v>
      </c>
      <c r="K278" s="23">
        <v>-455.50000000000023</v>
      </c>
      <c r="L278" s="23">
        <v>1148</v>
      </c>
      <c r="M278" s="23">
        <v>693</v>
      </c>
      <c r="N278" s="23">
        <v>0</v>
      </c>
      <c r="O278" s="23">
        <v>0</v>
      </c>
      <c r="P278" s="23">
        <v>0</v>
      </c>
      <c r="Q278" s="23">
        <v>9</v>
      </c>
      <c r="R278" s="23">
        <v>6</v>
      </c>
      <c r="S278" s="23">
        <v>3</v>
      </c>
      <c r="T278" s="23">
        <v>0</v>
      </c>
      <c r="U278" s="23">
        <v>0</v>
      </c>
      <c r="V278" s="23">
        <v>0</v>
      </c>
      <c r="W278" s="23">
        <v>11</v>
      </c>
      <c r="X278" s="23">
        <v>5</v>
      </c>
      <c r="Y278" s="23">
        <v>6</v>
      </c>
      <c r="Z278" s="23">
        <v>0</v>
      </c>
      <c r="AA278" s="23">
        <v>4.5</v>
      </c>
      <c r="AB278" s="23">
        <v>4.5</v>
      </c>
    </row>
    <row r="279" spans="1:28" x14ac:dyDescent="0.2">
      <c r="A279" s="23">
        <v>119037</v>
      </c>
      <c r="B279" s="23">
        <v>8867033</v>
      </c>
      <c r="C279" s="23">
        <v>886</v>
      </c>
      <c r="D279" s="23" t="s">
        <v>41</v>
      </c>
      <c r="E279" s="23">
        <v>7033</v>
      </c>
      <c r="F279" s="23" t="s">
        <v>294</v>
      </c>
      <c r="G279" s="23" t="s">
        <v>43</v>
      </c>
      <c r="H279" s="23" t="s">
        <v>292</v>
      </c>
      <c r="I279" s="23">
        <v>0</v>
      </c>
      <c r="J279" s="23">
        <v>655.49999999999989</v>
      </c>
      <c r="K279" s="23">
        <v>655.49999999999989</v>
      </c>
      <c r="L279" s="23">
        <v>383</v>
      </c>
      <c r="M279" s="23">
        <v>1039</v>
      </c>
      <c r="N279" s="23">
        <v>0</v>
      </c>
      <c r="O279" s="23">
        <v>0</v>
      </c>
      <c r="P279" s="23">
        <v>0</v>
      </c>
      <c r="Q279" s="23">
        <v>3</v>
      </c>
      <c r="R279" s="23">
        <v>2</v>
      </c>
      <c r="S279" s="23">
        <v>1</v>
      </c>
      <c r="T279" s="23">
        <v>0</v>
      </c>
      <c r="U279" s="23">
        <v>0</v>
      </c>
      <c r="V279" s="23">
        <v>0</v>
      </c>
      <c r="W279" s="23">
        <v>4</v>
      </c>
      <c r="X279" s="23">
        <v>2</v>
      </c>
      <c r="Y279" s="23">
        <v>2</v>
      </c>
      <c r="Z279" s="23">
        <v>0</v>
      </c>
      <c r="AA279" s="23">
        <v>1.5</v>
      </c>
      <c r="AB279" s="23">
        <v>1.5</v>
      </c>
    </row>
    <row r="280" spans="1:28" x14ac:dyDescent="0.2">
      <c r="A280" s="23">
        <v>119040</v>
      </c>
      <c r="B280" s="23">
        <v>8867039</v>
      </c>
      <c r="C280" s="23">
        <v>886</v>
      </c>
      <c r="D280" s="23" t="s">
        <v>41</v>
      </c>
      <c r="E280" s="23">
        <v>7039</v>
      </c>
      <c r="F280" s="23" t="s">
        <v>295</v>
      </c>
      <c r="G280" s="23" t="s">
        <v>43</v>
      </c>
      <c r="H280" s="23" t="s">
        <v>292</v>
      </c>
      <c r="I280" s="23">
        <v>6246</v>
      </c>
      <c r="J280" s="23">
        <v>11361.999999999998</v>
      </c>
      <c r="K280" s="23">
        <v>5115.9999999999982</v>
      </c>
      <c r="L280" s="23">
        <v>6628</v>
      </c>
      <c r="M280" s="23">
        <v>11744</v>
      </c>
      <c r="N280" s="23">
        <v>10</v>
      </c>
      <c r="O280" s="23">
        <v>1</v>
      </c>
      <c r="P280" s="23">
        <v>9</v>
      </c>
      <c r="Q280" s="23">
        <v>25</v>
      </c>
      <c r="R280" s="23">
        <v>8</v>
      </c>
      <c r="S280" s="23">
        <v>17</v>
      </c>
      <c r="T280" s="23">
        <v>12</v>
      </c>
      <c r="U280" s="23">
        <v>2</v>
      </c>
      <c r="V280" s="23">
        <v>10</v>
      </c>
      <c r="W280" s="23">
        <v>24</v>
      </c>
      <c r="X280" s="23">
        <v>9</v>
      </c>
      <c r="Y280" s="23">
        <v>15</v>
      </c>
      <c r="Z280" s="23">
        <v>10</v>
      </c>
      <c r="AA280" s="23">
        <v>16</v>
      </c>
      <c r="AB280" s="23">
        <v>26</v>
      </c>
    </row>
    <row r="281" spans="1:28" x14ac:dyDescent="0.2">
      <c r="A281" s="23">
        <v>119041</v>
      </c>
      <c r="B281" s="23">
        <v>8867040</v>
      </c>
      <c r="C281" s="23">
        <v>886</v>
      </c>
      <c r="D281" s="23" t="s">
        <v>41</v>
      </c>
      <c r="E281" s="23">
        <v>7040</v>
      </c>
      <c r="F281" s="23" t="s">
        <v>296</v>
      </c>
      <c r="G281" s="23" t="s">
        <v>43</v>
      </c>
      <c r="H281" s="23" t="s">
        <v>292</v>
      </c>
      <c r="I281" s="23">
        <v>7011</v>
      </c>
      <c r="J281" s="23">
        <v>13983.999999999998</v>
      </c>
      <c r="K281" s="23">
        <v>6972.9999999999982</v>
      </c>
      <c r="L281" s="23">
        <v>8158</v>
      </c>
      <c r="M281" s="23">
        <v>15131</v>
      </c>
      <c r="N281" s="23">
        <v>9</v>
      </c>
      <c r="O281" s="23">
        <v>0</v>
      </c>
      <c r="P281" s="23">
        <v>9</v>
      </c>
      <c r="Q281" s="23">
        <v>33</v>
      </c>
      <c r="R281" s="23">
        <v>11</v>
      </c>
      <c r="S281" s="23">
        <v>22</v>
      </c>
      <c r="T281" s="23">
        <v>5</v>
      </c>
      <c r="U281" s="23">
        <v>0</v>
      </c>
      <c r="V281" s="23">
        <v>5</v>
      </c>
      <c r="W281" s="23">
        <v>39</v>
      </c>
      <c r="X281" s="23">
        <v>11</v>
      </c>
      <c r="Y281" s="23">
        <v>28</v>
      </c>
      <c r="Z281" s="23">
        <v>7</v>
      </c>
      <c r="AA281" s="23">
        <v>25</v>
      </c>
      <c r="AB281" s="23">
        <v>32</v>
      </c>
    </row>
    <row r="282" spans="1:28" x14ac:dyDescent="0.2">
      <c r="A282" s="23">
        <v>119044</v>
      </c>
      <c r="B282" s="23">
        <v>8867043</v>
      </c>
      <c r="C282" s="23">
        <v>886</v>
      </c>
      <c r="D282" s="23" t="s">
        <v>41</v>
      </c>
      <c r="E282" s="23">
        <v>7043</v>
      </c>
      <c r="F282" s="23" t="s">
        <v>297</v>
      </c>
      <c r="G282" s="23" t="s">
        <v>43</v>
      </c>
      <c r="H282" s="23" t="s">
        <v>292</v>
      </c>
      <c r="I282" s="23">
        <v>3952</v>
      </c>
      <c r="J282" s="23">
        <v>12454.499999999998</v>
      </c>
      <c r="K282" s="23">
        <v>8502.4999999999982</v>
      </c>
      <c r="L282" s="23">
        <v>7266</v>
      </c>
      <c r="M282" s="23">
        <v>15769</v>
      </c>
      <c r="N282" s="23">
        <v>13</v>
      </c>
      <c r="O282" s="23">
        <v>3</v>
      </c>
      <c r="P282" s="23">
        <v>10</v>
      </c>
      <c r="Q282" s="23">
        <v>26</v>
      </c>
      <c r="R282" s="23">
        <v>9</v>
      </c>
      <c r="S282" s="23">
        <v>17</v>
      </c>
      <c r="T282" s="23">
        <v>15</v>
      </c>
      <c r="U282" s="23">
        <v>5</v>
      </c>
      <c r="V282" s="23">
        <v>10</v>
      </c>
      <c r="W282" s="23">
        <v>30</v>
      </c>
      <c r="X282" s="23">
        <v>10</v>
      </c>
      <c r="Y282" s="23">
        <v>20</v>
      </c>
      <c r="Z282" s="23">
        <v>10</v>
      </c>
      <c r="AA282" s="23">
        <v>18.5</v>
      </c>
      <c r="AB282" s="23">
        <v>28.5</v>
      </c>
    </row>
    <row r="283" spans="1:28" x14ac:dyDescent="0.2">
      <c r="A283" s="23">
        <v>119045</v>
      </c>
      <c r="B283" s="23">
        <v>8867044</v>
      </c>
      <c r="C283" s="23">
        <v>886</v>
      </c>
      <c r="D283" s="23" t="s">
        <v>41</v>
      </c>
      <c r="E283" s="23">
        <v>7044</v>
      </c>
      <c r="F283" s="23" t="s">
        <v>298</v>
      </c>
      <c r="G283" s="23" t="s">
        <v>43</v>
      </c>
      <c r="H283" s="23" t="s">
        <v>292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1</v>
      </c>
      <c r="R283" s="23">
        <v>1</v>
      </c>
      <c r="S283" s="23">
        <v>0</v>
      </c>
      <c r="T283" s="23">
        <v>0</v>
      </c>
      <c r="U283" s="23">
        <v>0</v>
      </c>
      <c r="V283" s="23">
        <v>0</v>
      </c>
      <c r="W283" s="23">
        <v>3</v>
      </c>
      <c r="X283" s="23">
        <v>3</v>
      </c>
      <c r="Y283" s="23">
        <v>0</v>
      </c>
      <c r="Z283" s="23">
        <v>0</v>
      </c>
      <c r="AA283" s="23">
        <v>0</v>
      </c>
      <c r="AB283" s="23">
        <v>0</v>
      </c>
    </row>
    <row r="284" spans="1:28" x14ac:dyDescent="0.2">
      <c r="A284" s="23">
        <v>119046</v>
      </c>
      <c r="B284" s="23">
        <v>8867045</v>
      </c>
      <c r="C284" s="23">
        <v>886</v>
      </c>
      <c r="D284" s="23" t="s">
        <v>41</v>
      </c>
      <c r="E284" s="23">
        <v>7045</v>
      </c>
      <c r="F284" s="23" t="s">
        <v>299</v>
      </c>
      <c r="G284" s="23" t="s">
        <v>43</v>
      </c>
      <c r="H284" s="23" t="s">
        <v>292</v>
      </c>
      <c r="I284" s="23">
        <v>128</v>
      </c>
      <c r="J284" s="23">
        <v>873.99999999999989</v>
      </c>
      <c r="K284" s="23">
        <v>745.99999999999989</v>
      </c>
      <c r="L284" s="23">
        <v>510</v>
      </c>
      <c r="M284" s="23">
        <v>1256</v>
      </c>
      <c r="N284" s="23">
        <v>0</v>
      </c>
      <c r="O284" s="23">
        <v>0</v>
      </c>
      <c r="P284" s="23">
        <v>0</v>
      </c>
      <c r="Q284" s="23">
        <v>6</v>
      </c>
      <c r="R284" s="23">
        <v>4</v>
      </c>
      <c r="S284" s="23">
        <v>2</v>
      </c>
      <c r="T284" s="23">
        <v>0</v>
      </c>
      <c r="U284" s="23">
        <v>0</v>
      </c>
      <c r="V284" s="23">
        <v>0</v>
      </c>
      <c r="W284" s="23">
        <v>8</v>
      </c>
      <c r="X284" s="23">
        <v>6</v>
      </c>
      <c r="Y284" s="23">
        <v>2</v>
      </c>
      <c r="Z284" s="23">
        <v>0</v>
      </c>
      <c r="AA284" s="23">
        <v>2</v>
      </c>
      <c r="AB284" s="23">
        <v>2</v>
      </c>
    </row>
    <row r="285" spans="1:28" x14ac:dyDescent="0.2">
      <c r="A285" s="23">
        <v>119050</v>
      </c>
      <c r="B285" s="23">
        <v>8867051</v>
      </c>
      <c r="C285" s="23">
        <v>886</v>
      </c>
      <c r="D285" s="23" t="s">
        <v>41</v>
      </c>
      <c r="E285" s="23">
        <v>7051</v>
      </c>
      <c r="F285" s="23" t="s">
        <v>300</v>
      </c>
      <c r="G285" s="23" t="s">
        <v>43</v>
      </c>
      <c r="H285" s="23" t="s">
        <v>292</v>
      </c>
      <c r="I285" s="23">
        <v>4844</v>
      </c>
      <c r="J285" s="23">
        <v>8521.4999999999982</v>
      </c>
      <c r="K285" s="23">
        <v>3677.4999999999982</v>
      </c>
      <c r="L285" s="23">
        <v>4971</v>
      </c>
      <c r="M285" s="23">
        <v>8649</v>
      </c>
      <c r="N285" s="23">
        <v>1</v>
      </c>
      <c r="O285" s="23">
        <v>0</v>
      </c>
      <c r="P285" s="23">
        <v>1</v>
      </c>
      <c r="Q285" s="23">
        <v>14</v>
      </c>
      <c r="R285" s="23">
        <v>1</v>
      </c>
      <c r="S285" s="23">
        <v>13</v>
      </c>
      <c r="T285" s="23">
        <v>4</v>
      </c>
      <c r="U285" s="23">
        <v>0</v>
      </c>
      <c r="V285" s="23">
        <v>4</v>
      </c>
      <c r="W285" s="23">
        <v>20</v>
      </c>
      <c r="X285" s="23">
        <v>2</v>
      </c>
      <c r="Y285" s="23">
        <v>18</v>
      </c>
      <c r="Z285" s="23">
        <v>4</v>
      </c>
      <c r="AA285" s="23">
        <v>15.5</v>
      </c>
      <c r="AB285" s="23">
        <v>19.5</v>
      </c>
    </row>
    <row r="286" spans="1:28" x14ac:dyDescent="0.2">
      <c r="A286" s="23">
        <v>119055</v>
      </c>
      <c r="B286" s="23">
        <v>8867056</v>
      </c>
      <c r="C286" s="23">
        <v>886</v>
      </c>
      <c r="D286" s="23" t="s">
        <v>41</v>
      </c>
      <c r="E286" s="23">
        <v>7056</v>
      </c>
      <c r="F286" s="23" t="s">
        <v>301</v>
      </c>
      <c r="G286" s="23" t="s">
        <v>43</v>
      </c>
      <c r="H286" s="23" t="s">
        <v>292</v>
      </c>
      <c r="I286" s="23">
        <v>18354</v>
      </c>
      <c r="J286" s="23">
        <v>35615.499999999993</v>
      </c>
      <c r="K286" s="23">
        <v>17261.499999999993</v>
      </c>
      <c r="L286" s="23">
        <v>20776</v>
      </c>
      <c r="M286" s="23">
        <v>38038</v>
      </c>
      <c r="N286" s="23">
        <v>35</v>
      </c>
      <c r="O286" s="23">
        <v>1</v>
      </c>
      <c r="P286" s="23">
        <v>34</v>
      </c>
      <c r="Q286" s="23">
        <v>55</v>
      </c>
      <c r="R286" s="23">
        <v>9</v>
      </c>
      <c r="S286" s="23">
        <v>46</v>
      </c>
      <c r="T286" s="23">
        <v>33</v>
      </c>
      <c r="U286" s="23">
        <v>1</v>
      </c>
      <c r="V286" s="23">
        <v>32</v>
      </c>
      <c r="W286" s="23">
        <v>62</v>
      </c>
      <c r="X286" s="23">
        <v>11</v>
      </c>
      <c r="Y286" s="23">
        <v>51</v>
      </c>
      <c r="Z286" s="23">
        <v>33</v>
      </c>
      <c r="AA286" s="23">
        <v>48.5</v>
      </c>
      <c r="AB286" s="23">
        <v>81.5</v>
      </c>
    </row>
    <row r="287" spans="1:28" x14ac:dyDescent="0.2">
      <c r="A287" s="23">
        <v>119059</v>
      </c>
      <c r="B287" s="23">
        <v>8867063</v>
      </c>
      <c r="C287" s="23">
        <v>886</v>
      </c>
      <c r="D287" s="23" t="s">
        <v>41</v>
      </c>
      <c r="E287" s="23">
        <v>7063</v>
      </c>
      <c r="F287" s="23" t="s">
        <v>302</v>
      </c>
      <c r="G287" s="23" t="s">
        <v>43</v>
      </c>
      <c r="H287" s="23" t="s">
        <v>303</v>
      </c>
      <c r="I287" s="23">
        <v>5099</v>
      </c>
      <c r="J287" s="23">
        <v>9613.9999999999982</v>
      </c>
      <c r="K287" s="23">
        <v>4514.9999999999982</v>
      </c>
      <c r="L287" s="23">
        <v>5609</v>
      </c>
      <c r="M287" s="23">
        <v>10124</v>
      </c>
      <c r="N287" s="23">
        <v>11</v>
      </c>
      <c r="O287" s="23">
        <v>0</v>
      </c>
      <c r="P287" s="23">
        <v>11</v>
      </c>
      <c r="Q287" s="23">
        <v>18</v>
      </c>
      <c r="R287" s="23">
        <v>8</v>
      </c>
      <c r="S287" s="23">
        <v>10</v>
      </c>
      <c r="T287" s="23">
        <v>12</v>
      </c>
      <c r="U287" s="23">
        <v>0</v>
      </c>
      <c r="V287" s="23">
        <v>12</v>
      </c>
      <c r="W287" s="23">
        <v>19</v>
      </c>
      <c r="X287" s="23">
        <v>9</v>
      </c>
      <c r="Y287" s="23">
        <v>10</v>
      </c>
      <c r="Z287" s="23">
        <v>12</v>
      </c>
      <c r="AA287" s="23">
        <v>10</v>
      </c>
      <c r="AB287" s="23">
        <v>22</v>
      </c>
    </row>
    <row r="288" spans="1:28" x14ac:dyDescent="0.2">
      <c r="A288" s="23">
        <v>131748</v>
      </c>
      <c r="B288" s="23">
        <v>8867069</v>
      </c>
      <c r="C288" s="23">
        <v>886</v>
      </c>
      <c r="D288" s="23" t="s">
        <v>41</v>
      </c>
      <c r="E288" s="23">
        <v>7069</v>
      </c>
      <c r="F288" s="23" t="s">
        <v>308</v>
      </c>
      <c r="G288" s="23" t="s">
        <v>43</v>
      </c>
      <c r="H288" s="23" t="s">
        <v>292</v>
      </c>
      <c r="I288" s="23">
        <v>7393</v>
      </c>
      <c r="J288" s="23">
        <v>20320.499999999996</v>
      </c>
      <c r="K288" s="23">
        <v>12927.499999999996</v>
      </c>
      <c r="L288" s="23">
        <v>11854</v>
      </c>
      <c r="M288" s="23">
        <v>24782</v>
      </c>
      <c r="N288" s="23">
        <v>11</v>
      </c>
      <c r="O288" s="23">
        <v>0</v>
      </c>
      <c r="P288" s="23">
        <v>11</v>
      </c>
      <c r="Q288" s="23">
        <v>26</v>
      </c>
      <c r="R288" s="23">
        <v>0</v>
      </c>
      <c r="S288" s="23">
        <v>26</v>
      </c>
      <c r="T288" s="23">
        <v>17</v>
      </c>
      <c r="U288" s="23">
        <v>1</v>
      </c>
      <c r="V288" s="23">
        <v>16</v>
      </c>
      <c r="W288" s="23">
        <v>38</v>
      </c>
      <c r="X288" s="23">
        <v>3</v>
      </c>
      <c r="Y288" s="23">
        <v>35</v>
      </c>
      <c r="Z288" s="23">
        <v>16</v>
      </c>
      <c r="AA288" s="23">
        <v>30.5</v>
      </c>
      <c r="AB288" s="23">
        <v>46.5</v>
      </c>
    </row>
    <row r="289" spans="1:28" x14ac:dyDescent="0.2">
      <c r="A289" s="23">
        <v>132148</v>
      </c>
      <c r="B289" s="23">
        <v>8867070</v>
      </c>
      <c r="C289" s="23">
        <v>886</v>
      </c>
      <c r="D289" s="23" t="s">
        <v>41</v>
      </c>
      <c r="E289" s="23">
        <v>7070</v>
      </c>
      <c r="F289" s="23" t="s">
        <v>309</v>
      </c>
      <c r="G289" s="23" t="s">
        <v>43</v>
      </c>
      <c r="H289" s="23" t="s">
        <v>303</v>
      </c>
      <c r="I289" s="23">
        <v>4334</v>
      </c>
      <c r="J289" s="23">
        <v>6336.4999999999991</v>
      </c>
      <c r="K289" s="23">
        <v>2002.4999999999991</v>
      </c>
      <c r="L289" s="23">
        <v>3697</v>
      </c>
      <c r="M289" s="23">
        <v>5700</v>
      </c>
      <c r="N289" s="23">
        <v>6</v>
      </c>
      <c r="O289" s="23">
        <v>0</v>
      </c>
      <c r="P289" s="23">
        <v>6</v>
      </c>
      <c r="Q289" s="23">
        <v>11</v>
      </c>
      <c r="R289" s="23">
        <v>2</v>
      </c>
      <c r="S289" s="23">
        <v>9</v>
      </c>
      <c r="T289" s="23">
        <v>6</v>
      </c>
      <c r="U289" s="23">
        <v>1</v>
      </c>
      <c r="V289" s="23">
        <v>5</v>
      </c>
      <c r="W289" s="23">
        <v>11</v>
      </c>
      <c r="X289" s="23">
        <v>2</v>
      </c>
      <c r="Y289" s="23">
        <v>9</v>
      </c>
      <c r="Z289" s="23">
        <v>5.5</v>
      </c>
      <c r="AA289" s="23">
        <v>9</v>
      </c>
      <c r="AB289" s="23">
        <v>14.5</v>
      </c>
    </row>
    <row r="290" spans="1:28" x14ac:dyDescent="0.2">
      <c r="A290" s="23">
        <v>134783</v>
      </c>
      <c r="B290" s="23">
        <v>8867072</v>
      </c>
      <c r="C290" s="23">
        <v>886</v>
      </c>
      <c r="D290" s="23" t="s">
        <v>41</v>
      </c>
      <c r="E290" s="23">
        <v>7072</v>
      </c>
      <c r="F290" s="23" t="s">
        <v>317</v>
      </c>
      <c r="G290" s="23" t="s">
        <v>43</v>
      </c>
      <c r="H290" s="23" t="s">
        <v>292</v>
      </c>
      <c r="I290" s="23">
        <v>7775</v>
      </c>
      <c r="J290" s="23">
        <v>14202.499999999998</v>
      </c>
      <c r="K290" s="23">
        <v>6427.4999999999982</v>
      </c>
      <c r="L290" s="23">
        <v>8285</v>
      </c>
      <c r="M290" s="23">
        <v>14713</v>
      </c>
      <c r="N290" s="23">
        <v>11</v>
      </c>
      <c r="O290" s="23">
        <v>1</v>
      </c>
      <c r="P290" s="23">
        <v>10</v>
      </c>
      <c r="Q290" s="23">
        <v>32</v>
      </c>
      <c r="R290" s="23">
        <v>10</v>
      </c>
      <c r="S290" s="23">
        <v>22</v>
      </c>
      <c r="T290" s="23">
        <v>14</v>
      </c>
      <c r="U290" s="23">
        <v>2</v>
      </c>
      <c r="V290" s="23">
        <v>12</v>
      </c>
      <c r="W290" s="23">
        <v>29</v>
      </c>
      <c r="X290" s="23">
        <v>10</v>
      </c>
      <c r="Y290" s="23">
        <v>19</v>
      </c>
      <c r="Z290" s="23">
        <v>12</v>
      </c>
      <c r="AA290" s="23">
        <v>20.5</v>
      </c>
      <c r="AB290" s="23">
        <v>32.5</v>
      </c>
    </row>
    <row r="291" spans="1:28" x14ac:dyDescent="0.2">
      <c r="A291" s="23">
        <v>134971</v>
      </c>
      <c r="B291" s="23">
        <v>8867073</v>
      </c>
      <c r="C291" s="23">
        <v>886</v>
      </c>
      <c r="D291" s="23" t="s">
        <v>41</v>
      </c>
      <c r="E291" s="23">
        <v>7073</v>
      </c>
      <c r="F291" s="23" t="s">
        <v>319</v>
      </c>
      <c r="G291" s="23" t="s">
        <v>43</v>
      </c>
      <c r="H291" s="23" t="s">
        <v>292</v>
      </c>
      <c r="I291" s="23">
        <v>2677</v>
      </c>
      <c r="J291" s="23">
        <v>3058.9999999999995</v>
      </c>
      <c r="K291" s="23">
        <v>381.99999999999955</v>
      </c>
      <c r="L291" s="23">
        <v>1785</v>
      </c>
      <c r="M291" s="23">
        <v>2167</v>
      </c>
      <c r="N291" s="23">
        <v>4</v>
      </c>
      <c r="O291" s="23">
        <v>0</v>
      </c>
      <c r="P291" s="23">
        <v>4</v>
      </c>
      <c r="Q291" s="23">
        <v>12</v>
      </c>
      <c r="R291" s="23">
        <v>2</v>
      </c>
      <c r="S291" s="23">
        <v>10</v>
      </c>
      <c r="T291" s="23">
        <v>0</v>
      </c>
      <c r="U291" s="23">
        <v>0</v>
      </c>
      <c r="V291" s="23">
        <v>0</v>
      </c>
      <c r="W291" s="23">
        <v>2</v>
      </c>
      <c r="X291" s="23">
        <v>2</v>
      </c>
      <c r="Y291" s="23">
        <v>0</v>
      </c>
      <c r="Z291" s="23">
        <v>2</v>
      </c>
      <c r="AA291" s="23">
        <v>5</v>
      </c>
      <c r="AB291" s="23">
        <v>7</v>
      </c>
    </row>
  </sheetData>
  <autoFilter ref="A3:AB291" xr:uid="{8B44FBED-E85A-4B51-99E6-D034A9E9C6A6}"/>
  <sortState xmlns:xlrd2="http://schemas.microsoft.com/office/spreadsheetml/2017/richdata2" ref="A4:AB291">
    <sortCondition ref="E4:E291"/>
  </sortState>
  <mergeCells count="6">
    <mergeCell ref="N2:S2"/>
    <mergeCell ref="T2:Y2"/>
    <mergeCell ref="Z2:AB2"/>
    <mergeCell ref="A1:H2"/>
    <mergeCell ref="I1:M2"/>
    <mergeCell ref="N1:A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UIFSM Allocation</vt:lpstr>
      <vt:lpstr>UIFSM Pupil Numbers</vt:lpstr>
      <vt:lpstr>Back Room</vt:lpstr>
      <vt:lpstr>'UIFSM Allocation'!Print_Area</vt:lpstr>
      <vt:lpstr>'UIFSM Pupil Numbers'!Print_Area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Christopher - ST F</dc:creator>
  <cp:lastModifiedBy>Scott, Christopher - ST F</cp:lastModifiedBy>
  <dcterms:created xsi:type="dcterms:W3CDTF">2019-07-11T08:26:40Z</dcterms:created>
  <dcterms:modified xsi:type="dcterms:W3CDTF">2019-07-11T10:52:26Z</dcterms:modified>
</cp:coreProperties>
</file>