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FF6B" lockStructure="1"/>
  <bookViews>
    <workbookView xWindow="720" yWindow="360" windowWidth="19416" windowHeight="10260"/>
  </bookViews>
  <sheets>
    <sheet name="Summary" sheetId="3" r:id="rId1"/>
    <sheet name="data" sheetId="5" state="hidden" r:id="rId2"/>
  </sheets>
  <definedNames>
    <definedName name="_xlnm._FilterDatabase" localSheetId="1" hidden="1">data!$A$11:$L$565</definedName>
    <definedName name="_xlnm._FilterDatabase" localSheetId="0" hidden="1">Summary!$A$10:$L$598</definedName>
    <definedName name="dfenums">data!$A$12:$A$565</definedName>
    <definedName name="_xlnm.Print_Area" localSheetId="0">Summary!$A$1:$K$12</definedName>
  </definedNames>
  <calcPr calcId="145621"/>
</workbook>
</file>

<file path=xl/calcChain.xml><?xml version="1.0" encoding="utf-8"?>
<calcChain xmlns="http://schemas.openxmlformats.org/spreadsheetml/2006/main">
  <c r="J11" i="3" l="1"/>
  <c r="I11" i="3"/>
  <c r="H11" i="3"/>
  <c r="G11" i="3"/>
  <c r="E11" i="3"/>
  <c r="D11" i="3"/>
  <c r="C11" i="3"/>
  <c r="B11" i="3"/>
  <c r="A11" i="3"/>
  <c r="E7" i="3" l="1"/>
  <c r="H143" i="5" l="1"/>
  <c r="H144" i="5"/>
  <c r="H145" i="5"/>
  <c r="H146" i="5"/>
  <c r="H147" i="5"/>
  <c r="H148" i="5"/>
  <c r="H149" i="5"/>
  <c r="H150" i="5"/>
  <c r="H151" i="5"/>
  <c r="H153" i="5"/>
  <c r="H155" i="5"/>
  <c r="H156" i="5"/>
  <c r="H216" i="5"/>
  <c r="H316" i="5"/>
  <c r="H317" i="5"/>
  <c r="H319" i="5"/>
  <c r="H320" i="5"/>
  <c r="H323" i="5"/>
  <c r="H324" i="5"/>
  <c r="H325" i="5"/>
  <c r="H351" i="5"/>
  <c r="H355" i="5"/>
  <c r="H362" i="5"/>
  <c r="H385" i="5"/>
  <c r="H386" i="5"/>
  <c r="H387" i="5"/>
  <c r="H404" i="5"/>
  <c r="H420" i="5"/>
  <c r="H428" i="5"/>
  <c r="H502" i="5"/>
  <c r="H16" i="5"/>
  <c r="H439" i="5"/>
  <c r="H227" i="5"/>
  <c r="H321" i="5"/>
  <c r="H62" i="5"/>
  <c r="H58" i="5"/>
  <c r="H152" i="5"/>
  <c r="H256" i="5"/>
  <c r="H412" i="5"/>
  <c r="H322" i="5"/>
  <c r="H154" i="5"/>
  <c r="H469" i="5"/>
  <c r="H474" i="5"/>
  <c r="H460" i="5"/>
  <c r="H466" i="5"/>
  <c r="H511" i="5"/>
  <c r="H136" i="5"/>
  <c r="H137" i="5"/>
  <c r="H138" i="5"/>
  <c r="H140" i="5"/>
  <c r="H141" i="5"/>
  <c r="H142" i="5"/>
  <c r="H215" i="5"/>
  <c r="H222" i="5"/>
  <c r="H224" i="5"/>
  <c r="H233" i="5"/>
  <c r="H309" i="5"/>
  <c r="H310" i="5"/>
  <c r="H311" i="5"/>
  <c r="H312" i="5"/>
  <c r="H314" i="5"/>
  <c r="H315" i="5"/>
  <c r="H356" i="5"/>
  <c r="H358" i="5"/>
  <c r="H383" i="5"/>
  <c r="H384" i="5"/>
  <c r="H415" i="5"/>
  <c r="H429" i="5"/>
  <c r="H483" i="5"/>
  <c r="H497" i="5"/>
  <c r="H14" i="5"/>
  <c r="H55" i="5"/>
  <c r="H403" i="5"/>
  <c r="H37" i="5"/>
  <c r="H44" i="5"/>
  <c r="H308" i="5"/>
  <c r="H25" i="5"/>
  <c r="H139" i="5"/>
  <c r="H313" i="5"/>
  <c r="H223" i="5"/>
  <c r="H238" i="5"/>
  <c r="H459" i="5"/>
  <c r="H475" i="5"/>
  <c r="H515" i="5"/>
  <c r="H522" i="5"/>
  <c r="H534" i="5"/>
  <c r="H519" i="5"/>
  <c r="H533" i="5"/>
  <c r="H536" i="5"/>
  <c r="H556" i="5"/>
  <c r="H64" i="5"/>
  <c r="H68" i="5"/>
  <c r="H70" i="5"/>
  <c r="H79" i="5"/>
  <c r="H240" i="5"/>
  <c r="H249" i="5"/>
  <c r="H257" i="5"/>
  <c r="H263" i="5"/>
  <c r="H264" i="5"/>
  <c r="H359" i="5"/>
  <c r="H409" i="5"/>
  <c r="H410" i="5"/>
  <c r="H433" i="5"/>
  <c r="H434" i="5"/>
  <c r="H438" i="5"/>
  <c r="H482" i="5"/>
  <c r="H489" i="5"/>
  <c r="H504" i="5"/>
  <c r="H69" i="5"/>
  <c r="H54" i="5"/>
  <c r="H251" i="5"/>
  <c r="H255" i="5"/>
  <c r="H181" i="5"/>
  <c r="H194" i="5"/>
  <c r="H254" i="5"/>
  <c r="H495" i="5"/>
  <c r="H449" i="5"/>
  <c r="H514" i="5"/>
  <c r="H441" i="5"/>
  <c r="H559" i="5"/>
  <c r="H565" i="5"/>
  <c r="H505" i="5"/>
  <c r="H507" i="5"/>
  <c r="H509" i="5"/>
  <c r="H555" i="5"/>
  <c r="H448" i="5"/>
  <c r="H161" i="5"/>
  <c r="H163" i="5"/>
  <c r="H164" i="5"/>
  <c r="H167" i="5"/>
  <c r="H168" i="5"/>
  <c r="H169" i="5"/>
  <c r="H170" i="5"/>
  <c r="H171" i="5"/>
  <c r="H172" i="5"/>
  <c r="H184" i="5"/>
  <c r="H189" i="5"/>
  <c r="H206" i="5"/>
  <c r="H207" i="5"/>
  <c r="H213" i="5"/>
  <c r="H228" i="5"/>
  <c r="H229" i="5"/>
  <c r="H234" i="5"/>
  <c r="H242" i="5"/>
  <c r="H336" i="5"/>
  <c r="H337" i="5"/>
  <c r="H338" i="5"/>
  <c r="H339" i="5"/>
  <c r="H340" i="5"/>
  <c r="H341" i="5"/>
  <c r="H342" i="5"/>
  <c r="H343" i="5"/>
  <c r="H392" i="5"/>
  <c r="H393" i="5"/>
  <c r="H394" i="5"/>
  <c r="H395" i="5"/>
  <c r="H430" i="5"/>
  <c r="H435" i="5"/>
  <c r="H60" i="5"/>
  <c r="H160" i="5"/>
  <c r="H34" i="5"/>
  <c r="H406" i="5"/>
  <c r="H407" i="5"/>
  <c r="H411" i="5"/>
  <c r="H162" i="5"/>
  <c r="H165" i="5"/>
  <c r="H166" i="5"/>
  <c r="H462" i="5"/>
  <c r="H531" i="5"/>
  <c r="H542" i="5"/>
  <c r="H463" i="5"/>
  <c r="H562" i="5"/>
  <c r="H467" i="5"/>
  <c r="H523" i="5"/>
  <c r="H546" i="5"/>
  <c r="H563" i="5"/>
  <c r="H73" i="5"/>
  <c r="H74" i="5"/>
  <c r="H75" i="5"/>
  <c r="H77" i="5"/>
  <c r="H78" i="5"/>
  <c r="H178" i="5"/>
  <c r="H182" i="5"/>
  <c r="H195" i="5"/>
  <c r="H200" i="5"/>
  <c r="H204" i="5"/>
  <c r="H241" i="5"/>
  <c r="H245" i="5"/>
  <c r="H248" i="5"/>
  <c r="H480" i="5"/>
  <c r="H76" i="5"/>
  <c r="H65" i="5"/>
  <c r="H186" i="5"/>
  <c r="H400" i="5"/>
  <c r="H56" i="5"/>
  <c r="H262" i="5"/>
  <c r="H487" i="5"/>
  <c r="H498" i="5"/>
  <c r="H30" i="5"/>
  <c r="H35" i="5"/>
  <c r="H423" i="5"/>
  <c r="H40" i="5"/>
  <c r="H239" i="5"/>
  <c r="H451" i="5"/>
  <c r="H510" i="5"/>
  <c r="H540" i="5"/>
  <c r="H544" i="5"/>
  <c r="H444" i="5"/>
  <c r="H550" i="5"/>
  <c r="H508" i="5"/>
  <c r="H548" i="5"/>
  <c r="H97" i="5"/>
  <c r="H98" i="5"/>
  <c r="H100" i="5"/>
  <c r="H101" i="5"/>
  <c r="H103" i="5"/>
  <c r="H104" i="5"/>
  <c r="H52" i="5"/>
  <c r="H105" i="5"/>
  <c r="H106" i="5"/>
  <c r="H107" i="5"/>
  <c r="H108" i="5"/>
  <c r="H110" i="5"/>
  <c r="H117" i="5"/>
  <c r="H118" i="5"/>
  <c r="H190" i="5"/>
  <c r="H201" i="5"/>
  <c r="H211" i="5"/>
  <c r="H212" i="5"/>
  <c r="H217" i="5"/>
  <c r="H218" i="5"/>
  <c r="H237" i="5"/>
  <c r="H250" i="5"/>
  <c r="H285" i="5"/>
  <c r="H287" i="5"/>
  <c r="H288" i="5"/>
  <c r="H289" i="5"/>
  <c r="H290" i="5"/>
  <c r="H291" i="5"/>
  <c r="H293" i="5"/>
  <c r="H298" i="5"/>
  <c r="H299" i="5"/>
  <c r="H300" i="5"/>
  <c r="H375" i="5"/>
  <c r="H422" i="5"/>
  <c r="H426" i="5"/>
  <c r="H481" i="5"/>
  <c r="H484" i="5"/>
  <c r="H109" i="5"/>
  <c r="H38" i="5"/>
  <c r="H50" i="5"/>
  <c r="H17" i="5"/>
  <c r="H20" i="5"/>
  <c r="H18" i="5"/>
  <c r="H486" i="5"/>
  <c r="H398" i="5"/>
  <c r="H456" i="5"/>
  <c r="H471" i="5"/>
  <c r="H472" i="5"/>
  <c r="H525" i="5"/>
  <c r="H506" i="5"/>
  <c r="H440" i="5"/>
  <c r="H455" i="5"/>
  <c r="H470" i="5"/>
  <c r="H520" i="5"/>
  <c r="H557" i="5"/>
  <c r="H558" i="5"/>
  <c r="H71" i="5"/>
  <c r="H72" i="5"/>
  <c r="H82" i="5"/>
  <c r="H84" i="5"/>
  <c r="H85" i="5"/>
  <c r="H87" i="5"/>
  <c r="H88" i="5"/>
  <c r="H89" i="5"/>
  <c r="H93" i="5"/>
  <c r="H94" i="5"/>
  <c r="H185" i="5"/>
  <c r="H225" i="5"/>
  <c r="H231" i="5"/>
  <c r="H232" i="5"/>
  <c r="H253" i="5"/>
  <c r="H260" i="5"/>
  <c r="H261" i="5"/>
  <c r="H273" i="5"/>
  <c r="H274" i="5"/>
  <c r="H276" i="5"/>
  <c r="H281" i="5"/>
  <c r="H282" i="5"/>
  <c r="H353" i="5"/>
  <c r="H361" i="5"/>
  <c r="H363" i="5"/>
  <c r="H365" i="5"/>
  <c r="H368" i="5"/>
  <c r="H369" i="5"/>
  <c r="H370" i="5"/>
  <c r="H371" i="5"/>
  <c r="H372" i="5"/>
  <c r="H399" i="5"/>
  <c r="H421" i="5"/>
  <c r="H427" i="5"/>
  <c r="H490" i="5"/>
  <c r="H491" i="5"/>
  <c r="H493" i="5"/>
  <c r="H197" i="5"/>
  <c r="H416" i="5"/>
  <c r="H15" i="5"/>
  <c r="F11" i="3" s="1"/>
  <c r="H91" i="5"/>
  <c r="H267" i="5"/>
  <c r="H552" i="5"/>
  <c r="H450" i="5"/>
  <c r="H553" i="5"/>
  <c r="H157" i="5"/>
  <c r="H158" i="5"/>
  <c r="H159" i="5"/>
  <c r="H196" i="5"/>
  <c r="H203" i="5"/>
  <c r="H210" i="5"/>
  <c r="H258" i="5"/>
  <c r="H259" i="5"/>
  <c r="H318" i="5"/>
  <c r="H326" i="5"/>
  <c r="H328" i="5"/>
  <c r="H329" i="5"/>
  <c r="H330" i="5"/>
  <c r="H331" i="5"/>
  <c r="H332" i="5"/>
  <c r="H333" i="5"/>
  <c r="H334" i="5"/>
  <c r="H335" i="5"/>
  <c r="H352" i="5"/>
  <c r="H388" i="5"/>
  <c r="H391" i="5"/>
  <c r="H405" i="5"/>
  <c r="H424" i="5"/>
  <c r="H425" i="5"/>
  <c r="H494" i="5"/>
  <c r="H500" i="5"/>
  <c r="H501" i="5"/>
  <c r="H61" i="5"/>
  <c r="H235" i="5"/>
  <c r="H492" i="5"/>
  <c r="H42" i="5"/>
  <c r="H327" i="5"/>
  <c r="H389" i="5"/>
  <c r="H390" i="5"/>
  <c r="H541" i="5"/>
  <c r="H461" i="5"/>
  <c r="H528" i="5"/>
  <c r="H549" i="5"/>
  <c r="H554" i="5"/>
  <c r="H120" i="5"/>
  <c r="H121" i="5"/>
  <c r="H122" i="5"/>
  <c r="H125" i="5"/>
  <c r="H128" i="5"/>
  <c r="H129" i="5"/>
  <c r="H130" i="5"/>
  <c r="H131" i="5"/>
  <c r="H134" i="5"/>
  <c r="H135" i="5"/>
  <c r="H179" i="5"/>
  <c r="H187" i="5"/>
  <c r="H198" i="5"/>
  <c r="H208" i="5"/>
  <c r="H226" i="5"/>
  <c r="H230" i="5"/>
  <c r="H301" i="5"/>
  <c r="H302" i="5"/>
  <c r="H303" i="5"/>
  <c r="H305" i="5"/>
  <c r="H307" i="5"/>
  <c r="H354" i="5"/>
  <c r="H378" i="5"/>
  <c r="H379" i="5"/>
  <c r="H380" i="5"/>
  <c r="H381" i="5"/>
  <c r="H382" i="5"/>
  <c r="H401" i="5"/>
  <c r="H496" i="5"/>
  <c r="H57" i="5"/>
  <c r="H503" i="5"/>
  <c r="H59" i="5"/>
  <c r="H119" i="5"/>
  <c r="H124" i="5"/>
  <c r="H43" i="5"/>
  <c r="H33" i="5"/>
  <c r="H180" i="5"/>
  <c r="H402" i="5"/>
  <c r="H32" i="5"/>
  <c r="H126" i="5"/>
  <c r="H219" i="5"/>
  <c r="H123" i="5"/>
  <c r="H127" i="5"/>
  <c r="H132" i="5"/>
  <c r="H133" i="5"/>
  <c r="H304" i="5"/>
  <c r="H306" i="5"/>
  <c r="H431" i="5"/>
  <c r="H560" i="5"/>
  <c r="H458" i="5"/>
  <c r="H468" i="5"/>
  <c r="H442" i="5"/>
  <c r="H473" i="5"/>
  <c r="H516" i="5"/>
  <c r="H526" i="5"/>
  <c r="H537" i="5"/>
  <c r="H173" i="5"/>
  <c r="H174" i="5"/>
  <c r="H175" i="5"/>
  <c r="H176" i="5"/>
  <c r="H177" i="5"/>
  <c r="H202" i="5"/>
  <c r="H221" i="5"/>
  <c r="H247" i="5"/>
  <c r="H344" i="5"/>
  <c r="H345" i="5"/>
  <c r="H346" i="5"/>
  <c r="H347" i="5"/>
  <c r="H348" i="5"/>
  <c r="H349" i="5"/>
  <c r="H396" i="5"/>
  <c r="H397" i="5"/>
  <c r="H408" i="5"/>
  <c r="H436" i="5"/>
  <c r="H437" i="5"/>
  <c r="H220" i="5"/>
  <c r="H39" i="5"/>
  <c r="H31" i="5"/>
  <c r="H418" i="5"/>
  <c r="H419" i="5"/>
  <c r="H28" i="5"/>
  <c r="H24" i="5"/>
  <c r="H22" i="5"/>
  <c r="H23" i="5"/>
  <c r="H26" i="5"/>
  <c r="H27" i="5"/>
  <c r="H529" i="5"/>
  <c r="H535" i="5"/>
  <c r="H551" i="5"/>
  <c r="H477" i="5"/>
  <c r="H464" i="5"/>
  <c r="H465" i="5"/>
  <c r="H543" i="5"/>
  <c r="H545" i="5"/>
  <c r="H67" i="5"/>
  <c r="H83" i="5"/>
  <c r="H95" i="5"/>
  <c r="H96" i="5"/>
  <c r="H99" i="5"/>
  <c r="H102" i="5"/>
  <c r="H111" i="5"/>
  <c r="H112" i="5"/>
  <c r="H113" i="5"/>
  <c r="H114" i="5"/>
  <c r="H115" i="5"/>
  <c r="H116" i="5"/>
  <c r="H183" i="5"/>
  <c r="H192" i="5"/>
  <c r="H199" i="5"/>
  <c r="H205" i="5"/>
  <c r="H209" i="5"/>
  <c r="H214" i="5"/>
  <c r="H243" i="5"/>
  <c r="H244" i="5"/>
  <c r="H246" i="5"/>
  <c r="H252" i="5"/>
  <c r="H271" i="5"/>
  <c r="H283" i="5"/>
  <c r="H284" i="5"/>
  <c r="H286" i="5"/>
  <c r="H292" i="5"/>
  <c r="H294" i="5"/>
  <c r="H296" i="5"/>
  <c r="H297" i="5"/>
  <c r="H376" i="5"/>
  <c r="H377" i="5"/>
  <c r="H478" i="5"/>
  <c r="H479" i="5"/>
  <c r="H485" i="5"/>
  <c r="H488" i="5"/>
  <c r="H499" i="5"/>
  <c r="H41" i="5"/>
  <c r="H413" i="5"/>
  <c r="H414" i="5"/>
  <c r="H295" i="5"/>
  <c r="H19" i="5"/>
  <c r="H457" i="5"/>
  <c r="H476" i="5"/>
  <c r="H513" i="5"/>
  <c r="H521" i="5"/>
  <c r="H524" i="5"/>
  <c r="H512" i="5"/>
  <c r="H454" i="5"/>
  <c r="H532" i="5"/>
  <c r="H538" i="5"/>
  <c r="H539" i="5"/>
  <c r="H447" i="5"/>
  <c r="H80" i="5"/>
  <c r="H81" i="5"/>
  <c r="H86" i="5"/>
  <c r="H90" i="5"/>
  <c r="H92" i="5"/>
  <c r="H188" i="5"/>
  <c r="H191" i="5"/>
  <c r="H193" i="5"/>
  <c r="H236" i="5"/>
  <c r="H265" i="5"/>
  <c r="H266" i="5"/>
  <c r="H268" i="5"/>
  <c r="H269" i="5"/>
  <c r="H270" i="5"/>
  <c r="H272" i="5"/>
  <c r="H275" i="5"/>
  <c r="H277" i="5"/>
  <c r="H278" i="5"/>
  <c r="H279" i="5"/>
  <c r="H280" i="5"/>
  <c r="H350" i="5"/>
  <c r="H357" i="5"/>
  <c r="H360" i="5"/>
  <c r="H364" i="5"/>
  <c r="H366" i="5"/>
  <c r="H367" i="5"/>
  <c r="H373" i="5"/>
  <c r="H374" i="5"/>
  <c r="H417" i="5"/>
  <c r="H432" i="5"/>
  <c r="H29" i="5"/>
  <c r="H452" i="5"/>
  <c r="H453" i="5"/>
  <c r="H518" i="5"/>
  <c r="H527" i="5"/>
  <c r="H443" i="5"/>
  <c r="H561" i="5"/>
  <c r="H517" i="5"/>
  <c r="H530" i="5"/>
  <c r="H547" i="5"/>
  <c r="H564" i="5"/>
</calcChain>
</file>

<file path=xl/sharedStrings.xml><?xml version="1.0" encoding="utf-8"?>
<sst xmlns="http://schemas.openxmlformats.org/spreadsheetml/2006/main" count="1817" uniqueCount="601">
  <si>
    <t>Name of School</t>
  </si>
  <si>
    <t>Phase</t>
  </si>
  <si>
    <t>District</t>
  </si>
  <si>
    <t>Number of pupils</t>
  </si>
  <si>
    <t>Amount increase per pupil</t>
  </si>
  <si>
    <t>% increase per pupil</t>
  </si>
  <si>
    <t>Primary</t>
  </si>
  <si>
    <t>Secondary</t>
  </si>
  <si>
    <t>2016-17 School Budget share</t>
  </si>
  <si>
    <t>SBS based on National Funding Formula (when fully implemented)</t>
  </si>
  <si>
    <t>Current average amount per pupil</t>
  </si>
  <si>
    <t>Average amount per pupil when NFF is fully implemented</t>
  </si>
  <si>
    <t>John Wallis Church of England Academy, The</t>
  </si>
  <si>
    <t>Ashford</t>
  </si>
  <si>
    <t>Aldington Primary School</t>
  </si>
  <si>
    <t>East Stour Primary School</t>
  </si>
  <si>
    <t>Victoria Road Primary School</t>
  </si>
  <si>
    <t>Willesborough Infant School</t>
  </si>
  <si>
    <t>Bethersden Primary School</t>
  </si>
  <si>
    <t>Brook Community Primary School</t>
  </si>
  <si>
    <t>Challock Primary School</t>
  </si>
  <si>
    <t>Great Chart Primary School</t>
  </si>
  <si>
    <t>Mersham Primary School</t>
  </si>
  <si>
    <t>Rolvenden Primary School</t>
  </si>
  <si>
    <t>Smeeth Community Primary School</t>
  </si>
  <si>
    <t>Tenterden Infant School</t>
  </si>
  <si>
    <t>Downs View Infant School</t>
  </si>
  <si>
    <t>John Mayne CEP School</t>
  </si>
  <si>
    <t>Brabourne CEP School</t>
  </si>
  <si>
    <t>Chilham St Mary's CEP School</t>
  </si>
  <si>
    <t>High Halden CEP School</t>
  </si>
  <si>
    <t>St Michael's CEP School</t>
  </si>
  <si>
    <t>Tenterden CEJ School</t>
  </si>
  <si>
    <t>Woodchurch CEP School</t>
  </si>
  <si>
    <t>Egerton CEP School</t>
  </si>
  <si>
    <t>Lady Joanna Thornhill (Endowed) Primary School</t>
  </si>
  <si>
    <t>John Wesley Primary School</t>
  </si>
  <si>
    <t>St Mary's CEP School, Ashford</t>
  </si>
  <si>
    <t>Charing CEP School</t>
  </si>
  <si>
    <t>Wittersham CEP School</t>
  </si>
  <si>
    <t>St Teresa's Catholic Primary School</t>
  </si>
  <si>
    <t>Phoenix Community Primary School</t>
  </si>
  <si>
    <t>Ashford Oaks Community Primary School</t>
  </si>
  <si>
    <t>Willesborough Junior School</t>
  </si>
  <si>
    <t>Repton Manor Primary School</t>
  </si>
  <si>
    <t>Goat Lees Primary School</t>
  </si>
  <si>
    <t>Godinton Primary Academy</t>
  </si>
  <si>
    <t>Kingsnorth CEP School</t>
  </si>
  <si>
    <t>Beaver Green Primary School</t>
  </si>
  <si>
    <t>Kennington C of E Junior School</t>
  </si>
  <si>
    <t>Hamstreet Primary Academy</t>
  </si>
  <si>
    <t>Furley Park Primary Academy</t>
  </si>
  <si>
    <t>St Simon of England RCP School, Ashford</t>
  </si>
  <si>
    <t>Pluckley CEP School</t>
  </si>
  <si>
    <t>Smarden Primary School</t>
  </si>
  <si>
    <t>Finberry Primary School</t>
  </si>
  <si>
    <t>North School, The</t>
  </si>
  <si>
    <t>Norton Knatchbull School, The</t>
  </si>
  <si>
    <t>Highworth Grammar School</t>
  </si>
  <si>
    <t>Towers School and Sixth Form Centre, The</t>
  </si>
  <si>
    <t>Homewood School and Sixth Form Centre</t>
  </si>
  <si>
    <t>Wye School</t>
  </si>
  <si>
    <t>Blean Primary School</t>
  </si>
  <si>
    <t>Canterbury</t>
  </si>
  <si>
    <t>Chartham Primary School</t>
  </si>
  <si>
    <t>Herne Bay Infant School</t>
  </si>
  <si>
    <t>Hoath Primary School</t>
  </si>
  <si>
    <t>Westmeads Community Infant School</t>
  </si>
  <si>
    <t>Whitstable Junior School</t>
  </si>
  <si>
    <t>Briary Primary School</t>
  </si>
  <si>
    <t>Parkside Community Primary School</t>
  </si>
  <si>
    <t>St Stephen's Infant School</t>
  </si>
  <si>
    <t>Swalecliffe Community Primary School</t>
  </si>
  <si>
    <t>Barham CEP School</t>
  </si>
  <si>
    <t>Bridge &amp; Patrixbourne CEP School</t>
  </si>
  <si>
    <t>Chislet CEP School</t>
  </si>
  <si>
    <t>Littlebourne CEP School</t>
  </si>
  <si>
    <t>St Alphege CEI School</t>
  </si>
  <si>
    <t>Wickhambreaux CEP School</t>
  </si>
  <si>
    <t>St Peter's Methodist Primary School, Canterbury</t>
  </si>
  <si>
    <t>Herne CEI School</t>
  </si>
  <si>
    <t>Herne CEJ School</t>
  </si>
  <si>
    <t>Whitstable &amp; Seasalter Endowed CEJ School</t>
  </si>
  <si>
    <t>St Thomas' Catholic Primary School, Canterbury</t>
  </si>
  <si>
    <t>Joy Lane Primary School</t>
  </si>
  <si>
    <t>Herne Bay Junior School</t>
  </si>
  <si>
    <t>Wincheap Foundation Primary School</t>
  </si>
  <si>
    <t>St Johns C of E Primary School</t>
  </si>
  <si>
    <t>Reculver C of E Primary School</t>
  </si>
  <si>
    <t>St Mary's Catholic Primary School, Whitstable</t>
  </si>
  <si>
    <t>Petham Primary School</t>
  </si>
  <si>
    <t>Pilgrims' Way Primary School</t>
  </si>
  <si>
    <t>Adisham CEP School</t>
  </si>
  <si>
    <t>Hersden Village Primary School</t>
  </si>
  <si>
    <t>Hampton Primary School</t>
  </si>
  <si>
    <t>Sturry CEP School</t>
  </si>
  <si>
    <t>St Stephen's Junior School</t>
  </si>
  <si>
    <t>Canterbury Primary School, The</t>
  </si>
  <si>
    <t>Community College Whitstable, The</t>
  </si>
  <si>
    <t>Simon Langton Girls' Grammar School</t>
  </si>
  <si>
    <t>Simon Langton Grammar School for Boys</t>
  </si>
  <si>
    <t>Archbishop's School, The</t>
  </si>
  <si>
    <t>St Anselm's Catholic School, Canterbury</t>
  </si>
  <si>
    <t>Canterbury Academy, The</t>
  </si>
  <si>
    <t>Barton Court Grammar School</t>
  </si>
  <si>
    <t>Herne Bay High School</t>
  </si>
  <si>
    <t>Spires Academy</t>
  </si>
  <si>
    <t>Darenth Community Primary School</t>
  </si>
  <si>
    <t>Dartford</t>
  </si>
  <si>
    <t>Maypole Primary School</t>
  </si>
  <si>
    <t>Westgate Primary School</t>
  </si>
  <si>
    <t>Bean Primary School</t>
  </si>
  <si>
    <t>Temple Hill Community Primary and Nursery School</t>
  </si>
  <si>
    <t>West Hill Primary School</t>
  </si>
  <si>
    <t>Craylands School, The</t>
  </si>
  <si>
    <t>Sedley's CEP School</t>
  </si>
  <si>
    <t>Stone St Mary's CEP School</t>
  </si>
  <si>
    <t>Langafel CEP School</t>
  </si>
  <si>
    <t>St Anselm's Catholic Primary School, Dartford</t>
  </si>
  <si>
    <t>Our Lady's Catholic Primary School, Dartford</t>
  </si>
  <si>
    <t>Oakfield Community Primary School</t>
  </si>
  <si>
    <t>Manor Community Primary School</t>
  </si>
  <si>
    <t>Dartford Bridge Community Primary School, The</t>
  </si>
  <si>
    <t>Sutton-at-Hone CEP School</t>
  </si>
  <si>
    <t>Holy Trinity CEP School, Dartford</t>
  </si>
  <si>
    <t>Fleetdown Primary School</t>
  </si>
  <si>
    <t>Dartford Primary Academy</t>
  </si>
  <si>
    <t>Knockhall Community Primary School</t>
  </si>
  <si>
    <t>Brent Primary School, The</t>
  </si>
  <si>
    <t>Gateway Primary Academy, The</t>
  </si>
  <si>
    <t>Joydens Wood Junior School</t>
  </si>
  <si>
    <t>Joydens Wood Infant School</t>
  </si>
  <si>
    <t>Wentworth Primary School</t>
  </si>
  <si>
    <t>Wilmington Primary School</t>
  </si>
  <si>
    <t>Dartford Science and Technology College</t>
  </si>
  <si>
    <t>Dartford Grammar School for Girls</t>
  </si>
  <si>
    <t>Ebbsfleet Academy, The</t>
  </si>
  <si>
    <t>Longfield Academy</t>
  </si>
  <si>
    <t>Wilmington Academy</t>
  </si>
  <si>
    <t>Wilmington Grammar School for Girls</t>
  </si>
  <si>
    <t>Wilmington Grammar School for Boys</t>
  </si>
  <si>
    <t>Dartford Grammar School</t>
  </si>
  <si>
    <t>Leigh Academy, The</t>
  </si>
  <si>
    <t>Leigh UTC, The</t>
  </si>
  <si>
    <t>Priory Fields School</t>
  </si>
  <si>
    <t>Dover</t>
  </si>
  <si>
    <t>River Primary School</t>
  </si>
  <si>
    <t>St Martin's School</t>
  </si>
  <si>
    <t>Langdon Primary School</t>
  </si>
  <si>
    <t>Eythorne Elvington Community Primary School</t>
  </si>
  <si>
    <t>Lydden Primary School</t>
  </si>
  <si>
    <t>Preston Primary School</t>
  </si>
  <si>
    <t>Wingham Primary School</t>
  </si>
  <si>
    <t>Worth Primary School</t>
  </si>
  <si>
    <t>Aycliffe Community Primary School</t>
  </si>
  <si>
    <t>Whitfield Aspen School</t>
  </si>
  <si>
    <t>Vale View Community School</t>
  </si>
  <si>
    <t>St Margaret's-at-Cliffe Primary School</t>
  </si>
  <si>
    <t>Capel-le-Ferne Primary School</t>
  </si>
  <si>
    <t>Sandwich Infant School</t>
  </si>
  <si>
    <t>Sandwich Junior School</t>
  </si>
  <si>
    <t>Aylesham Primary School</t>
  </si>
  <si>
    <t>Sandown School</t>
  </si>
  <si>
    <t>Downs CEP School, The</t>
  </si>
  <si>
    <t>Eastry CEP School</t>
  </si>
  <si>
    <t>Goodnestone CEP School</t>
  </si>
  <si>
    <t>Guston CEP School</t>
  </si>
  <si>
    <t>Nonington CEP School</t>
  </si>
  <si>
    <t>Northbourne CEP School</t>
  </si>
  <si>
    <t>Kingsdown &amp; Ringwould CEP School</t>
  </si>
  <si>
    <t>Sibertswold CEP School</t>
  </si>
  <si>
    <t>Cartwright &amp; Kelsey CEP School</t>
  </si>
  <si>
    <t>Deal Parochial CEP School</t>
  </si>
  <si>
    <t>St Mary's CEP School, Dover</t>
  </si>
  <si>
    <t>Sholden CEP School</t>
  </si>
  <si>
    <t>Hornbeam Primary School</t>
  </si>
  <si>
    <t>Green Park Community Primary School</t>
  </si>
  <si>
    <t>Charlton CofE Primary School</t>
  </si>
  <si>
    <t>Warden House Primary School</t>
  </si>
  <si>
    <t>Temple Ewell CEP School</t>
  </si>
  <si>
    <t>St Joseph's Catholic Primary School, Aylesham</t>
  </si>
  <si>
    <t>St Mary's Catholic School, Deal</t>
  </si>
  <si>
    <t>St Richard's Catholic Primary School, Dover</t>
  </si>
  <si>
    <t>Barton Junior School</t>
  </si>
  <si>
    <t>White Cliffs Primary College for the Arts</t>
  </si>
  <si>
    <t>Shatterlocks Infant School</t>
  </si>
  <si>
    <t>Dover Grammar School for Girls</t>
  </si>
  <si>
    <t>St Edmund's Catholic School, Dover</t>
  </si>
  <si>
    <t>Dover Grammar School for Boys</t>
  </si>
  <si>
    <t>Astor College</t>
  </si>
  <si>
    <t>Dover Christ Church Academy</t>
  </si>
  <si>
    <t>Castle Community College</t>
  </si>
  <si>
    <t>Sir Roger Manwood's School</t>
  </si>
  <si>
    <t>Sandwich Technology School</t>
  </si>
  <si>
    <t>Duke of York's Royal Military School</t>
  </si>
  <si>
    <t>Cobham Primary School</t>
  </si>
  <si>
    <t>Gravesham</t>
  </si>
  <si>
    <t>Cecil Road Primary and Nursery School</t>
  </si>
  <si>
    <t>Higham Primary School</t>
  </si>
  <si>
    <t>Lawn Primary School</t>
  </si>
  <si>
    <t>Shears Green Infant School</t>
  </si>
  <si>
    <t>Shears Green Junior School</t>
  </si>
  <si>
    <t>Riverview Junior School</t>
  </si>
  <si>
    <t>Singlewell Primary School</t>
  </si>
  <si>
    <t>Vigo Village School</t>
  </si>
  <si>
    <t>Painters Ash Primary School</t>
  </si>
  <si>
    <t>Westcourt School</t>
  </si>
  <si>
    <t>Wrotham Road Primary School</t>
  </si>
  <si>
    <t>Kings Farm Primary School</t>
  </si>
  <si>
    <t>Holy Trinity CEP School</t>
  </si>
  <si>
    <t>Culverstone Green Primary School</t>
  </si>
  <si>
    <t>Istead Rise Primary School</t>
  </si>
  <si>
    <t>Riverview Infant School</t>
  </si>
  <si>
    <t>St John's Catholic Primary School, Gravesend</t>
  </si>
  <si>
    <t>Rosherville Church of England Academy</t>
  </si>
  <si>
    <t>Shorne Church of England (V.C) Primary School</t>
  </si>
  <si>
    <t>St Botolph's CEP School</t>
  </si>
  <si>
    <t>St Joseph's Catholic Primary School, Northfleet</t>
  </si>
  <si>
    <t>Chantry Community Academy</t>
  </si>
  <si>
    <t>Copperfield Academy</t>
  </si>
  <si>
    <t>Whitehill Primary School</t>
  </si>
  <si>
    <t>Tymberwood Academy</t>
  </si>
  <si>
    <t>Meopham Community Academy</t>
  </si>
  <si>
    <t>Northfleet School for Girls</t>
  </si>
  <si>
    <t>Thamesview School</t>
  </si>
  <si>
    <t>Northfleet Technology College</t>
  </si>
  <si>
    <t>St John's Catholic Comprehensive School</t>
  </si>
  <si>
    <t>Meopham School</t>
  </si>
  <si>
    <t>Mayfield Grammar School, Gravesend</t>
  </si>
  <si>
    <t>Saint George's CE School</t>
  </si>
  <si>
    <t>Gravesend Grammar School</t>
  </si>
  <si>
    <t>Boughton Monchelsea Primary School</t>
  </si>
  <si>
    <t>Maidstone</t>
  </si>
  <si>
    <t>East Farleigh Primary School</t>
  </si>
  <si>
    <t>Headcorn Primary School</t>
  </si>
  <si>
    <t>Hollingbourne Primary School</t>
  </si>
  <si>
    <t>Lenham Primary School</t>
  </si>
  <si>
    <t>Platts Heath Primary School</t>
  </si>
  <si>
    <t>Loose Primary School</t>
  </si>
  <si>
    <t>Brunswick House Primary School</t>
  </si>
  <si>
    <t>East Borough Primary School</t>
  </si>
  <si>
    <t>North Borough Junior School</t>
  </si>
  <si>
    <t>Park Way Primary School</t>
  </si>
  <si>
    <t>Marden Primary School</t>
  </si>
  <si>
    <t>Staplehurst School</t>
  </si>
  <si>
    <t>Sutton Valence Primary School</t>
  </si>
  <si>
    <t>St Paul's Infant School</t>
  </si>
  <si>
    <t>Madginford Primary School</t>
  </si>
  <si>
    <t>Barming Primary School</t>
  </si>
  <si>
    <t>Sandling Primary School</t>
  </si>
  <si>
    <t>Kingswood Primary School</t>
  </si>
  <si>
    <t>Senacre Wood Primary School</t>
  </si>
  <si>
    <t>West Borough Primary School</t>
  </si>
  <si>
    <t>Coxheath Primary School</t>
  </si>
  <si>
    <t>Bredhurst CEP School</t>
  </si>
  <si>
    <t>Harrietsham CEP School</t>
  </si>
  <si>
    <t>Leeds &amp; Broomfield CEP School</t>
  </si>
  <si>
    <t>St Michael's CEJ School, Maidstone</t>
  </si>
  <si>
    <t>St Michael's CEI School, Maidstone</t>
  </si>
  <si>
    <t>Thurnham CEI School</t>
  </si>
  <si>
    <t>Ulcombe CEP School</t>
  </si>
  <si>
    <t>St Margaret's CEP School, Collier Street</t>
  </si>
  <si>
    <t>Laddingford St Mary's CEP School</t>
  </si>
  <si>
    <t>Yalding St Peter &amp; St Paul CEP School</t>
  </si>
  <si>
    <t>Hunton CEP School</t>
  </si>
  <si>
    <t>Greenfields Community Primary School</t>
  </si>
  <si>
    <t>Palace Wood Primary School</t>
  </si>
  <si>
    <t>Roseacre Junior School</t>
  </si>
  <si>
    <t>St Francis' Catholic School, Maidstone</t>
  </si>
  <si>
    <t>South Borough Primary School</t>
  </si>
  <si>
    <t>Archbishop Courtenay Primary School</t>
  </si>
  <si>
    <t>Holy Family Catholic Primary School, The</t>
  </si>
  <si>
    <t>Oaks Primary Academy</t>
  </si>
  <si>
    <t>Molehill Copse Primary School</t>
  </si>
  <si>
    <t>Tree Tops Academy</t>
  </si>
  <si>
    <t>Allington Primary School</t>
  </si>
  <si>
    <t>St John's CEP School, Maidstone</t>
  </si>
  <si>
    <t>Langley Park</t>
  </si>
  <si>
    <t>Tiger Primary School</t>
  </si>
  <si>
    <t>Jubilee Primary School</t>
  </si>
  <si>
    <t>Swadelands School</t>
  </si>
  <si>
    <t>Maidstone Grammar School</t>
  </si>
  <si>
    <t>Maidstone Grammar School for Girls</t>
  </si>
  <si>
    <t>St Simon Stock Catholic School, Maidstone</t>
  </si>
  <si>
    <t>Maplesden Noakes School, The</t>
  </si>
  <si>
    <t>St Augustine Academy</t>
  </si>
  <si>
    <t>Invicta Grammar School</t>
  </si>
  <si>
    <t>Valley Park School</t>
  </si>
  <si>
    <t>Oakwood Park Grammar School, Maidstone</t>
  </si>
  <si>
    <t>New Line Learning Academy</t>
  </si>
  <si>
    <t>Cornwallis Academy</t>
  </si>
  <si>
    <t>Crockenhill Primary School</t>
  </si>
  <si>
    <t>Sevenoaks</t>
  </si>
  <si>
    <t>Anthony Roper Primary School, The</t>
  </si>
  <si>
    <t>Dunton Green Primary School</t>
  </si>
  <si>
    <t>Halstead Community Primary School</t>
  </si>
  <si>
    <t>Four Elms Primary School</t>
  </si>
  <si>
    <t>Kemsing Primary School</t>
  </si>
  <si>
    <t>Leigh Primary School</t>
  </si>
  <si>
    <t>Otford Primary School</t>
  </si>
  <si>
    <t>Weald Community Primary School</t>
  </si>
  <si>
    <t>Shoreham Village School</t>
  </si>
  <si>
    <t>Riverhead Infant School</t>
  </si>
  <si>
    <t>High Firs Primary School</t>
  </si>
  <si>
    <t>Sevenoaks Primary School</t>
  </si>
  <si>
    <t>Edenbridge Primary School</t>
  </si>
  <si>
    <t>New Ash Green Primary School</t>
  </si>
  <si>
    <t>St Paul's CEP School</t>
  </si>
  <si>
    <t>Fawkham CEP School</t>
  </si>
  <si>
    <t>Seal CEP School</t>
  </si>
  <si>
    <t>St John's CEP School, Sevenoaks</t>
  </si>
  <si>
    <t>Sundridge &amp; Brasted CEP School</t>
  </si>
  <si>
    <t>Crockham Hill CEP School</t>
  </si>
  <si>
    <t>Churchill CEP School</t>
  </si>
  <si>
    <t>St Lawrence CEP School</t>
  </si>
  <si>
    <t>West Kingsdown C.E. (V.C.) Primary School</t>
  </si>
  <si>
    <t>St Katharine's Knockholt CEP School</t>
  </si>
  <si>
    <t>Chevening (St Botolph's) CEP School</t>
  </si>
  <si>
    <t>Hever CEP School</t>
  </si>
  <si>
    <t>Fordcombe CEP School</t>
  </si>
  <si>
    <t>Penshurst CEP School</t>
  </si>
  <si>
    <t>Lady Boswell's CEP School, Sevenoaks</t>
  </si>
  <si>
    <t>Ide Hill CEP School</t>
  </si>
  <si>
    <t>St Mary's CEP School</t>
  </si>
  <si>
    <t>Downsview Primary</t>
  </si>
  <si>
    <t>Hextable Primary School</t>
  </si>
  <si>
    <t>St Bartholomew's Catholic Primary School</t>
  </si>
  <si>
    <t>Horton Kirby CEP School</t>
  </si>
  <si>
    <t>Our Lady of Hartley Catholic Primary School</t>
  </si>
  <si>
    <t>Hartley Primary Academy</t>
  </si>
  <si>
    <t>St Thomas' Catholic Primary School, Sevenoaks</t>
  </si>
  <si>
    <t>Horizon Primary Academy</t>
  </si>
  <si>
    <t>Amherst School</t>
  </si>
  <si>
    <t>Chiddingstone CEP School</t>
  </si>
  <si>
    <t>Knole Academy</t>
  </si>
  <si>
    <t>Orchards Academy</t>
  </si>
  <si>
    <t>Trinity School</t>
  </si>
  <si>
    <t>Folkestone Academy</t>
  </si>
  <si>
    <t>Shepway</t>
  </si>
  <si>
    <t>Mundella Primary School</t>
  </si>
  <si>
    <t>Hawkinge Primary School</t>
  </si>
  <si>
    <t>Sellindge Primary School</t>
  </si>
  <si>
    <t>Cheriton Primary School</t>
  </si>
  <si>
    <t>Palmarsh Primary School</t>
  </si>
  <si>
    <t>Sandgate Primary School</t>
  </si>
  <si>
    <t>St Nicholas C of E Primary School</t>
  </si>
  <si>
    <t>Churchill School, The</t>
  </si>
  <si>
    <t>Brookland CEP School</t>
  </si>
  <si>
    <t>Bodsham CEP School</t>
  </si>
  <si>
    <t>St Martin's CEP School, Folkestone</t>
  </si>
  <si>
    <t>St Peter's CEP School, Folkestone</t>
  </si>
  <si>
    <t>Seabrook CEP School</t>
  </si>
  <si>
    <t>Lyminge CEP School</t>
  </si>
  <si>
    <t>Lympne CEP School</t>
  </si>
  <si>
    <t>Stelling Minnis CEP School</t>
  </si>
  <si>
    <t>Stowting CEP School</t>
  </si>
  <si>
    <t>Selsted CEP School</t>
  </si>
  <si>
    <t>Brenzett CEP School</t>
  </si>
  <si>
    <t>Elham CEP School</t>
  </si>
  <si>
    <t>Saltwood CEP School</t>
  </si>
  <si>
    <t>St Augustine's Catholic Primary School, Hythe</t>
  </si>
  <si>
    <t>Hythe Bay C of E Primary School</t>
  </si>
  <si>
    <t>Castle Hill Community Primary School</t>
  </si>
  <si>
    <t>Greatstone Primary School</t>
  </si>
  <si>
    <t>All Souls' CEP School</t>
  </si>
  <si>
    <t>Harcourt Primary School</t>
  </si>
  <si>
    <t>Lydd Primary School</t>
  </si>
  <si>
    <t>Dymchurch Primary School</t>
  </si>
  <si>
    <t>Stella Maris Catholic Primary School</t>
  </si>
  <si>
    <t>Morehall Academy</t>
  </si>
  <si>
    <t>Christ Church CEP Academy, Folkestone</t>
  </si>
  <si>
    <t>St Eanswythe's CEP School</t>
  </si>
  <si>
    <t>Folkestone St Mary's CEP Academy</t>
  </si>
  <si>
    <t>Martello Grove Academy</t>
  </si>
  <si>
    <t>Pent Valley Technology College</t>
  </si>
  <si>
    <t>Harvey Grammar School, The</t>
  </si>
  <si>
    <t>Folkestone School for Girls, The</t>
  </si>
  <si>
    <t>Brockhill Park Performing Arts College</t>
  </si>
  <si>
    <t>Marsh Academy</t>
  </si>
  <si>
    <t>Eastling Primary School</t>
  </si>
  <si>
    <t>Swale</t>
  </si>
  <si>
    <t>Ethelbert Road Primary School</t>
  </si>
  <si>
    <t>Davington Primary School</t>
  </si>
  <si>
    <t>Lower Halstow School</t>
  </si>
  <si>
    <t>Minster in Sheppey Primary School</t>
  </si>
  <si>
    <t>Queenborough Primary School</t>
  </si>
  <si>
    <t>Rodmersham School</t>
  </si>
  <si>
    <t>Rose Street School</t>
  </si>
  <si>
    <t>Murston Junior School</t>
  </si>
  <si>
    <t>Canterbury Road Primary School</t>
  </si>
  <si>
    <t>West Minster Primary School</t>
  </si>
  <si>
    <t>Minterne Community Junior School</t>
  </si>
  <si>
    <t>Oaks Community Infant School, The</t>
  </si>
  <si>
    <t>Bysing Wood Primary School</t>
  </si>
  <si>
    <t>Murston Infant School</t>
  </si>
  <si>
    <t>Holywell Primary School Upchurch</t>
  </si>
  <si>
    <t>Eastchurch CEP School</t>
  </si>
  <si>
    <t>Ospringe CEP School</t>
  </si>
  <si>
    <t>Hernhill CEP School</t>
  </si>
  <si>
    <t>Newington CEP School</t>
  </si>
  <si>
    <t>Teynham Parochial CEP School</t>
  </si>
  <si>
    <t>Boughton-under-Blean &amp; Dunkirk Primary School</t>
  </si>
  <si>
    <t>Bapchild &amp; Tonge CEP School</t>
  </si>
  <si>
    <t>Borden CEP School</t>
  </si>
  <si>
    <t>Bredgar CEP School</t>
  </si>
  <si>
    <t>Hartlip Endowed CEP School</t>
  </si>
  <si>
    <t>Tunstall CEP School</t>
  </si>
  <si>
    <t>St Edward's RCP School, Sheerness</t>
  </si>
  <si>
    <t>Halfway Houses Primary School</t>
  </si>
  <si>
    <t>St Mary of Charity CofE (Aided) Primary School</t>
  </si>
  <si>
    <t>St George's Church of England Primary School</t>
  </si>
  <si>
    <t>Lansdowne Primary School</t>
  </si>
  <si>
    <t>Bobbing Village School</t>
  </si>
  <si>
    <t>Iwade School</t>
  </si>
  <si>
    <t>Richmond Lilac Sky Academy</t>
  </si>
  <si>
    <t>Milton Court Primary Academy</t>
  </si>
  <si>
    <t>South Avenue Primary School</t>
  </si>
  <si>
    <t>St Peter's Catholic Primary School, Sittingbourne</t>
  </si>
  <si>
    <t>Kemsley Primary Academy</t>
  </si>
  <si>
    <t>Luddenham School</t>
  </si>
  <si>
    <t>Grove Park Primary School</t>
  </si>
  <si>
    <t>Graveney Primary School</t>
  </si>
  <si>
    <t>Lynsted and Norton School</t>
  </si>
  <si>
    <t>Sheldwich Primary School</t>
  </si>
  <si>
    <t>Regis Manor School</t>
  </si>
  <si>
    <t>Milstead and Frinsted CEP School</t>
  </si>
  <si>
    <t>Selling CEP School</t>
  </si>
  <si>
    <t>Westlands Primary School, The</t>
  </si>
  <si>
    <t>Thistle Hill Academy</t>
  </si>
  <si>
    <t>Oasis Academy Isle of Sheppey</t>
  </si>
  <si>
    <t>Highsted Grammar School</t>
  </si>
  <si>
    <t>Abbey School</t>
  </si>
  <si>
    <t>Sittingbourne Community College</t>
  </si>
  <si>
    <t>Borden Grammar School</t>
  </si>
  <si>
    <t>Fulston Manor School</t>
  </si>
  <si>
    <t>Westlands School, The</t>
  </si>
  <si>
    <t>Queen Elizabeth's Grammar School</t>
  </si>
  <si>
    <t>St Mildred's Primary Infant School</t>
  </si>
  <si>
    <t>Thanet</t>
  </si>
  <si>
    <t>Callis Grange Nursery &amp; Infant School</t>
  </si>
  <si>
    <t>St Crispin's Community Primary Infant School</t>
  </si>
  <si>
    <t>Ellington Infant School</t>
  </si>
  <si>
    <t>Priory Infant School</t>
  </si>
  <si>
    <t>Upton Junior School</t>
  </si>
  <si>
    <t>Bromstone Primary School, Broadstairs</t>
  </si>
  <si>
    <t>Palm Bay Primary School</t>
  </si>
  <si>
    <t>Birchington CEP School</t>
  </si>
  <si>
    <t>Holy Trinity &amp; St John's CEP School, Margate</t>
  </si>
  <si>
    <t>St Saviour's CEJ School</t>
  </si>
  <si>
    <t>Minster CEP School</t>
  </si>
  <si>
    <t>Monkton CEP School</t>
  </si>
  <si>
    <t>St Nicholas at Wade CEP School</t>
  </si>
  <si>
    <t>St Peter-in-Thanet CEJ School</t>
  </si>
  <si>
    <t>Ramsgate, Holy Trinity CEP School</t>
  </si>
  <si>
    <t>St Ethelbert's Catholic Primary School, Ramsgate</t>
  </si>
  <si>
    <t>Garlinge Primary School</t>
  </si>
  <si>
    <t>Newington Community Primary School and Nursery</t>
  </si>
  <si>
    <t>Chilton Academy Primary School</t>
  </si>
  <si>
    <t>Cliftonville Primary School</t>
  </si>
  <si>
    <t>Christ Church CEJ School, Ramsgate</t>
  </si>
  <si>
    <t>St Gregory's Catholic Primary School, Margate</t>
  </si>
  <si>
    <t>St Joseph's Catholic Primary School, Broadstairs</t>
  </si>
  <si>
    <t>Drapers Mills Primary Academy</t>
  </si>
  <si>
    <t>Salmestone Primary School</t>
  </si>
  <si>
    <t>Northdown Primary School</t>
  </si>
  <si>
    <t>Newlands Primary School</t>
  </si>
  <si>
    <t>St Laurence in Thanet C of E Junior School</t>
  </si>
  <si>
    <t>Dame Janet Primary Academy</t>
  </si>
  <si>
    <t>Ramsgate Free School</t>
  </si>
  <si>
    <t>Charles Dickens School, The</t>
  </si>
  <si>
    <t>St George's CE Foundation School</t>
  </si>
  <si>
    <t>Royal Harbour Academy, The</t>
  </si>
  <si>
    <t>Ursuline College</t>
  </si>
  <si>
    <t>King Ethelbert School</t>
  </si>
  <si>
    <t>Hartsdown Technology College</t>
  </si>
  <si>
    <t>Dane Court Grammar School</t>
  </si>
  <si>
    <t>Chatham &amp; Clarendon Grammar School</t>
  </si>
  <si>
    <t>Discovery School, The</t>
  </si>
  <si>
    <t>Tonbridge and Malling</t>
  </si>
  <si>
    <t>Hadlow School</t>
  </si>
  <si>
    <t>Slade Primary School</t>
  </si>
  <si>
    <t>Sussex Road Community Primary School</t>
  </si>
  <si>
    <t>East Peckham Primary School</t>
  </si>
  <si>
    <t>Ightham Primary School</t>
  </si>
  <si>
    <t>Mereworth Community Primary School</t>
  </si>
  <si>
    <t>Offham Primary School</t>
  </si>
  <si>
    <t>Plaxtol Primary School</t>
  </si>
  <si>
    <t>Ryarsh Primary School</t>
  </si>
  <si>
    <t>Shipbourne School</t>
  </si>
  <si>
    <t>St Katherine's School</t>
  </si>
  <si>
    <t>Woodlands Junior School</t>
  </si>
  <si>
    <t>Woodlands Infant School</t>
  </si>
  <si>
    <t>Brookfield Infant School</t>
  </si>
  <si>
    <t>Tunbury Primary School</t>
  </si>
  <si>
    <t>Stocks Green Primary School</t>
  </si>
  <si>
    <t>Lunsford Primary School</t>
  </si>
  <si>
    <t>Cage Green Primary School</t>
  </si>
  <si>
    <t>Long Mead Community Primary School</t>
  </si>
  <si>
    <t>St Stephen's (Tonbridge) Primary School</t>
  </si>
  <si>
    <t>Kings Hill School</t>
  </si>
  <si>
    <t>Hildenborough CEP School</t>
  </si>
  <si>
    <t>St Peter's CEP School</t>
  </si>
  <si>
    <t>St Mark's CEP School, Eccles</t>
  </si>
  <si>
    <t>Burham CEP School</t>
  </si>
  <si>
    <t>Trottiscliffe CEP School</t>
  </si>
  <si>
    <t>Wateringbury CEP School</t>
  </si>
  <si>
    <t>Wouldham, All Saint's CEP School</t>
  </si>
  <si>
    <t>St George's CEP School</t>
  </si>
  <si>
    <t>St Peter &amp; St Paul CEP School, Leybourne</t>
  </si>
  <si>
    <t>Platt CEP School</t>
  </si>
  <si>
    <t>Snodland CEP School</t>
  </si>
  <si>
    <t>Borough Green Primary School</t>
  </si>
  <si>
    <t>Ditton CEJ School</t>
  </si>
  <si>
    <t>Ditton Infant School</t>
  </si>
  <si>
    <t>Brookfield Junior School, Larkfield</t>
  </si>
  <si>
    <t>Aylesford Primary School</t>
  </si>
  <si>
    <t>St Margaret Clitherow Catholic Primary School</t>
  </si>
  <si>
    <t>More Park RCP School</t>
  </si>
  <si>
    <t>West Malling CEP School</t>
  </si>
  <si>
    <t>St James the Great Academy</t>
  </si>
  <si>
    <t>Valley Invicta Primary School at Holborough Lakes</t>
  </si>
  <si>
    <t>Valley Invicta Primary School at Kings Hill</t>
  </si>
  <si>
    <t>Valley Invicta Primary School at Leybourne Chase</t>
  </si>
  <si>
    <t>Holmesdale Technology College</t>
  </si>
  <si>
    <t>Judd School, The</t>
  </si>
  <si>
    <t>Aylesford School - Sports College</t>
  </si>
  <si>
    <t>Malling School, The</t>
  </si>
  <si>
    <t>Hugh Christie Technology College</t>
  </si>
  <si>
    <t>Wrotham School</t>
  </si>
  <si>
    <t>Weald of Kent Grammar School</t>
  </si>
  <si>
    <t>Tonbridge Grammar School</t>
  </si>
  <si>
    <t>Hillview School for Girls</t>
  </si>
  <si>
    <t>Hayesbrook School, The</t>
  </si>
  <si>
    <t>Hadlow Rural Community School</t>
  </si>
  <si>
    <t>Paddock Wood Primary School</t>
  </si>
  <si>
    <t>Tunbridge Wells</t>
  </si>
  <si>
    <t>Capel Primary School</t>
  </si>
  <si>
    <t>Horsmonden Primary School</t>
  </si>
  <si>
    <t>Pembury School</t>
  </si>
  <si>
    <t>Sandhurst Primary School</t>
  </si>
  <si>
    <t>Claremont Primary School</t>
  </si>
  <si>
    <t>Langton Green Primary School</t>
  </si>
  <si>
    <t>Bishops Down Primary School</t>
  </si>
  <si>
    <t>Broadwater Primary School</t>
  </si>
  <si>
    <t>Benenden CEP School</t>
  </si>
  <si>
    <t>Bidborough CEP School</t>
  </si>
  <si>
    <t>Cranbrook CEP School</t>
  </si>
  <si>
    <t>Goudhurst &amp; Kilndown CEP School</t>
  </si>
  <si>
    <t>Hawkhurst CEP School</t>
  </si>
  <si>
    <t>Lamberhurst St Mary's CEP School</t>
  </si>
  <si>
    <t>Speldhurst CEP School</t>
  </si>
  <si>
    <t>St James' CEJ School</t>
  </si>
  <si>
    <t>St John's CEP School</t>
  </si>
  <si>
    <t>St Marks CEP School</t>
  </si>
  <si>
    <t>Frittenden CEP School</t>
  </si>
  <si>
    <t>St Matthew's High Brooms CEP School</t>
  </si>
  <si>
    <t>Southborough CEP School</t>
  </si>
  <si>
    <t>Brenchley &amp; Matfield CEP School</t>
  </si>
  <si>
    <t>Colliers Green CEP School</t>
  </si>
  <si>
    <t>Sissinghurst CEP School</t>
  </si>
  <si>
    <t>St Barnabas CEP School</t>
  </si>
  <si>
    <t>St James' CEI School</t>
  </si>
  <si>
    <t>St Augustine's Catholic Primary School</t>
  </si>
  <si>
    <t>Rusthall, St Paul's CE VA School</t>
  </si>
  <si>
    <t>Temple Grove Academy</t>
  </si>
  <si>
    <t>Skinners' Kent Primary School</t>
  </si>
  <si>
    <t>Wells Free School, The</t>
  </si>
  <si>
    <t>Tunbridge Wells Girls' Grammar School</t>
  </si>
  <si>
    <t>Tunbridge Wells Grammar School for Boys</t>
  </si>
  <si>
    <t>Skinners' School, The</t>
  </si>
  <si>
    <t>St Gregory's Catholic School</t>
  </si>
  <si>
    <t>High Weald Academy, The</t>
  </si>
  <si>
    <t>Skinners Kent Academy</t>
  </si>
  <si>
    <t>Cranbrook School</t>
  </si>
  <si>
    <t>Mascalls School</t>
  </si>
  <si>
    <t>Bennett Memorial Diocesan School</t>
  </si>
  <si>
    <t>National Funding Formula Illustration - Kent Schools and Academies</t>
  </si>
  <si>
    <t>Movement in Funding</t>
  </si>
  <si>
    <t>Movement in funding</t>
  </si>
  <si>
    <t>% movement per pupil</t>
  </si>
  <si>
    <t>2016-17 SBS expressed as an amount per pupil</t>
  </si>
  <si>
    <t>SBS based on NFF expressed as an amount per pupil</t>
  </si>
  <si>
    <t xml:space="preserve">Movement in the amount per pupil </t>
  </si>
  <si>
    <t>2016-17 School Budget Share (SBS)</t>
  </si>
  <si>
    <t>A</t>
  </si>
  <si>
    <t>B</t>
  </si>
  <si>
    <t>C</t>
  </si>
  <si>
    <t>Pupil numbers</t>
  </si>
  <si>
    <t>School Name</t>
  </si>
  <si>
    <t>H</t>
  </si>
  <si>
    <t>D = C - B</t>
  </si>
  <si>
    <t>E = B / A</t>
  </si>
  <si>
    <t>F = C / A</t>
  </si>
  <si>
    <t>G = F - E</t>
  </si>
  <si>
    <t>All-through</t>
  </si>
  <si>
    <t/>
  </si>
  <si>
    <t>New School</t>
  </si>
  <si>
    <t>The figures listed below are illustrations based on 2016-17 data. Actual allocations for future years will reflect the final National Funding formula (subject to consultation) and will be updated for the latest pupil data. 
Please note that New Schools which are still growing in size are not illustrated.</t>
  </si>
  <si>
    <t>Select Dfe number</t>
  </si>
  <si>
    <t>Dfe number</t>
  </si>
  <si>
    <t>dfe number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</si>
</sst>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0.0%"/>
    <numFmt numFmtId="165" formatCode="&quot;£&quot;#,##0;[Red]&quot;£&quot;#,##0"/>
    <numFmt numFmtId="166" formatCode="#,##0;[Red]\(#,##0\)"/>
    <numFmt numFmtId="167" formatCode="_-* #,##0.0000_-;\-* #,##0.0000_-;_-* &quot;-&quot;??_-;_-@_-"/>
    <numFmt numFmtId="168" formatCode="&quot;£&quot;#,##0"/>
    <numFmt numFmtId="169" formatCode="&quot;£&quot;#,##0.00;[Red]&quot;£&quot;#,##0.00"/>
  </numFmts>
  <fonts count="11" x14ac:knownFonts="1">
    <font>
      <sz val="11"/>
      <color theme="1"/>
      <name val="Calibri"/>
      <family val="2"/>
      <scheme val="minor"/>
    </font>
    <font>
      <sz val="11"/>
      <color theme="1"/>
      <name val="Calibri"/>
      <family val="2"/>
      <scheme val="minor"/>
    </font>
    <font>
      <sz val="10"/>
      <name val="Arial"/>
      <family val="2"/>
    </font>
    <font>
      <u/>
      <sz val="11"/>
      <color rgb="FF0000FF"/>
      <name val="Calibri"/>
      <family val="2"/>
    </font>
    <font>
      <sz val="11"/>
      <color rgb="FF000000"/>
      <name val="Calibri"/>
      <family val="2"/>
      <scheme val="minor"/>
    </font>
    <font>
      <sz val="8"/>
      <color indexed="72"/>
      <name val="MS Sans Serif"/>
      <family val="2"/>
    </font>
    <font>
      <sz val="10"/>
      <name val="MS Sans Serif"/>
      <family val="2"/>
    </font>
    <font>
      <sz val="11"/>
      <color theme="1"/>
      <name val="Arial"/>
      <family val="2"/>
    </font>
    <font>
      <b/>
      <u/>
      <sz val="14"/>
      <color theme="1"/>
      <name val="Arial"/>
      <family val="2"/>
    </font>
    <font>
      <i/>
      <sz val="11"/>
      <color theme="1"/>
      <name val="Arial"/>
      <family val="2"/>
    </font>
    <font>
      <sz val="11"/>
      <color theme="0"/>
      <name val="Arial"/>
      <family val="2"/>
    </font>
  </fonts>
  <fills count="4">
    <fill>
      <patternFill patternType="none"/>
    </fill>
    <fill>
      <patternFill patternType="gray125"/>
    </fill>
    <fill>
      <patternFill patternType="solid">
        <fgColor theme="5" tint="0.59999389629810485"/>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s>
  <cellStyleXfs count="11">
    <xf numFmtId="0" fontId="0" fillId="0" borderId="0"/>
    <xf numFmtId="9" fontId="1" fillId="0" borderId="0" applyFont="0" applyFill="0" applyBorder="0" applyAlignment="0" applyProtection="0"/>
    <xf numFmtId="0" fontId="2" fillId="0" borderId="0"/>
    <xf numFmtId="43" fontId="2" fillId="0" borderId="0" applyFont="0" applyFill="0" applyBorder="0" applyAlignment="0" applyProtection="0"/>
    <xf numFmtId="0" fontId="3" fillId="0" borderId="0" applyNumberFormat="0" applyFill="0" applyBorder="0" applyAlignment="0" applyProtection="0"/>
    <xf numFmtId="0" fontId="4" fillId="0" borderId="0"/>
    <xf numFmtId="0" fontId="5" fillId="0" borderId="0" applyAlignment="0">
      <alignment vertical="top" wrapText="1"/>
      <protection locked="0"/>
    </xf>
    <xf numFmtId="0" fontId="2" fillId="0" borderId="0"/>
    <xf numFmtId="0" fontId="6" fillId="0" borderId="0"/>
    <xf numFmtId="9" fontId="2" fillId="0" borderId="0" applyFont="0" applyFill="0" applyBorder="0" applyAlignment="0" applyProtection="0"/>
    <xf numFmtId="43" fontId="1" fillId="0" borderId="0" applyFont="0" applyFill="0" applyBorder="0" applyAlignment="0" applyProtection="0"/>
  </cellStyleXfs>
  <cellXfs count="48">
    <xf numFmtId="0" fontId="0" fillId="0" borderId="0" xfId="0"/>
    <xf numFmtId="164" fontId="0" fillId="0" borderId="0" xfId="1" applyNumberFormat="1" applyFont="1"/>
    <xf numFmtId="165" fontId="0" fillId="0" borderId="0" xfId="0" applyNumberFormat="1"/>
    <xf numFmtId="166" fontId="0" fillId="0" borderId="0" xfId="0" applyNumberFormat="1"/>
    <xf numFmtId="164" fontId="0" fillId="0" borderId="0" xfId="0" applyNumberFormat="1"/>
    <xf numFmtId="0" fontId="0" fillId="0" borderId="1" xfId="0" applyBorder="1" applyAlignment="1">
      <alignment vertical="top" wrapText="1"/>
    </xf>
    <xf numFmtId="0" fontId="0" fillId="0" borderId="1" xfId="0" applyBorder="1" applyAlignment="1">
      <alignment horizontal="right" vertical="top" wrapText="1"/>
    </xf>
    <xf numFmtId="0" fontId="0" fillId="0" borderId="0" xfId="0" applyAlignment="1">
      <alignment wrapText="1"/>
    </xf>
    <xf numFmtId="0" fontId="8" fillId="3" borderId="0" xfId="0" applyFont="1" applyFill="1" applyAlignment="1" applyProtection="1">
      <alignment wrapText="1"/>
      <protection hidden="1"/>
    </xf>
    <xf numFmtId="0" fontId="0" fillId="3" borderId="0" xfId="0" applyFill="1" applyAlignment="1">
      <alignment wrapText="1"/>
    </xf>
    <xf numFmtId="0" fontId="7" fillId="3" borderId="0" xfId="0" applyFont="1" applyFill="1" applyProtection="1">
      <protection hidden="1"/>
    </xf>
    <xf numFmtId="0" fontId="10" fillId="3" borderId="0" xfId="0" applyFont="1" applyFill="1" applyProtection="1">
      <protection hidden="1"/>
    </xf>
    <xf numFmtId="0" fontId="9" fillId="3" borderId="0" xfId="0" applyFont="1" applyFill="1" applyProtection="1">
      <protection hidden="1"/>
    </xf>
    <xf numFmtId="165" fontId="9" fillId="3" borderId="0" xfId="0" applyNumberFormat="1" applyFont="1" applyFill="1" applyProtection="1">
      <protection hidden="1"/>
    </xf>
    <xf numFmtId="167" fontId="9" fillId="3" borderId="0" xfId="10" applyNumberFormat="1" applyFont="1" applyFill="1" applyProtection="1">
      <protection hidden="1"/>
    </xf>
    <xf numFmtId="164" fontId="7" fillId="3" borderId="0" xfId="1" applyNumberFormat="1" applyFont="1" applyFill="1" applyProtection="1">
      <protection hidden="1"/>
    </xf>
    <xf numFmtId="165" fontId="7" fillId="3" borderId="0" xfId="0" applyNumberFormat="1" applyFont="1" applyFill="1" applyProtection="1">
      <protection hidden="1"/>
    </xf>
    <xf numFmtId="0" fontId="7" fillId="3" borderId="0" xfId="0" applyFont="1" applyFill="1" applyAlignment="1" applyProtection="1">
      <alignment horizontal="left"/>
      <protection hidden="1"/>
    </xf>
    <xf numFmtId="0" fontId="7" fillId="3" borderId="1" xfId="0" applyFont="1" applyFill="1" applyBorder="1" applyAlignment="1" applyProtection="1">
      <alignment horizontal="left" vertical="top" wrapText="1"/>
      <protection hidden="1"/>
    </xf>
    <xf numFmtId="169" fontId="7" fillId="3" borderId="0" xfId="0" applyNumberFormat="1" applyFont="1" applyFill="1" applyProtection="1">
      <protection hidden="1"/>
    </xf>
    <xf numFmtId="165" fontId="0" fillId="0" borderId="0" xfId="0" quotePrefix="1" applyNumberFormat="1"/>
    <xf numFmtId="166" fontId="0" fillId="0" borderId="0" xfId="0" quotePrefix="1" applyNumberFormat="1"/>
    <xf numFmtId="0" fontId="9" fillId="3" borderId="4" xfId="0" applyFont="1" applyFill="1" applyBorder="1" applyAlignment="1" applyProtection="1">
      <alignment horizontal="left" vertical="top"/>
      <protection hidden="1"/>
    </xf>
    <xf numFmtId="0" fontId="7" fillId="3" borderId="0" xfId="0" applyFont="1" applyFill="1" applyAlignment="1" applyProtection="1">
      <alignment horizontal="left" vertical="top"/>
      <protection hidden="1"/>
    </xf>
    <xf numFmtId="0" fontId="0" fillId="3" borderId="0" xfId="0" applyFill="1" applyAlignment="1">
      <alignment horizontal="center" wrapText="1"/>
    </xf>
    <xf numFmtId="0" fontId="7" fillId="3" borderId="0" xfId="0" applyFont="1" applyFill="1" applyAlignment="1" applyProtection="1">
      <alignment horizontal="center"/>
      <protection hidden="1"/>
    </xf>
    <xf numFmtId="0" fontId="9" fillId="3" borderId="4" xfId="0" applyFont="1" applyFill="1" applyBorder="1" applyAlignment="1" applyProtection="1">
      <alignment horizontal="center" vertical="top"/>
      <protection hidden="1"/>
    </xf>
    <xf numFmtId="0" fontId="7" fillId="3" borderId="1" xfId="0" applyFont="1" applyFill="1" applyBorder="1" applyAlignment="1" applyProtection="1">
      <alignment horizontal="center" vertical="top" wrapText="1"/>
      <protection hidden="1"/>
    </xf>
    <xf numFmtId="0" fontId="7" fillId="3" borderId="0" xfId="0" applyFont="1" applyFill="1" applyAlignment="1" applyProtection="1">
      <alignment horizontal="center" vertical="top" wrapText="1"/>
      <protection hidden="1"/>
    </xf>
    <xf numFmtId="0" fontId="7" fillId="3" borderId="0" xfId="0" applyFont="1" applyFill="1" applyAlignment="1" applyProtection="1">
      <alignment horizontal="center" wrapText="1"/>
      <protection hidden="1"/>
    </xf>
    <xf numFmtId="165" fontId="7" fillId="3" borderId="0" xfId="0" applyNumberFormat="1" applyFont="1" applyFill="1" applyAlignment="1" applyProtection="1">
      <alignment horizontal="right" vertical="top"/>
      <protection hidden="1"/>
    </xf>
    <xf numFmtId="165" fontId="7" fillId="3" borderId="0" xfId="0" applyNumberFormat="1" applyFont="1" applyFill="1" applyAlignment="1" applyProtection="1">
      <alignment horizontal="right"/>
      <protection hidden="1"/>
    </xf>
    <xf numFmtId="168" fontId="7" fillId="3" borderId="0" xfId="0" applyNumberFormat="1" applyFont="1" applyFill="1" applyAlignment="1" applyProtection="1">
      <alignment horizontal="right" vertical="top"/>
      <protection hidden="1"/>
    </xf>
    <xf numFmtId="168" fontId="7" fillId="3" borderId="0" xfId="0" applyNumberFormat="1" applyFont="1" applyFill="1" applyAlignment="1" applyProtection="1">
      <alignment horizontal="right"/>
      <protection hidden="1"/>
    </xf>
    <xf numFmtId="164" fontId="7" fillId="3" borderId="0" xfId="1" applyNumberFormat="1" applyFont="1" applyFill="1" applyAlignment="1">
      <alignment horizontal="right" vertical="top"/>
    </xf>
    <xf numFmtId="164" fontId="7" fillId="3" borderId="0" xfId="1" applyNumberFormat="1" applyFont="1" applyFill="1" applyAlignment="1">
      <alignment horizontal="right"/>
    </xf>
    <xf numFmtId="0" fontId="9" fillId="3" borderId="1" xfId="0" applyFont="1" applyFill="1" applyBorder="1" applyAlignment="1" applyProtection="1">
      <alignment horizontal="center" vertical="top"/>
      <protection hidden="1"/>
    </xf>
    <xf numFmtId="0" fontId="9" fillId="3" borderId="1" xfId="0" applyFont="1" applyFill="1" applyBorder="1" applyAlignment="1" applyProtection="1">
      <alignment horizontal="left" vertical="top"/>
      <protection hidden="1"/>
    </xf>
    <xf numFmtId="0" fontId="0" fillId="0" borderId="0" xfId="0" quotePrefix="1" applyBorder="1" applyAlignment="1">
      <alignment vertical="top" wrapText="1"/>
    </xf>
    <xf numFmtId="0" fontId="0" fillId="0" borderId="0" xfId="0" quotePrefix="1" applyBorder="1" applyAlignment="1">
      <alignment horizontal="right" vertical="top" wrapText="1"/>
    </xf>
    <xf numFmtId="0" fontId="8" fillId="3" borderId="0" xfId="0" applyFont="1" applyFill="1" applyAlignment="1" applyProtection="1">
      <alignment wrapText="1"/>
      <protection hidden="1"/>
    </xf>
    <xf numFmtId="0" fontId="0" fillId="0" borderId="0" xfId="0" applyAlignment="1">
      <alignment wrapText="1"/>
    </xf>
    <xf numFmtId="0" fontId="7" fillId="2" borderId="3" xfId="0" applyFont="1" applyFill="1" applyBorder="1" applyAlignment="1" applyProtection="1">
      <alignment horizontal="center" wrapText="1"/>
      <protection locked="0" hidden="1"/>
    </xf>
    <xf numFmtId="0" fontId="7" fillId="2" borderId="2" xfId="0" applyFont="1" applyFill="1" applyBorder="1" applyAlignment="1" applyProtection="1">
      <alignment horizontal="center" wrapText="1"/>
      <protection locked="0" hidden="1"/>
    </xf>
    <xf numFmtId="0" fontId="7" fillId="3" borderId="0" xfId="0" applyFont="1" applyFill="1" applyAlignment="1" applyProtection="1">
      <alignment wrapText="1"/>
      <protection hidden="1"/>
    </xf>
    <xf numFmtId="0" fontId="0" fillId="0" borderId="0" xfId="0" applyFont="1" applyAlignment="1">
      <alignment wrapText="1"/>
    </xf>
    <xf numFmtId="0" fontId="7" fillId="3" borderId="3" xfId="0" applyFont="1" applyFill="1" applyBorder="1" applyAlignment="1" applyProtection="1">
      <alignment wrapText="1"/>
      <protection hidden="1"/>
    </xf>
    <xf numFmtId="0" fontId="0" fillId="0" borderId="2" xfId="0" applyBorder="1" applyAlignment="1">
      <alignment wrapText="1"/>
    </xf>
  </cellXfs>
  <cellStyles count="11">
    <cellStyle name="%" xfId="2"/>
    <cellStyle name="Comma" xfId="10" builtinId="3"/>
    <cellStyle name="Comma 2" xfId="3"/>
    <cellStyle name="Hyperlink 2" xfId="4"/>
    <cellStyle name="Normal" xfId="0" builtinId="0"/>
    <cellStyle name="Normal 2" xfId="5"/>
    <cellStyle name="Normal 2 2" xfId="6"/>
    <cellStyle name="Normal 3" xfId="7"/>
    <cellStyle name="Normal 4" xfId="8"/>
    <cellStyle name="Percent" xfId="1" builtinId="5"/>
    <cellStyle name="Percent 2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267450</xdr:colOff>
      <xdr:row>0</xdr:row>
      <xdr:rowOff>80683</xdr:rowOff>
    </xdr:from>
    <xdr:to>
      <xdr:col>10</xdr:col>
      <xdr:colOff>781589</xdr:colOff>
      <xdr:row>3</xdr:row>
      <xdr:rowOff>84022</xdr:rowOff>
    </xdr:to>
    <xdr:pic>
      <xdr:nvPicPr>
        <xdr:cNvPr id="2" name="Picture 1" descr="C:\Documents and Settings\PlummO01\Desktop\KCC_Logo_New_2012_Framed.jpg"/>
        <xdr:cNvPicPr>
          <a:picLocks noChangeAspect="1" noChangeArrowheads="1"/>
        </xdr:cNvPicPr>
      </xdr:nvPicPr>
      <xdr:blipFill>
        <a:blip xmlns:r="http://schemas.openxmlformats.org/officeDocument/2006/relationships" r:embed="rId1" cstate="print"/>
        <a:srcRect/>
        <a:stretch>
          <a:fillRect/>
        </a:stretch>
      </xdr:blipFill>
      <xdr:spPr bwMode="auto">
        <a:xfrm>
          <a:off x="11468850" y="80683"/>
          <a:ext cx="1415840" cy="91773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L620"/>
  <sheetViews>
    <sheetView tabSelected="1" zoomScale="85" zoomScaleNormal="85" workbookViewId="0">
      <pane ySplit="10" topLeftCell="A11" activePane="bottomLeft" state="frozen"/>
      <selection pane="bottomLeft" activeCell="C7" sqref="C7:D7"/>
    </sheetView>
  </sheetViews>
  <sheetFormatPr defaultColWidth="9.109375" defaultRowHeight="13.8" x14ac:dyDescent="0.25"/>
  <cols>
    <col min="1" max="1" width="48.77734375" style="10" customWidth="1"/>
    <col min="2" max="2" width="17.33203125" style="10" customWidth="1"/>
    <col min="3" max="3" width="12.33203125" style="10" customWidth="1"/>
    <col min="4" max="4" width="12.44140625" style="25" customWidth="1"/>
    <col min="5" max="9" width="16.44140625" style="10" customWidth="1"/>
    <col min="10" max="10" width="13.21875" style="10" customWidth="1"/>
    <col min="11" max="11" width="12.33203125" style="10" customWidth="1"/>
    <col min="12" max="12" width="10" style="10" customWidth="1"/>
    <col min="13" max="13" width="9.109375" style="10" customWidth="1"/>
    <col min="14" max="16384" width="9.109375" style="10"/>
  </cols>
  <sheetData>
    <row r="2" spans="1:12" ht="43.2" customHeight="1" x14ac:dyDescent="0.3">
      <c r="A2" s="40" t="s">
        <v>576</v>
      </c>
      <c r="B2" s="41"/>
      <c r="C2" s="41"/>
      <c r="D2" s="24"/>
      <c r="H2" s="9"/>
    </row>
    <row r="3" spans="1:12" ht="15" customHeight="1" x14ac:dyDescent="0.3">
      <c r="A3" s="8"/>
      <c r="C3" s="7"/>
      <c r="D3" s="24"/>
      <c r="H3" s="9"/>
    </row>
    <row r="4" spans="1:12" ht="18" customHeight="1" x14ac:dyDescent="0.25">
      <c r="A4" s="44" t="s">
        <v>597</v>
      </c>
      <c r="B4" s="45"/>
      <c r="C4" s="45"/>
      <c r="D4" s="45"/>
      <c r="E4" s="45"/>
      <c r="F4" s="45"/>
    </row>
    <row r="5" spans="1:12" ht="44.4" customHeight="1" x14ac:dyDescent="0.25">
      <c r="A5" s="45"/>
      <c r="B5" s="45"/>
      <c r="C5" s="45"/>
      <c r="D5" s="45"/>
      <c r="E5" s="45"/>
      <c r="F5" s="45"/>
    </row>
    <row r="6" spans="1:12" ht="14.4" thickBot="1" x14ac:dyDescent="0.3"/>
    <row r="7" spans="1:12" ht="17.399999999999999" customHeight="1" thickBot="1" x14ac:dyDescent="0.35">
      <c r="A7" s="46" t="s">
        <v>599</v>
      </c>
      <c r="B7" s="47"/>
      <c r="C7" s="42" t="s">
        <v>598</v>
      </c>
      <c r="D7" s="43"/>
      <c r="E7" s="11">
        <f>COUNTIF(data!$A$13:$A$565,C7)</f>
        <v>0</v>
      </c>
      <c r="H7" s="19"/>
    </row>
    <row r="8" spans="1:12" ht="14.4" x14ac:dyDescent="0.3">
      <c r="E8" s="13"/>
      <c r="F8" s="13"/>
      <c r="G8" s="13"/>
      <c r="H8" s="13"/>
      <c r="I8" s="13"/>
      <c r="J8" s="13"/>
      <c r="K8" s="14"/>
    </row>
    <row r="9" spans="1:12" s="12" customFormat="1" ht="14.4" x14ac:dyDescent="0.3">
      <c r="A9" s="37"/>
      <c r="B9" s="22"/>
      <c r="C9" s="26" t="s">
        <v>584</v>
      </c>
      <c r="D9" s="26" t="s">
        <v>585</v>
      </c>
      <c r="E9" s="26" t="s">
        <v>586</v>
      </c>
      <c r="F9" s="26" t="s">
        <v>590</v>
      </c>
      <c r="G9" s="26" t="s">
        <v>591</v>
      </c>
      <c r="H9" s="26" t="s">
        <v>592</v>
      </c>
      <c r="I9" s="26" t="s">
        <v>593</v>
      </c>
      <c r="J9" s="36" t="s">
        <v>589</v>
      </c>
      <c r="K9" s="14"/>
    </row>
    <row r="10" spans="1:12" ht="72" customHeight="1" x14ac:dyDescent="0.25">
      <c r="A10" s="18" t="s">
        <v>588</v>
      </c>
      <c r="B10" s="18" t="s">
        <v>1</v>
      </c>
      <c r="C10" s="27" t="s">
        <v>587</v>
      </c>
      <c r="D10" s="27" t="s">
        <v>583</v>
      </c>
      <c r="E10" s="27" t="s">
        <v>9</v>
      </c>
      <c r="F10" s="27" t="s">
        <v>577</v>
      </c>
      <c r="G10" s="27" t="s">
        <v>580</v>
      </c>
      <c r="H10" s="27" t="s">
        <v>581</v>
      </c>
      <c r="I10" s="27" t="s">
        <v>582</v>
      </c>
      <c r="J10" s="27" t="s">
        <v>579</v>
      </c>
    </row>
    <row r="11" spans="1:12" ht="13.2" customHeight="1" x14ac:dyDescent="0.25">
      <c r="A11" s="23" t="str">
        <f>IF(ISERROR(VLOOKUP($C$7,data!$A$11:$L$565,2,0)),"",VLOOKUP($C$7,data!$A$11:$L$565,2,0))</f>
        <v/>
      </c>
      <c r="B11" s="23" t="str">
        <f>IF(ISERROR(VLOOKUP($C$7,data!$A$11:$L$565,3,0)),"",VLOOKUP($C$7,data!$A$11:$L$565,3,0))</f>
        <v/>
      </c>
      <c r="C11" s="28" t="str">
        <f>IF(ISERROR(VLOOKUP($C$7,data!$A$11:$L$565,4,0)),"",VLOOKUP($C$7,data!$A$11:$L$565,4,0))</f>
        <v/>
      </c>
      <c r="D11" s="30" t="str">
        <f>IF(ISERROR(VLOOKUP($C$7,data!$A$11:$L$565,6,0)),"",VLOOKUP($C$7,data!$A$11:$L$565,6,0))</f>
        <v/>
      </c>
      <c r="E11" s="30" t="str">
        <f>IF(ISERROR(VLOOKUP($C$7,data!$A$11:$L$565,7,0)),"",VLOOKUP($C$7,data!$A$11:$L$565,7,0))</f>
        <v/>
      </c>
      <c r="F11" s="32" t="str">
        <f>IF(ISERROR(VLOOKUP($C$7,data!$A$11:$L$565,8,0)),"",VLOOKUP($C$7,data!$A$11:$L$565,8,0))</f>
        <v/>
      </c>
      <c r="G11" s="30" t="str">
        <f>IF(ISERROR(VLOOKUP($C$7,data!$A$11:$L$565,9,0)),"",VLOOKUP($C$7,data!$A$11:$L$565,9,0))</f>
        <v/>
      </c>
      <c r="H11" s="30" t="str">
        <f>IF(ISERROR(VLOOKUP($C$7,data!$A$11:$L$565,10,0)),"",VLOOKUP($C$7,data!$A$11:$L$565,10,0))</f>
        <v/>
      </c>
      <c r="I11" s="32" t="str">
        <f>IF(ISERROR(VLOOKUP($C$7,data!$A$11:$L$565,11,0)),"",VLOOKUP($C$7,data!$A$11:$L$565,11,0))</f>
        <v/>
      </c>
      <c r="J11" s="34" t="str">
        <f>IF(ISERROR(VLOOKUP($C$7,data!$A$11:$L$565,12,0)),"",VLOOKUP($C$7,data!$A$11:$L$565,12,0))</f>
        <v/>
      </c>
      <c r="K11" s="16"/>
    </row>
    <row r="12" spans="1:12" x14ac:dyDescent="0.25">
      <c r="A12" s="23"/>
      <c r="B12" s="23"/>
      <c r="C12" s="28"/>
      <c r="D12" s="30"/>
      <c r="E12" s="30"/>
      <c r="F12" s="32"/>
      <c r="G12" s="30"/>
      <c r="H12" s="30"/>
      <c r="I12" s="32"/>
      <c r="J12" s="34"/>
      <c r="K12" s="15"/>
    </row>
    <row r="13" spans="1:12" x14ac:dyDescent="0.25">
      <c r="A13" s="23"/>
      <c r="B13" s="23"/>
      <c r="C13" s="28"/>
      <c r="D13" s="30"/>
      <c r="E13" s="30"/>
      <c r="F13" s="32"/>
      <c r="G13" s="30"/>
      <c r="H13" s="30"/>
      <c r="I13" s="32"/>
      <c r="J13" s="34"/>
      <c r="K13" s="15"/>
    </row>
    <row r="14" spans="1:12" x14ac:dyDescent="0.25">
      <c r="A14" s="23"/>
      <c r="B14" s="23"/>
      <c r="C14" s="28"/>
      <c r="D14" s="30"/>
      <c r="E14" s="30"/>
      <c r="F14" s="32"/>
      <c r="G14" s="30"/>
      <c r="H14" s="30"/>
      <c r="I14" s="32"/>
      <c r="J14" s="34"/>
      <c r="K14" s="15"/>
    </row>
    <row r="15" spans="1:12" ht="13.2" customHeight="1" x14ac:dyDescent="0.25">
      <c r="A15" s="23"/>
      <c r="B15" s="23"/>
      <c r="C15" s="28"/>
      <c r="D15" s="30"/>
      <c r="E15" s="30"/>
      <c r="F15" s="32"/>
      <c r="G15" s="30"/>
      <c r="H15" s="30"/>
      <c r="I15" s="32"/>
      <c r="J15" s="34"/>
      <c r="K15" s="16"/>
    </row>
    <row r="16" spans="1:12" x14ac:dyDescent="0.25">
      <c r="A16" s="23"/>
      <c r="B16" s="23"/>
      <c r="C16" s="23"/>
      <c r="D16" s="28"/>
      <c r="E16" s="30"/>
      <c r="F16" s="30"/>
      <c r="G16" s="32"/>
      <c r="H16" s="30"/>
      <c r="I16" s="30"/>
      <c r="J16" s="32"/>
      <c r="K16" s="34"/>
      <c r="L16" s="15"/>
    </row>
    <row r="17" spans="1:12" x14ac:dyDescent="0.25">
      <c r="A17" s="23"/>
      <c r="B17" s="23"/>
      <c r="C17" s="23"/>
      <c r="D17" s="28"/>
      <c r="E17" s="30"/>
      <c r="F17" s="30"/>
      <c r="G17" s="32"/>
      <c r="H17" s="30"/>
      <c r="I17" s="30"/>
      <c r="J17" s="32"/>
      <c r="K17" s="34"/>
      <c r="L17" s="15"/>
    </row>
    <row r="18" spans="1:12" x14ac:dyDescent="0.25">
      <c r="A18" s="23"/>
      <c r="B18" s="23"/>
      <c r="C18" s="23"/>
      <c r="D18" s="28"/>
      <c r="E18" s="30"/>
      <c r="F18" s="30"/>
      <c r="G18" s="32"/>
      <c r="H18" s="30"/>
      <c r="I18" s="30"/>
      <c r="J18" s="32"/>
      <c r="K18" s="34"/>
      <c r="L18" s="15"/>
    </row>
    <row r="19" spans="1:12" x14ac:dyDescent="0.25">
      <c r="A19" s="23"/>
      <c r="B19" s="23"/>
      <c r="C19" s="23"/>
      <c r="D19" s="28"/>
      <c r="E19" s="30"/>
      <c r="F19" s="30"/>
      <c r="G19" s="32"/>
      <c r="H19" s="30"/>
      <c r="I19" s="30"/>
      <c r="J19" s="32"/>
      <c r="K19" s="34"/>
      <c r="L19" s="15"/>
    </row>
    <row r="20" spans="1:12" x14ac:dyDescent="0.25">
      <c r="A20" s="23"/>
      <c r="B20" s="23"/>
      <c r="C20" s="23"/>
      <c r="D20" s="28"/>
      <c r="E20" s="30"/>
      <c r="F20" s="30"/>
      <c r="G20" s="32"/>
      <c r="H20" s="30"/>
      <c r="I20" s="30"/>
      <c r="J20" s="32"/>
      <c r="K20" s="34"/>
      <c r="L20" s="15"/>
    </row>
    <row r="21" spans="1:12" x14ac:dyDescent="0.25">
      <c r="A21" s="23"/>
      <c r="B21" s="23"/>
      <c r="C21" s="23"/>
      <c r="D21" s="28"/>
      <c r="E21" s="30"/>
      <c r="F21" s="30"/>
      <c r="G21" s="32"/>
      <c r="H21" s="30"/>
      <c r="I21" s="30"/>
      <c r="J21" s="32"/>
      <c r="K21" s="34"/>
      <c r="L21" s="15"/>
    </row>
    <row r="22" spans="1:12" x14ac:dyDescent="0.25">
      <c r="A22" s="23"/>
      <c r="B22" s="23"/>
      <c r="C22" s="23"/>
      <c r="D22" s="28"/>
      <c r="E22" s="30"/>
      <c r="F22" s="30"/>
      <c r="G22" s="32"/>
      <c r="H22" s="30"/>
      <c r="I22" s="30"/>
      <c r="J22" s="32"/>
      <c r="K22" s="34"/>
      <c r="L22" s="15"/>
    </row>
    <row r="23" spans="1:12" x14ac:dyDescent="0.25">
      <c r="A23" s="23"/>
      <c r="B23" s="23"/>
      <c r="C23" s="23"/>
      <c r="D23" s="28"/>
      <c r="E23" s="30"/>
      <c r="F23" s="30"/>
      <c r="G23" s="32"/>
      <c r="H23" s="30"/>
      <c r="I23" s="30"/>
      <c r="J23" s="32"/>
      <c r="K23" s="34"/>
      <c r="L23" s="15"/>
    </row>
    <row r="24" spans="1:12" x14ac:dyDescent="0.25">
      <c r="A24" s="23"/>
      <c r="B24" s="23"/>
      <c r="C24" s="23"/>
      <c r="D24" s="28"/>
      <c r="E24" s="30"/>
      <c r="F24" s="30"/>
      <c r="G24" s="32"/>
      <c r="H24" s="30"/>
      <c r="I24" s="30"/>
      <c r="J24" s="32"/>
      <c r="K24" s="34"/>
      <c r="L24" s="15"/>
    </row>
    <row r="25" spans="1:12" x14ac:dyDescent="0.25">
      <c r="A25" s="23"/>
      <c r="B25" s="23"/>
      <c r="C25" s="23"/>
      <c r="D25" s="28"/>
      <c r="E25" s="30"/>
      <c r="F25" s="30"/>
      <c r="G25" s="32"/>
      <c r="H25" s="30"/>
      <c r="I25" s="30"/>
      <c r="J25" s="32"/>
      <c r="K25" s="34"/>
      <c r="L25" s="15"/>
    </row>
    <row r="26" spans="1:12" x14ac:dyDescent="0.25">
      <c r="A26" s="23"/>
      <c r="B26" s="23"/>
      <c r="C26" s="23"/>
      <c r="D26" s="28"/>
      <c r="E26" s="30"/>
      <c r="F26" s="30"/>
      <c r="G26" s="32"/>
      <c r="H26" s="30"/>
      <c r="I26" s="30"/>
      <c r="J26" s="32"/>
      <c r="K26" s="34"/>
      <c r="L26" s="15"/>
    </row>
    <row r="27" spans="1:12" x14ac:dyDescent="0.25">
      <c r="A27" s="23"/>
      <c r="B27" s="23"/>
      <c r="C27" s="23"/>
      <c r="D27" s="28"/>
      <c r="E27" s="30"/>
      <c r="F27" s="30"/>
      <c r="G27" s="32"/>
      <c r="H27" s="30"/>
      <c r="I27" s="30"/>
      <c r="J27" s="32"/>
      <c r="K27" s="34"/>
      <c r="L27" s="15"/>
    </row>
    <row r="28" spans="1:12" x14ac:dyDescent="0.25">
      <c r="A28" s="23"/>
      <c r="B28" s="23"/>
      <c r="C28" s="23"/>
      <c r="D28" s="28"/>
      <c r="E28" s="30"/>
      <c r="F28" s="30"/>
      <c r="G28" s="32"/>
      <c r="H28" s="30"/>
      <c r="I28" s="30"/>
      <c r="J28" s="32"/>
      <c r="K28" s="34"/>
      <c r="L28" s="15"/>
    </row>
    <row r="29" spans="1:12" x14ac:dyDescent="0.25">
      <c r="A29" s="23"/>
      <c r="B29" s="23"/>
      <c r="C29" s="23"/>
      <c r="D29" s="28"/>
      <c r="E29" s="30"/>
      <c r="F29" s="30"/>
      <c r="G29" s="32"/>
      <c r="H29" s="30"/>
      <c r="I29" s="30"/>
      <c r="J29" s="32"/>
      <c r="K29" s="34"/>
      <c r="L29" s="15"/>
    </row>
    <row r="30" spans="1:12" x14ac:dyDescent="0.25">
      <c r="A30" s="23"/>
      <c r="B30" s="23"/>
      <c r="C30" s="23"/>
      <c r="D30" s="28"/>
      <c r="E30" s="30"/>
      <c r="F30" s="30"/>
      <c r="G30" s="32"/>
      <c r="H30" s="30"/>
      <c r="I30" s="30"/>
      <c r="J30" s="32"/>
      <c r="K30" s="34"/>
      <c r="L30" s="15"/>
    </row>
    <row r="31" spans="1:12" x14ac:dyDescent="0.25">
      <c r="A31" s="23"/>
      <c r="B31" s="23"/>
      <c r="C31" s="23"/>
      <c r="D31" s="28"/>
      <c r="E31" s="30"/>
      <c r="F31" s="30"/>
      <c r="G31" s="32"/>
      <c r="H31" s="30"/>
      <c r="I31" s="30"/>
      <c r="J31" s="32"/>
      <c r="K31" s="34"/>
      <c r="L31" s="15"/>
    </row>
    <row r="32" spans="1:12" x14ac:dyDescent="0.25">
      <c r="A32" s="23"/>
      <c r="B32" s="23"/>
      <c r="C32" s="23"/>
      <c r="D32" s="28"/>
      <c r="E32" s="30"/>
      <c r="F32" s="30"/>
      <c r="G32" s="32"/>
      <c r="H32" s="30"/>
      <c r="I32" s="30"/>
      <c r="J32" s="32"/>
      <c r="K32" s="34"/>
      <c r="L32" s="15"/>
    </row>
    <row r="33" spans="1:12" x14ac:dyDescent="0.25">
      <c r="A33" s="23"/>
      <c r="B33" s="23"/>
      <c r="C33" s="23"/>
      <c r="D33" s="28"/>
      <c r="E33" s="30"/>
      <c r="F33" s="30"/>
      <c r="G33" s="32"/>
      <c r="H33" s="30"/>
      <c r="I33" s="30"/>
      <c r="J33" s="32"/>
      <c r="K33" s="34"/>
      <c r="L33" s="15"/>
    </row>
    <row r="34" spans="1:12" x14ac:dyDescent="0.25">
      <c r="A34" s="23"/>
      <c r="B34" s="23"/>
      <c r="C34" s="23"/>
      <c r="D34" s="28"/>
      <c r="E34" s="30"/>
      <c r="F34" s="30"/>
      <c r="G34" s="32"/>
      <c r="H34" s="30"/>
      <c r="I34" s="30"/>
      <c r="J34" s="32"/>
      <c r="K34" s="34"/>
      <c r="L34" s="15"/>
    </row>
    <row r="35" spans="1:12" x14ac:dyDescent="0.25">
      <c r="A35" s="23"/>
      <c r="B35" s="23"/>
      <c r="C35" s="23"/>
      <c r="D35" s="28"/>
      <c r="E35" s="30"/>
      <c r="F35" s="30"/>
      <c r="G35" s="32"/>
      <c r="H35" s="30"/>
      <c r="I35" s="30"/>
      <c r="J35" s="32"/>
      <c r="K35" s="34"/>
      <c r="L35" s="15"/>
    </row>
    <row r="36" spans="1:12" x14ac:dyDescent="0.25">
      <c r="A36" s="23"/>
      <c r="B36" s="23"/>
      <c r="C36" s="23"/>
      <c r="D36" s="28"/>
      <c r="E36" s="30"/>
      <c r="F36" s="30"/>
      <c r="G36" s="32"/>
      <c r="H36" s="30"/>
      <c r="I36" s="30"/>
      <c r="J36" s="32"/>
      <c r="K36" s="34"/>
      <c r="L36" s="15"/>
    </row>
    <row r="37" spans="1:12" x14ac:dyDescent="0.25">
      <c r="A37" s="23"/>
      <c r="B37" s="23"/>
      <c r="C37" s="23"/>
      <c r="D37" s="28"/>
      <c r="E37" s="30"/>
      <c r="F37" s="30"/>
      <c r="G37" s="32"/>
      <c r="H37" s="30"/>
      <c r="I37" s="30"/>
      <c r="J37" s="32"/>
      <c r="K37" s="34"/>
      <c r="L37" s="15"/>
    </row>
    <row r="38" spans="1:12" x14ac:dyDescent="0.25">
      <c r="A38" s="23"/>
      <c r="B38" s="23"/>
      <c r="C38" s="23"/>
      <c r="D38" s="28"/>
      <c r="E38" s="30"/>
      <c r="F38" s="30"/>
      <c r="G38" s="32"/>
      <c r="H38" s="30"/>
      <c r="I38" s="30"/>
      <c r="J38" s="32"/>
      <c r="K38" s="34"/>
      <c r="L38" s="15"/>
    </row>
    <row r="39" spans="1:12" x14ac:dyDescent="0.25">
      <c r="A39" s="23"/>
      <c r="B39" s="23"/>
      <c r="C39" s="23"/>
      <c r="D39" s="28"/>
      <c r="E39" s="30"/>
      <c r="F39" s="30"/>
      <c r="G39" s="32"/>
      <c r="H39" s="30"/>
      <c r="I39" s="30"/>
      <c r="J39" s="32"/>
      <c r="K39" s="34"/>
      <c r="L39" s="15"/>
    </row>
    <row r="40" spans="1:12" x14ac:dyDescent="0.25">
      <c r="A40" s="23"/>
      <c r="B40" s="23"/>
      <c r="C40" s="23"/>
      <c r="D40" s="28"/>
      <c r="E40" s="30"/>
      <c r="F40" s="30"/>
      <c r="G40" s="32"/>
      <c r="H40" s="30"/>
      <c r="I40" s="30"/>
      <c r="J40" s="32"/>
      <c r="K40" s="34"/>
      <c r="L40" s="15"/>
    </row>
    <row r="41" spans="1:12" x14ac:dyDescent="0.25">
      <c r="A41" s="23"/>
      <c r="B41" s="23"/>
      <c r="C41" s="23"/>
      <c r="D41" s="28"/>
      <c r="E41" s="30"/>
      <c r="F41" s="30"/>
      <c r="G41" s="32"/>
      <c r="H41" s="30"/>
      <c r="I41" s="30"/>
      <c r="J41" s="32"/>
      <c r="K41" s="34"/>
      <c r="L41" s="15"/>
    </row>
    <row r="42" spans="1:12" x14ac:dyDescent="0.25">
      <c r="A42" s="23"/>
      <c r="B42" s="23"/>
      <c r="C42" s="23"/>
      <c r="D42" s="28"/>
      <c r="E42" s="30"/>
      <c r="F42" s="30"/>
      <c r="G42" s="32"/>
      <c r="H42" s="30"/>
      <c r="I42" s="30"/>
      <c r="J42" s="32"/>
      <c r="K42" s="34"/>
      <c r="L42" s="15"/>
    </row>
    <row r="43" spans="1:12" x14ac:dyDescent="0.25">
      <c r="A43" s="23"/>
      <c r="B43" s="23"/>
      <c r="C43" s="23"/>
      <c r="D43" s="28"/>
      <c r="E43" s="30"/>
      <c r="F43" s="30"/>
      <c r="G43" s="32"/>
      <c r="H43" s="30"/>
      <c r="I43" s="30"/>
      <c r="J43" s="32"/>
      <c r="K43" s="34"/>
      <c r="L43" s="15"/>
    </row>
    <row r="44" spans="1:12" x14ac:dyDescent="0.25">
      <c r="A44" s="23"/>
      <c r="B44" s="23"/>
      <c r="C44" s="23"/>
      <c r="D44" s="28"/>
      <c r="E44" s="30"/>
      <c r="F44" s="30"/>
      <c r="G44" s="32"/>
      <c r="H44" s="30"/>
      <c r="I44" s="30"/>
      <c r="J44" s="32"/>
      <c r="K44" s="34"/>
      <c r="L44" s="15"/>
    </row>
    <row r="45" spans="1:12" x14ac:dyDescent="0.25">
      <c r="A45" s="23"/>
      <c r="B45" s="23"/>
      <c r="C45" s="23"/>
      <c r="D45" s="28"/>
      <c r="E45" s="30"/>
      <c r="F45" s="30"/>
      <c r="G45" s="32"/>
      <c r="H45" s="30"/>
      <c r="I45" s="30"/>
      <c r="J45" s="32"/>
      <c r="K45" s="34"/>
      <c r="L45" s="15"/>
    </row>
    <row r="46" spans="1:12" x14ac:dyDescent="0.25">
      <c r="A46" s="23"/>
      <c r="B46" s="23"/>
      <c r="C46" s="23"/>
      <c r="D46" s="28"/>
      <c r="E46" s="30"/>
      <c r="F46" s="30"/>
      <c r="G46" s="32"/>
      <c r="H46" s="30"/>
      <c r="I46" s="30"/>
      <c r="J46" s="32"/>
      <c r="K46" s="34"/>
      <c r="L46" s="15"/>
    </row>
    <row r="47" spans="1:12" x14ac:dyDescent="0.25">
      <c r="A47" s="23"/>
      <c r="B47" s="23"/>
      <c r="C47" s="23"/>
      <c r="D47" s="28"/>
      <c r="E47" s="30"/>
      <c r="F47" s="30"/>
      <c r="G47" s="32"/>
      <c r="H47" s="30"/>
      <c r="I47" s="30"/>
      <c r="J47" s="32"/>
      <c r="K47" s="34"/>
      <c r="L47" s="15"/>
    </row>
    <row r="48" spans="1:12" x14ac:dyDescent="0.25">
      <c r="A48" s="23"/>
      <c r="B48" s="23"/>
      <c r="C48" s="23"/>
      <c r="D48" s="28"/>
      <c r="E48" s="30"/>
      <c r="F48" s="30"/>
      <c r="G48" s="32"/>
      <c r="H48" s="30"/>
      <c r="I48" s="30"/>
      <c r="J48" s="32"/>
      <c r="K48" s="34"/>
      <c r="L48" s="15"/>
    </row>
    <row r="49" spans="1:12" x14ac:dyDescent="0.25">
      <c r="A49" s="23"/>
      <c r="B49" s="23"/>
      <c r="C49" s="23"/>
      <c r="D49" s="28"/>
      <c r="E49" s="30"/>
      <c r="F49" s="30"/>
      <c r="G49" s="32"/>
      <c r="H49" s="30"/>
      <c r="I49" s="30"/>
      <c r="J49" s="32"/>
      <c r="K49" s="34"/>
      <c r="L49" s="15"/>
    </row>
    <row r="50" spans="1:12" x14ac:dyDescent="0.25">
      <c r="A50" s="23"/>
      <c r="B50" s="23"/>
      <c r="C50" s="23"/>
      <c r="D50" s="28"/>
      <c r="E50" s="30"/>
      <c r="F50" s="30"/>
      <c r="G50" s="32"/>
      <c r="H50" s="30"/>
      <c r="I50" s="30"/>
      <c r="J50" s="32"/>
      <c r="K50" s="34"/>
      <c r="L50" s="15"/>
    </row>
    <row r="51" spans="1:12" x14ac:dyDescent="0.25">
      <c r="A51" s="23"/>
      <c r="B51" s="23"/>
      <c r="C51" s="23"/>
      <c r="D51" s="28"/>
      <c r="E51" s="30"/>
      <c r="F51" s="30"/>
      <c r="G51" s="32"/>
      <c r="H51" s="30"/>
      <c r="I51" s="30"/>
      <c r="J51" s="32"/>
      <c r="K51" s="34"/>
      <c r="L51" s="15"/>
    </row>
    <row r="52" spans="1:12" x14ac:dyDescent="0.25">
      <c r="A52" s="23"/>
      <c r="B52" s="23"/>
      <c r="C52" s="23"/>
      <c r="D52" s="28"/>
      <c r="E52" s="30"/>
      <c r="F52" s="30"/>
      <c r="G52" s="32"/>
      <c r="H52" s="30"/>
      <c r="I52" s="30"/>
      <c r="J52" s="32"/>
      <c r="K52" s="34"/>
      <c r="L52" s="15"/>
    </row>
    <row r="53" spans="1:12" x14ac:dyDescent="0.25">
      <c r="A53" s="23"/>
      <c r="B53" s="23"/>
      <c r="C53" s="23"/>
      <c r="D53" s="28"/>
      <c r="E53" s="30"/>
      <c r="F53" s="30"/>
      <c r="G53" s="32"/>
      <c r="H53" s="30"/>
      <c r="I53" s="30"/>
      <c r="J53" s="32"/>
      <c r="K53" s="34"/>
      <c r="L53" s="15"/>
    </row>
    <row r="54" spans="1:12" x14ac:dyDescent="0.25">
      <c r="A54" s="23"/>
      <c r="B54" s="23"/>
      <c r="C54" s="23"/>
      <c r="D54" s="28"/>
      <c r="E54" s="30"/>
      <c r="F54" s="30"/>
      <c r="G54" s="32"/>
      <c r="H54" s="30"/>
      <c r="I54" s="30"/>
      <c r="J54" s="32"/>
      <c r="K54" s="34"/>
      <c r="L54" s="15"/>
    </row>
    <row r="55" spans="1:12" x14ac:dyDescent="0.25">
      <c r="A55" s="23"/>
      <c r="B55" s="23"/>
      <c r="C55" s="23"/>
      <c r="D55" s="28"/>
      <c r="E55" s="30"/>
      <c r="F55" s="30"/>
      <c r="G55" s="32"/>
      <c r="H55" s="30"/>
      <c r="I55" s="30"/>
      <c r="J55" s="32"/>
      <c r="K55" s="34"/>
      <c r="L55" s="15"/>
    </row>
    <row r="56" spans="1:12" x14ac:dyDescent="0.25">
      <c r="A56" s="23"/>
      <c r="B56" s="23"/>
      <c r="C56" s="23"/>
      <c r="D56" s="28"/>
      <c r="E56" s="30"/>
      <c r="F56" s="30"/>
      <c r="G56" s="32"/>
      <c r="H56" s="30"/>
      <c r="I56" s="30"/>
      <c r="J56" s="32"/>
      <c r="K56" s="34"/>
      <c r="L56" s="15"/>
    </row>
    <row r="57" spans="1:12" x14ac:dyDescent="0.25">
      <c r="A57" s="23"/>
      <c r="B57" s="23"/>
      <c r="C57" s="23"/>
      <c r="D57" s="28"/>
      <c r="E57" s="30"/>
      <c r="F57" s="30"/>
      <c r="G57" s="32"/>
      <c r="H57" s="30"/>
      <c r="I57" s="30"/>
      <c r="J57" s="32"/>
      <c r="K57" s="34"/>
      <c r="L57" s="15"/>
    </row>
    <row r="58" spans="1:12" x14ac:dyDescent="0.25">
      <c r="A58" s="17"/>
      <c r="B58" s="17"/>
      <c r="C58" s="17"/>
      <c r="D58" s="29"/>
      <c r="E58" s="31"/>
      <c r="F58" s="31"/>
      <c r="G58" s="33"/>
      <c r="H58" s="31"/>
      <c r="I58" s="31"/>
      <c r="J58" s="33"/>
      <c r="K58" s="35"/>
      <c r="L58" s="15"/>
    </row>
    <row r="59" spans="1:12" x14ac:dyDescent="0.25">
      <c r="A59" s="17"/>
      <c r="B59" s="17"/>
      <c r="C59" s="17"/>
      <c r="D59" s="29"/>
      <c r="E59" s="31"/>
      <c r="F59" s="31"/>
      <c r="G59" s="33"/>
      <c r="H59" s="31"/>
      <c r="I59" s="31"/>
      <c r="J59" s="33"/>
      <c r="K59" s="35"/>
      <c r="L59" s="15"/>
    </row>
    <row r="60" spans="1:12" x14ac:dyDescent="0.25">
      <c r="A60" s="17"/>
      <c r="B60" s="17"/>
      <c r="C60" s="17"/>
      <c r="D60" s="29"/>
      <c r="E60" s="31"/>
      <c r="F60" s="31"/>
      <c r="G60" s="33"/>
      <c r="H60" s="31"/>
      <c r="I60" s="31"/>
      <c r="J60" s="33"/>
      <c r="K60" s="35"/>
      <c r="L60" s="15"/>
    </row>
    <row r="61" spans="1:12" x14ac:dyDescent="0.25">
      <c r="A61" s="17"/>
      <c r="B61" s="17"/>
      <c r="C61" s="17"/>
      <c r="D61" s="29"/>
      <c r="E61" s="31"/>
      <c r="F61" s="31"/>
      <c r="G61" s="33"/>
      <c r="H61" s="31"/>
      <c r="I61" s="31"/>
      <c r="J61" s="33"/>
      <c r="K61" s="35"/>
      <c r="L61" s="15"/>
    </row>
    <row r="62" spans="1:12" x14ac:dyDescent="0.25">
      <c r="A62" s="17"/>
      <c r="B62" s="17"/>
      <c r="C62" s="17"/>
      <c r="D62" s="29"/>
      <c r="E62" s="31"/>
      <c r="F62" s="31"/>
      <c r="G62" s="33"/>
      <c r="H62" s="31"/>
      <c r="I62" s="31"/>
      <c r="J62" s="33"/>
      <c r="K62" s="35"/>
      <c r="L62" s="15"/>
    </row>
    <row r="63" spans="1:12" x14ac:dyDescent="0.25">
      <c r="A63" s="17"/>
      <c r="B63" s="17"/>
      <c r="C63" s="17"/>
      <c r="D63" s="29"/>
      <c r="E63" s="31"/>
      <c r="F63" s="31"/>
      <c r="G63" s="33"/>
      <c r="H63" s="31"/>
      <c r="I63" s="31"/>
      <c r="J63" s="33"/>
      <c r="K63" s="35"/>
      <c r="L63" s="15"/>
    </row>
    <row r="64" spans="1:12" x14ac:dyDescent="0.25">
      <c r="A64" s="17"/>
      <c r="B64" s="17"/>
      <c r="C64" s="17"/>
      <c r="D64" s="29"/>
      <c r="E64" s="31"/>
      <c r="F64" s="31"/>
      <c r="G64" s="33"/>
      <c r="H64" s="31"/>
      <c r="I64" s="31"/>
      <c r="J64" s="33"/>
      <c r="K64" s="35"/>
      <c r="L64" s="15"/>
    </row>
    <row r="65" spans="1:12" x14ac:dyDescent="0.25">
      <c r="A65" s="17"/>
      <c r="B65" s="17"/>
      <c r="C65" s="17"/>
      <c r="D65" s="29"/>
      <c r="E65" s="31"/>
      <c r="F65" s="31"/>
      <c r="G65" s="33"/>
      <c r="H65" s="31"/>
      <c r="I65" s="31"/>
      <c r="J65" s="33"/>
      <c r="K65" s="35"/>
      <c r="L65" s="15"/>
    </row>
    <row r="66" spans="1:12" x14ac:dyDescent="0.25">
      <c r="A66" s="17"/>
      <c r="B66" s="17"/>
      <c r="C66" s="17"/>
      <c r="D66" s="29"/>
      <c r="E66" s="31"/>
      <c r="F66" s="31"/>
      <c r="G66" s="33"/>
      <c r="H66" s="31"/>
      <c r="I66" s="31"/>
      <c r="J66" s="33"/>
      <c r="K66" s="35"/>
      <c r="L66" s="15"/>
    </row>
    <row r="67" spans="1:12" x14ac:dyDescent="0.25">
      <c r="A67" s="17"/>
      <c r="B67" s="17"/>
      <c r="C67" s="17"/>
      <c r="D67" s="29"/>
      <c r="E67" s="31"/>
      <c r="F67" s="31"/>
      <c r="G67" s="33"/>
      <c r="H67" s="31"/>
      <c r="I67" s="31"/>
      <c r="J67" s="33"/>
      <c r="K67" s="35"/>
      <c r="L67" s="15"/>
    </row>
    <row r="68" spans="1:12" x14ac:dyDescent="0.25">
      <c r="A68" s="17"/>
      <c r="B68" s="17"/>
      <c r="C68" s="17"/>
      <c r="D68" s="29"/>
      <c r="E68" s="31"/>
      <c r="F68" s="31"/>
      <c r="G68" s="33"/>
      <c r="H68" s="31"/>
      <c r="I68" s="31"/>
      <c r="J68" s="33"/>
      <c r="K68" s="35"/>
      <c r="L68" s="15"/>
    </row>
    <row r="69" spans="1:12" x14ac:dyDescent="0.25">
      <c r="A69" s="17"/>
      <c r="B69" s="17"/>
      <c r="C69" s="17"/>
      <c r="D69" s="29"/>
      <c r="E69" s="31"/>
      <c r="F69" s="31"/>
      <c r="G69" s="33"/>
      <c r="H69" s="31"/>
      <c r="I69" s="31"/>
      <c r="J69" s="33"/>
      <c r="K69" s="35"/>
      <c r="L69" s="15"/>
    </row>
    <row r="70" spans="1:12" x14ac:dyDescent="0.25">
      <c r="A70" s="17"/>
      <c r="B70" s="17"/>
      <c r="C70" s="17"/>
      <c r="D70" s="29"/>
      <c r="E70" s="31"/>
      <c r="F70" s="31"/>
      <c r="G70" s="33"/>
      <c r="H70" s="31"/>
      <c r="I70" s="31"/>
      <c r="J70" s="33"/>
      <c r="K70" s="35"/>
      <c r="L70" s="15"/>
    </row>
    <row r="71" spans="1:12" x14ac:dyDescent="0.25">
      <c r="A71" s="17"/>
      <c r="B71" s="17"/>
      <c r="C71" s="17"/>
      <c r="D71" s="29"/>
      <c r="E71" s="31"/>
      <c r="F71" s="31"/>
      <c r="G71" s="33"/>
      <c r="H71" s="31"/>
      <c r="I71" s="31"/>
      <c r="J71" s="33"/>
      <c r="K71" s="35"/>
      <c r="L71" s="15"/>
    </row>
    <row r="72" spans="1:12" x14ac:dyDescent="0.25">
      <c r="A72" s="17"/>
      <c r="B72" s="17"/>
      <c r="C72" s="17"/>
      <c r="D72" s="29"/>
      <c r="E72" s="31"/>
      <c r="F72" s="31"/>
      <c r="G72" s="33"/>
      <c r="H72" s="31"/>
      <c r="I72" s="31"/>
      <c r="J72" s="33"/>
      <c r="K72" s="35"/>
      <c r="L72" s="15"/>
    </row>
    <row r="73" spans="1:12" x14ac:dyDescent="0.25">
      <c r="A73" s="17"/>
      <c r="B73" s="17"/>
      <c r="C73" s="17"/>
      <c r="D73" s="29"/>
      <c r="E73" s="31"/>
      <c r="F73" s="31"/>
      <c r="G73" s="33"/>
      <c r="H73" s="31"/>
      <c r="I73" s="31"/>
      <c r="J73" s="33"/>
      <c r="K73" s="35"/>
      <c r="L73" s="15"/>
    </row>
    <row r="74" spans="1:12" x14ac:dyDescent="0.25">
      <c r="A74" s="17"/>
      <c r="B74" s="17"/>
      <c r="C74" s="17"/>
      <c r="D74" s="29"/>
      <c r="E74" s="31"/>
      <c r="F74" s="31"/>
      <c r="G74" s="33"/>
      <c r="H74" s="31"/>
      <c r="I74" s="31"/>
      <c r="J74" s="33"/>
      <c r="K74" s="35"/>
      <c r="L74" s="15"/>
    </row>
    <row r="75" spans="1:12" x14ac:dyDescent="0.25">
      <c r="A75" s="17"/>
      <c r="B75" s="17"/>
      <c r="C75" s="17"/>
      <c r="D75" s="29"/>
      <c r="E75" s="31"/>
      <c r="F75" s="31"/>
      <c r="G75" s="33"/>
      <c r="H75" s="31"/>
      <c r="I75" s="31"/>
      <c r="J75" s="33"/>
      <c r="K75" s="35"/>
      <c r="L75" s="15"/>
    </row>
    <row r="76" spans="1:12" x14ac:dyDescent="0.25">
      <c r="A76" s="17"/>
      <c r="B76" s="17"/>
      <c r="C76" s="17"/>
      <c r="D76" s="29"/>
      <c r="E76" s="31"/>
      <c r="F76" s="31"/>
      <c r="G76" s="33"/>
      <c r="H76" s="31"/>
      <c r="I76" s="31"/>
      <c r="J76" s="33"/>
      <c r="K76" s="35"/>
      <c r="L76" s="15"/>
    </row>
    <row r="77" spans="1:12" x14ac:dyDescent="0.25">
      <c r="A77" s="17"/>
      <c r="B77" s="17"/>
      <c r="C77" s="17"/>
      <c r="D77" s="29"/>
      <c r="E77" s="31"/>
      <c r="F77" s="31"/>
      <c r="G77" s="33"/>
      <c r="H77" s="31"/>
      <c r="I77" s="31"/>
      <c r="J77" s="33"/>
      <c r="K77" s="35"/>
      <c r="L77" s="15"/>
    </row>
    <row r="78" spans="1:12" x14ac:dyDescent="0.25">
      <c r="A78" s="17"/>
      <c r="B78" s="17"/>
      <c r="C78" s="17"/>
      <c r="D78" s="29"/>
      <c r="E78" s="31"/>
      <c r="F78" s="31"/>
      <c r="G78" s="33"/>
      <c r="H78" s="31"/>
      <c r="I78" s="31"/>
      <c r="J78" s="33"/>
      <c r="K78" s="35"/>
      <c r="L78" s="15"/>
    </row>
    <row r="79" spans="1:12" x14ac:dyDescent="0.25">
      <c r="A79" s="17"/>
      <c r="B79" s="17"/>
      <c r="C79" s="17"/>
      <c r="D79" s="29"/>
      <c r="E79" s="31"/>
      <c r="F79" s="31"/>
      <c r="G79" s="33"/>
      <c r="H79" s="31"/>
      <c r="I79" s="31"/>
      <c r="J79" s="33"/>
      <c r="K79" s="35"/>
      <c r="L79" s="15"/>
    </row>
    <row r="80" spans="1:12" x14ac:dyDescent="0.25">
      <c r="A80" s="17"/>
      <c r="B80" s="17"/>
      <c r="C80" s="17"/>
      <c r="D80" s="29"/>
      <c r="E80" s="31"/>
      <c r="F80" s="31"/>
      <c r="G80" s="33"/>
      <c r="H80" s="31"/>
      <c r="I80" s="31"/>
      <c r="J80" s="33"/>
      <c r="K80" s="35"/>
      <c r="L80" s="15"/>
    </row>
    <row r="81" spans="1:12" x14ac:dyDescent="0.25">
      <c r="A81" s="17"/>
      <c r="B81" s="17"/>
      <c r="C81" s="17"/>
      <c r="D81" s="29"/>
      <c r="E81" s="31"/>
      <c r="F81" s="31"/>
      <c r="G81" s="33"/>
      <c r="H81" s="31"/>
      <c r="I81" s="31"/>
      <c r="J81" s="33"/>
      <c r="K81" s="35"/>
      <c r="L81" s="15"/>
    </row>
    <row r="82" spans="1:12" x14ac:dyDescent="0.25">
      <c r="A82" s="17"/>
      <c r="B82" s="17"/>
      <c r="C82" s="17"/>
      <c r="D82" s="29"/>
      <c r="E82" s="31"/>
      <c r="F82" s="31"/>
      <c r="G82" s="33"/>
      <c r="H82" s="31"/>
      <c r="I82" s="31"/>
      <c r="J82" s="33"/>
      <c r="K82" s="35"/>
      <c r="L82" s="15"/>
    </row>
    <row r="83" spans="1:12" x14ac:dyDescent="0.25">
      <c r="A83" s="17"/>
      <c r="B83" s="17"/>
      <c r="C83" s="17"/>
      <c r="D83" s="29"/>
      <c r="E83" s="31"/>
      <c r="F83" s="31"/>
      <c r="G83" s="33"/>
      <c r="H83" s="31"/>
      <c r="I83" s="31"/>
      <c r="J83" s="33"/>
      <c r="K83" s="35"/>
      <c r="L83" s="15"/>
    </row>
    <row r="84" spans="1:12" x14ac:dyDescent="0.25">
      <c r="A84" s="17"/>
      <c r="B84" s="17"/>
      <c r="C84" s="17"/>
      <c r="D84" s="29"/>
      <c r="E84" s="31"/>
      <c r="F84" s="31"/>
      <c r="G84" s="33"/>
      <c r="H84" s="31"/>
      <c r="I84" s="31"/>
      <c r="J84" s="33"/>
      <c r="K84" s="35"/>
      <c r="L84" s="15"/>
    </row>
    <row r="85" spans="1:12" x14ac:dyDescent="0.25">
      <c r="A85" s="17"/>
      <c r="B85" s="17"/>
      <c r="C85" s="17"/>
      <c r="D85" s="29"/>
      <c r="E85" s="31"/>
      <c r="F85" s="31"/>
      <c r="G85" s="33"/>
      <c r="H85" s="31"/>
      <c r="I85" s="31"/>
      <c r="J85" s="33"/>
      <c r="K85" s="35"/>
      <c r="L85" s="15"/>
    </row>
    <row r="86" spans="1:12" x14ac:dyDescent="0.25">
      <c r="A86" s="17"/>
      <c r="B86" s="17"/>
      <c r="C86" s="17"/>
      <c r="D86" s="29"/>
      <c r="E86" s="31"/>
      <c r="F86" s="31"/>
      <c r="G86" s="33"/>
      <c r="H86" s="31"/>
      <c r="I86" s="31"/>
      <c r="J86" s="33"/>
      <c r="K86" s="35"/>
      <c r="L86" s="15"/>
    </row>
    <row r="87" spans="1:12" x14ac:dyDescent="0.25">
      <c r="A87" s="17"/>
      <c r="B87" s="17"/>
      <c r="C87" s="17"/>
      <c r="D87" s="29"/>
      <c r="E87" s="31"/>
      <c r="F87" s="31"/>
      <c r="G87" s="33"/>
      <c r="H87" s="31"/>
      <c r="I87" s="31"/>
      <c r="J87" s="33"/>
      <c r="K87" s="35"/>
      <c r="L87" s="15"/>
    </row>
    <row r="88" spans="1:12" x14ac:dyDescent="0.25">
      <c r="A88" s="17"/>
      <c r="B88" s="17"/>
      <c r="C88" s="17"/>
      <c r="D88" s="29"/>
      <c r="E88" s="31"/>
      <c r="F88" s="31"/>
      <c r="G88" s="33"/>
      <c r="H88" s="31"/>
      <c r="I88" s="31"/>
      <c r="J88" s="33"/>
      <c r="K88" s="35"/>
      <c r="L88" s="15"/>
    </row>
    <row r="89" spans="1:12" x14ac:dyDescent="0.25">
      <c r="A89" s="17"/>
      <c r="B89" s="17"/>
      <c r="C89" s="17"/>
      <c r="D89" s="29"/>
      <c r="E89" s="31"/>
      <c r="F89" s="31"/>
      <c r="G89" s="33"/>
      <c r="H89" s="31"/>
      <c r="I89" s="31"/>
      <c r="J89" s="33"/>
      <c r="K89" s="35"/>
      <c r="L89" s="15"/>
    </row>
    <row r="90" spans="1:12" x14ac:dyDescent="0.25">
      <c r="A90" s="17"/>
      <c r="B90" s="17"/>
      <c r="C90" s="17"/>
      <c r="D90" s="29"/>
      <c r="E90" s="31"/>
      <c r="F90" s="31"/>
      <c r="G90" s="33"/>
      <c r="H90" s="31"/>
      <c r="I90" s="31"/>
      <c r="J90" s="33"/>
      <c r="K90" s="35"/>
      <c r="L90" s="15"/>
    </row>
    <row r="91" spans="1:12" x14ac:dyDescent="0.25">
      <c r="A91" s="17"/>
      <c r="B91" s="17"/>
      <c r="C91" s="17"/>
      <c r="D91" s="29"/>
      <c r="E91" s="31"/>
      <c r="F91" s="31"/>
      <c r="G91" s="33"/>
      <c r="H91" s="31"/>
      <c r="I91" s="31"/>
      <c r="J91" s="33"/>
      <c r="K91" s="35"/>
      <c r="L91" s="15"/>
    </row>
    <row r="92" spans="1:12" x14ac:dyDescent="0.25">
      <c r="A92" s="17"/>
      <c r="B92" s="17"/>
      <c r="C92" s="17"/>
      <c r="D92" s="29"/>
      <c r="E92" s="31"/>
      <c r="F92" s="31"/>
      <c r="G92" s="33"/>
      <c r="H92" s="31"/>
      <c r="I92" s="31"/>
      <c r="J92" s="33"/>
      <c r="K92" s="35"/>
      <c r="L92" s="15"/>
    </row>
    <row r="93" spans="1:12" x14ac:dyDescent="0.25">
      <c r="A93" s="17"/>
      <c r="B93" s="17"/>
      <c r="C93" s="17"/>
      <c r="D93" s="29"/>
      <c r="E93" s="31"/>
      <c r="F93" s="31"/>
      <c r="G93" s="33"/>
      <c r="H93" s="31"/>
      <c r="I93" s="31"/>
      <c r="J93" s="33"/>
      <c r="K93" s="35"/>
      <c r="L93" s="15"/>
    </row>
    <row r="94" spans="1:12" x14ac:dyDescent="0.25">
      <c r="A94" s="17"/>
      <c r="B94" s="17"/>
      <c r="C94" s="17"/>
      <c r="D94" s="29"/>
      <c r="E94" s="31"/>
      <c r="F94" s="31"/>
      <c r="G94" s="33"/>
      <c r="H94" s="31"/>
      <c r="I94" s="31"/>
      <c r="J94" s="33"/>
      <c r="K94" s="35"/>
      <c r="L94" s="15"/>
    </row>
    <row r="95" spans="1:12" x14ac:dyDescent="0.25">
      <c r="A95" s="17"/>
      <c r="B95" s="17"/>
      <c r="C95" s="17"/>
      <c r="D95" s="29"/>
      <c r="E95" s="31"/>
      <c r="F95" s="31"/>
      <c r="G95" s="33"/>
      <c r="H95" s="31"/>
      <c r="I95" s="31"/>
      <c r="J95" s="33"/>
      <c r="K95" s="35"/>
      <c r="L95" s="15"/>
    </row>
    <row r="96" spans="1:12" x14ac:dyDescent="0.25">
      <c r="A96" s="17"/>
      <c r="B96" s="17"/>
      <c r="C96" s="17"/>
      <c r="D96" s="29"/>
      <c r="E96" s="31"/>
      <c r="F96" s="31"/>
      <c r="G96" s="33"/>
      <c r="H96" s="31"/>
      <c r="I96" s="31"/>
      <c r="J96" s="33"/>
      <c r="K96" s="35"/>
      <c r="L96" s="15"/>
    </row>
    <row r="97" spans="1:12" x14ac:dyDescent="0.25">
      <c r="A97" s="17"/>
      <c r="B97" s="17"/>
      <c r="C97" s="17"/>
      <c r="D97" s="29"/>
      <c r="E97" s="31"/>
      <c r="F97" s="31"/>
      <c r="G97" s="33"/>
      <c r="H97" s="31"/>
      <c r="I97" s="31"/>
      <c r="J97" s="33"/>
      <c r="K97" s="35"/>
      <c r="L97" s="15"/>
    </row>
    <row r="98" spans="1:12" x14ac:dyDescent="0.25">
      <c r="A98" s="17"/>
      <c r="B98" s="17"/>
      <c r="C98" s="17"/>
      <c r="D98" s="29"/>
      <c r="E98" s="31"/>
      <c r="F98" s="31"/>
      <c r="G98" s="33"/>
      <c r="H98" s="31"/>
      <c r="I98" s="31"/>
      <c r="J98" s="33"/>
      <c r="K98" s="35"/>
      <c r="L98" s="15"/>
    </row>
    <row r="99" spans="1:12" x14ac:dyDescent="0.25">
      <c r="A99" s="17"/>
      <c r="B99" s="17"/>
      <c r="C99" s="17"/>
      <c r="D99" s="29"/>
      <c r="E99" s="31"/>
      <c r="F99" s="31"/>
      <c r="G99" s="33"/>
      <c r="H99" s="31"/>
      <c r="I99" s="31"/>
      <c r="J99" s="33"/>
      <c r="K99" s="35"/>
      <c r="L99" s="15"/>
    </row>
    <row r="100" spans="1:12" x14ac:dyDescent="0.25">
      <c r="A100" s="17"/>
      <c r="B100" s="17"/>
      <c r="C100" s="17"/>
      <c r="D100" s="29"/>
      <c r="E100" s="31"/>
      <c r="F100" s="31"/>
      <c r="G100" s="33"/>
      <c r="H100" s="31"/>
      <c r="I100" s="31"/>
      <c r="J100" s="33"/>
      <c r="K100" s="35"/>
      <c r="L100" s="15"/>
    </row>
    <row r="101" spans="1:12" x14ac:dyDescent="0.25">
      <c r="A101" s="17"/>
      <c r="B101" s="17"/>
      <c r="C101" s="17"/>
      <c r="D101" s="29"/>
      <c r="E101" s="31"/>
      <c r="F101" s="31"/>
      <c r="G101" s="33"/>
      <c r="H101" s="31"/>
      <c r="I101" s="31"/>
      <c r="J101" s="33"/>
      <c r="K101" s="35"/>
      <c r="L101" s="15"/>
    </row>
    <row r="102" spans="1:12" x14ac:dyDescent="0.25">
      <c r="A102" s="17"/>
      <c r="B102" s="17"/>
      <c r="C102" s="17"/>
      <c r="D102" s="29"/>
      <c r="E102" s="31"/>
      <c r="F102" s="31"/>
      <c r="G102" s="33"/>
      <c r="H102" s="31"/>
      <c r="I102" s="31"/>
      <c r="J102" s="33"/>
      <c r="K102" s="35"/>
      <c r="L102" s="15"/>
    </row>
    <row r="103" spans="1:12" x14ac:dyDescent="0.25">
      <c r="A103" s="17"/>
      <c r="B103" s="17"/>
      <c r="C103" s="17"/>
      <c r="D103" s="29"/>
      <c r="E103" s="31"/>
      <c r="F103" s="31"/>
      <c r="G103" s="33"/>
      <c r="H103" s="31"/>
      <c r="I103" s="31"/>
      <c r="J103" s="33"/>
      <c r="K103" s="35"/>
      <c r="L103" s="15"/>
    </row>
    <row r="104" spans="1:12" x14ac:dyDescent="0.25">
      <c r="A104" s="17"/>
      <c r="B104" s="17"/>
      <c r="C104" s="17"/>
      <c r="D104" s="29"/>
      <c r="E104" s="31"/>
      <c r="F104" s="31"/>
      <c r="G104" s="33"/>
      <c r="H104" s="31"/>
      <c r="I104" s="31"/>
      <c r="J104" s="33"/>
      <c r="K104" s="35"/>
      <c r="L104" s="15"/>
    </row>
    <row r="105" spans="1:12" x14ac:dyDescent="0.25">
      <c r="A105" s="17"/>
      <c r="B105" s="17"/>
      <c r="C105" s="17"/>
      <c r="D105" s="29"/>
      <c r="E105" s="31"/>
      <c r="F105" s="31"/>
      <c r="G105" s="33"/>
      <c r="H105" s="31"/>
      <c r="I105" s="31"/>
      <c r="J105" s="33"/>
      <c r="K105" s="35"/>
      <c r="L105" s="15"/>
    </row>
    <row r="106" spans="1:12" x14ac:dyDescent="0.25">
      <c r="A106" s="17"/>
      <c r="B106" s="17"/>
      <c r="C106" s="17"/>
      <c r="D106" s="29"/>
      <c r="E106" s="31"/>
      <c r="F106" s="31"/>
      <c r="G106" s="33"/>
      <c r="H106" s="31"/>
      <c r="I106" s="31"/>
      <c r="J106" s="33"/>
      <c r="K106" s="35"/>
      <c r="L106" s="15"/>
    </row>
    <row r="107" spans="1:12" x14ac:dyDescent="0.25">
      <c r="A107" s="17"/>
      <c r="B107" s="17"/>
      <c r="C107" s="17"/>
      <c r="D107" s="29"/>
      <c r="E107" s="31"/>
      <c r="F107" s="31"/>
      <c r="G107" s="33"/>
      <c r="H107" s="31"/>
      <c r="I107" s="31"/>
      <c r="J107" s="33"/>
      <c r="K107" s="35"/>
      <c r="L107" s="15"/>
    </row>
    <row r="108" spans="1:12" x14ac:dyDescent="0.25">
      <c r="A108" s="17"/>
      <c r="B108" s="17"/>
      <c r="C108" s="17"/>
      <c r="D108" s="29"/>
      <c r="E108" s="31"/>
      <c r="F108" s="31"/>
      <c r="G108" s="33"/>
      <c r="H108" s="31"/>
      <c r="I108" s="31"/>
      <c r="J108" s="33"/>
      <c r="K108" s="35"/>
      <c r="L108" s="15"/>
    </row>
    <row r="109" spans="1:12" x14ac:dyDescent="0.25">
      <c r="A109" s="17"/>
      <c r="B109" s="17"/>
      <c r="C109" s="17"/>
      <c r="D109" s="29"/>
      <c r="E109" s="31"/>
      <c r="F109" s="31"/>
      <c r="G109" s="33"/>
      <c r="H109" s="31"/>
      <c r="I109" s="31"/>
      <c r="J109" s="33"/>
      <c r="K109" s="35"/>
      <c r="L109" s="15"/>
    </row>
    <row r="110" spans="1:12" x14ac:dyDescent="0.25">
      <c r="A110" s="17"/>
      <c r="B110" s="17"/>
      <c r="C110" s="17"/>
      <c r="D110" s="29"/>
      <c r="E110" s="31"/>
      <c r="F110" s="31"/>
      <c r="G110" s="33"/>
      <c r="H110" s="31"/>
      <c r="I110" s="31"/>
      <c r="J110" s="33"/>
      <c r="K110" s="35"/>
      <c r="L110" s="15"/>
    </row>
    <row r="111" spans="1:12" x14ac:dyDescent="0.25">
      <c r="A111" s="17"/>
      <c r="B111" s="17"/>
      <c r="C111" s="17"/>
      <c r="D111" s="29"/>
      <c r="E111" s="31"/>
      <c r="F111" s="31"/>
      <c r="G111" s="33"/>
      <c r="H111" s="31"/>
      <c r="I111" s="31"/>
      <c r="J111" s="33"/>
      <c r="K111" s="35"/>
      <c r="L111" s="15"/>
    </row>
    <row r="112" spans="1:12" x14ac:dyDescent="0.25">
      <c r="A112" s="17"/>
      <c r="B112" s="17"/>
      <c r="C112" s="17"/>
      <c r="D112" s="29"/>
      <c r="E112" s="31"/>
      <c r="F112" s="31"/>
      <c r="G112" s="33"/>
      <c r="H112" s="31"/>
      <c r="I112" s="31"/>
      <c r="J112" s="33"/>
      <c r="K112" s="35"/>
      <c r="L112" s="15"/>
    </row>
    <row r="113" spans="1:12" x14ac:dyDescent="0.25">
      <c r="A113" s="17"/>
      <c r="B113" s="17"/>
      <c r="C113" s="17"/>
      <c r="D113" s="29"/>
      <c r="E113" s="31"/>
      <c r="F113" s="31"/>
      <c r="G113" s="33"/>
      <c r="H113" s="31"/>
      <c r="I113" s="31"/>
      <c r="J113" s="33"/>
      <c r="K113" s="35"/>
      <c r="L113" s="15"/>
    </row>
    <row r="114" spans="1:12" x14ac:dyDescent="0.25">
      <c r="A114" s="17"/>
      <c r="B114" s="17"/>
      <c r="C114" s="17"/>
      <c r="D114" s="29"/>
      <c r="E114" s="31"/>
      <c r="F114" s="31"/>
      <c r="G114" s="33"/>
      <c r="H114" s="31"/>
      <c r="I114" s="31"/>
      <c r="J114" s="33"/>
      <c r="K114" s="35"/>
      <c r="L114" s="15"/>
    </row>
    <row r="115" spans="1:12" x14ac:dyDescent="0.25">
      <c r="A115" s="17"/>
      <c r="B115" s="17"/>
      <c r="C115" s="17"/>
      <c r="D115" s="29"/>
      <c r="E115" s="31"/>
      <c r="F115" s="31"/>
      <c r="G115" s="33"/>
      <c r="H115" s="31"/>
      <c r="I115" s="31"/>
      <c r="J115" s="33"/>
      <c r="K115" s="35"/>
      <c r="L115" s="15"/>
    </row>
    <row r="116" spans="1:12" x14ac:dyDescent="0.25">
      <c r="A116" s="17"/>
      <c r="B116" s="17"/>
      <c r="C116" s="17"/>
      <c r="D116" s="29"/>
      <c r="E116" s="31"/>
      <c r="F116" s="31"/>
      <c r="G116" s="33"/>
      <c r="H116" s="31"/>
      <c r="I116" s="31"/>
      <c r="J116" s="33"/>
      <c r="K116" s="35"/>
      <c r="L116" s="15"/>
    </row>
    <row r="117" spans="1:12" x14ac:dyDescent="0.25">
      <c r="A117" s="17"/>
      <c r="B117" s="17"/>
      <c r="C117" s="17"/>
      <c r="D117" s="29"/>
      <c r="E117" s="31"/>
      <c r="F117" s="31"/>
      <c r="G117" s="33"/>
      <c r="H117" s="31"/>
      <c r="I117" s="31"/>
      <c r="J117" s="33"/>
      <c r="K117" s="35"/>
      <c r="L117" s="15"/>
    </row>
    <row r="118" spans="1:12" x14ac:dyDescent="0.25">
      <c r="A118" s="17"/>
      <c r="B118" s="17"/>
      <c r="C118" s="17"/>
      <c r="D118" s="29"/>
      <c r="E118" s="31"/>
      <c r="F118" s="31"/>
      <c r="G118" s="33"/>
      <c r="H118" s="31"/>
      <c r="I118" s="31"/>
      <c r="J118" s="33"/>
      <c r="K118" s="35"/>
      <c r="L118" s="15"/>
    </row>
    <row r="119" spans="1:12" x14ac:dyDescent="0.25">
      <c r="A119" s="17"/>
      <c r="B119" s="17"/>
      <c r="C119" s="17"/>
      <c r="D119" s="29"/>
      <c r="E119" s="31"/>
      <c r="F119" s="31"/>
      <c r="G119" s="33"/>
      <c r="H119" s="31"/>
      <c r="I119" s="31"/>
      <c r="J119" s="33"/>
      <c r="K119" s="35"/>
      <c r="L119" s="15"/>
    </row>
    <row r="120" spans="1:12" x14ac:dyDescent="0.25">
      <c r="A120" s="17"/>
      <c r="B120" s="17"/>
      <c r="C120" s="17"/>
      <c r="D120" s="29"/>
      <c r="E120" s="31"/>
      <c r="F120" s="31"/>
      <c r="G120" s="33"/>
      <c r="H120" s="31"/>
      <c r="I120" s="31"/>
      <c r="J120" s="33"/>
      <c r="K120" s="35"/>
      <c r="L120" s="15"/>
    </row>
    <row r="121" spans="1:12" x14ac:dyDescent="0.25">
      <c r="A121" s="17"/>
      <c r="B121" s="17"/>
      <c r="C121" s="17"/>
      <c r="D121" s="29"/>
      <c r="E121" s="31"/>
      <c r="F121" s="31"/>
      <c r="G121" s="33"/>
      <c r="H121" s="31"/>
      <c r="I121" s="31"/>
      <c r="J121" s="33"/>
      <c r="K121" s="35"/>
      <c r="L121" s="15"/>
    </row>
    <row r="122" spans="1:12" x14ac:dyDescent="0.25">
      <c r="A122" s="17"/>
      <c r="B122" s="17"/>
      <c r="C122" s="17"/>
      <c r="D122" s="29"/>
      <c r="E122" s="31"/>
      <c r="F122" s="31"/>
      <c r="G122" s="33"/>
      <c r="H122" s="31"/>
      <c r="I122" s="31"/>
      <c r="J122" s="33"/>
      <c r="K122" s="35"/>
      <c r="L122" s="15"/>
    </row>
    <row r="123" spans="1:12" x14ac:dyDescent="0.25">
      <c r="A123" s="17"/>
      <c r="B123" s="17"/>
      <c r="C123" s="17"/>
      <c r="D123" s="29"/>
      <c r="E123" s="31"/>
      <c r="F123" s="31"/>
      <c r="G123" s="33"/>
      <c r="H123" s="31"/>
      <c r="I123" s="31"/>
      <c r="J123" s="33"/>
      <c r="K123" s="35"/>
      <c r="L123" s="15"/>
    </row>
    <row r="124" spans="1:12" x14ac:dyDescent="0.25">
      <c r="A124" s="17"/>
      <c r="B124" s="17"/>
      <c r="C124" s="17"/>
      <c r="D124" s="29"/>
      <c r="E124" s="31"/>
      <c r="F124" s="31"/>
      <c r="G124" s="33"/>
      <c r="H124" s="31"/>
      <c r="I124" s="31"/>
      <c r="J124" s="33"/>
      <c r="K124" s="35"/>
      <c r="L124" s="15"/>
    </row>
    <row r="125" spans="1:12" x14ac:dyDescent="0.25">
      <c r="A125" s="17"/>
      <c r="B125" s="17"/>
      <c r="C125" s="17"/>
      <c r="D125" s="29"/>
      <c r="E125" s="31"/>
      <c r="F125" s="31"/>
      <c r="G125" s="33"/>
      <c r="H125" s="31"/>
      <c r="I125" s="31"/>
      <c r="J125" s="33"/>
      <c r="K125" s="35"/>
      <c r="L125" s="15"/>
    </row>
    <row r="126" spans="1:12" x14ac:dyDescent="0.25">
      <c r="A126" s="17"/>
      <c r="B126" s="17"/>
      <c r="C126" s="17"/>
      <c r="D126" s="29"/>
      <c r="E126" s="31"/>
      <c r="F126" s="31"/>
      <c r="G126" s="33"/>
      <c r="H126" s="31"/>
      <c r="I126" s="31"/>
      <c r="J126" s="33"/>
      <c r="K126" s="35"/>
      <c r="L126" s="15"/>
    </row>
    <row r="127" spans="1:12" x14ac:dyDescent="0.25">
      <c r="A127" s="17"/>
      <c r="B127" s="17"/>
      <c r="C127" s="17"/>
      <c r="D127" s="29"/>
      <c r="E127" s="31"/>
      <c r="F127" s="31"/>
      <c r="G127" s="33"/>
      <c r="H127" s="31"/>
      <c r="I127" s="31"/>
      <c r="J127" s="33"/>
      <c r="K127" s="35"/>
      <c r="L127" s="15"/>
    </row>
    <row r="128" spans="1:12" x14ac:dyDescent="0.25">
      <c r="A128" s="17"/>
      <c r="B128" s="17"/>
      <c r="C128" s="17"/>
      <c r="D128" s="29"/>
      <c r="E128" s="31"/>
      <c r="F128" s="31"/>
      <c r="G128" s="33"/>
      <c r="H128" s="31"/>
      <c r="I128" s="31"/>
      <c r="J128" s="33"/>
      <c r="K128" s="35"/>
      <c r="L128" s="15"/>
    </row>
    <row r="129" spans="1:12" x14ac:dyDescent="0.25">
      <c r="A129" s="17"/>
      <c r="B129" s="17"/>
      <c r="C129" s="17"/>
      <c r="D129" s="29"/>
      <c r="E129" s="31"/>
      <c r="F129" s="31"/>
      <c r="G129" s="33"/>
      <c r="H129" s="31"/>
      <c r="I129" s="31"/>
      <c r="J129" s="33"/>
      <c r="K129" s="35"/>
      <c r="L129" s="15"/>
    </row>
    <row r="130" spans="1:12" x14ac:dyDescent="0.25">
      <c r="A130" s="17"/>
      <c r="B130" s="17"/>
      <c r="C130" s="17"/>
      <c r="D130" s="29"/>
      <c r="E130" s="31"/>
      <c r="F130" s="31"/>
      <c r="G130" s="33"/>
      <c r="H130" s="31"/>
      <c r="I130" s="31"/>
      <c r="J130" s="33"/>
      <c r="K130" s="35"/>
      <c r="L130" s="15"/>
    </row>
    <row r="131" spans="1:12" x14ac:dyDescent="0.25">
      <c r="A131" s="17"/>
      <c r="B131" s="17"/>
      <c r="C131" s="17"/>
      <c r="D131" s="29"/>
      <c r="E131" s="31"/>
      <c r="F131" s="31"/>
      <c r="G131" s="33"/>
      <c r="H131" s="31"/>
      <c r="I131" s="31"/>
      <c r="J131" s="33"/>
      <c r="K131" s="35"/>
      <c r="L131" s="15"/>
    </row>
    <row r="132" spans="1:12" x14ac:dyDescent="0.25">
      <c r="A132" s="17"/>
      <c r="B132" s="17"/>
      <c r="C132" s="17"/>
      <c r="D132" s="29"/>
      <c r="E132" s="31"/>
      <c r="F132" s="31"/>
      <c r="G132" s="33"/>
      <c r="H132" s="31"/>
      <c r="I132" s="31"/>
      <c r="J132" s="33"/>
      <c r="K132" s="35"/>
      <c r="L132" s="15"/>
    </row>
    <row r="133" spans="1:12" x14ac:dyDescent="0.25">
      <c r="A133" s="17"/>
      <c r="B133" s="17"/>
      <c r="C133" s="17"/>
      <c r="D133" s="29"/>
      <c r="E133" s="31"/>
      <c r="F133" s="31"/>
      <c r="G133" s="33"/>
      <c r="H133" s="31"/>
      <c r="I133" s="31"/>
      <c r="J133" s="33"/>
      <c r="K133" s="35"/>
      <c r="L133" s="15"/>
    </row>
    <row r="134" spans="1:12" x14ac:dyDescent="0.25">
      <c r="A134" s="17"/>
      <c r="B134" s="17"/>
      <c r="C134" s="17"/>
      <c r="D134" s="29"/>
      <c r="E134" s="31"/>
      <c r="F134" s="31"/>
      <c r="G134" s="33"/>
      <c r="H134" s="31"/>
      <c r="I134" s="31"/>
      <c r="J134" s="33"/>
      <c r="K134" s="35"/>
      <c r="L134" s="15"/>
    </row>
    <row r="135" spans="1:12" x14ac:dyDescent="0.25">
      <c r="A135" s="17"/>
      <c r="B135" s="17"/>
      <c r="C135" s="17"/>
      <c r="D135" s="29"/>
      <c r="E135" s="31"/>
      <c r="F135" s="31"/>
      <c r="G135" s="33"/>
      <c r="H135" s="31"/>
      <c r="I135" s="31"/>
      <c r="J135" s="33"/>
      <c r="K135" s="35"/>
      <c r="L135" s="15"/>
    </row>
    <row r="136" spans="1:12" x14ac:dyDescent="0.25">
      <c r="A136" s="17"/>
      <c r="B136" s="17"/>
      <c r="C136" s="17"/>
      <c r="D136" s="29"/>
      <c r="E136" s="31"/>
      <c r="F136" s="31"/>
      <c r="G136" s="33"/>
      <c r="H136" s="31"/>
      <c r="I136" s="31"/>
      <c r="J136" s="33"/>
      <c r="K136" s="35"/>
      <c r="L136" s="15"/>
    </row>
    <row r="137" spans="1:12" x14ac:dyDescent="0.25">
      <c r="A137" s="17"/>
      <c r="B137" s="17"/>
      <c r="C137" s="17"/>
      <c r="D137" s="29"/>
      <c r="E137" s="31"/>
      <c r="F137" s="31"/>
      <c r="G137" s="33"/>
      <c r="H137" s="31"/>
      <c r="I137" s="31"/>
      <c r="J137" s="33"/>
      <c r="K137" s="35"/>
      <c r="L137" s="15"/>
    </row>
    <row r="138" spans="1:12" x14ac:dyDescent="0.25">
      <c r="A138" s="17"/>
      <c r="B138" s="17"/>
      <c r="C138" s="17"/>
      <c r="D138" s="29"/>
      <c r="E138" s="31"/>
      <c r="F138" s="31"/>
      <c r="G138" s="33"/>
      <c r="H138" s="31"/>
      <c r="I138" s="31"/>
      <c r="J138" s="33"/>
      <c r="K138" s="35"/>
      <c r="L138" s="15"/>
    </row>
    <row r="139" spans="1:12" x14ac:dyDescent="0.25">
      <c r="A139" s="17"/>
      <c r="B139" s="17"/>
      <c r="C139" s="17"/>
      <c r="D139" s="29"/>
      <c r="E139" s="31"/>
      <c r="F139" s="31"/>
      <c r="G139" s="33"/>
      <c r="H139" s="31"/>
      <c r="I139" s="31"/>
      <c r="J139" s="33"/>
      <c r="K139" s="35"/>
      <c r="L139" s="15"/>
    </row>
    <row r="140" spans="1:12" x14ac:dyDescent="0.25">
      <c r="A140" s="17"/>
      <c r="B140" s="17"/>
      <c r="C140" s="17"/>
      <c r="D140" s="29"/>
      <c r="E140" s="31"/>
      <c r="F140" s="31"/>
      <c r="G140" s="33"/>
      <c r="H140" s="31"/>
      <c r="I140" s="31"/>
      <c r="J140" s="33"/>
      <c r="K140" s="35"/>
      <c r="L140" s="15"/>
    </row>
    <row r="141" spans="1:12" x14ac:dyDescent="0.25">
      <c r="A141" s="17"/>
      <c r="B141" s="17"/>
      <c r="C141" s="17"/>
      <c r="D141" s="29"/>
      <c r="E141" s="31"/>
      <c r="F141" s="31"/>
      <c r="G141" s="33"/>
      <c r="H141" s="31"/>
      <c r="I141" s="31"/>
      <c r="J141" s="33"/>
      <c r="K141" s="35"/>
      <c r="L141" s="15"/>
    </row>
    <row r="142" spans="1:12" x14ac:dyDescent="0.25">
      <c r="A142" s="17"/>
      <c r="B142" s="17"/>
      <c r="C142" s="17"/>
      <c r="D142" s="29"/>
      <c r="E142" s="31"/>
      <c r="F142" s="31"/>
      <c r="G142" s="33"/>
      <c r="H142" s="31"/>
      <c r="I142" s="31"/>
      <c r="J142" s="33"/>
      <c r="K142" s="35"/>
      <c r="L142" s="15"/>
    </row>
    <row r="143" spans="1:12" x14ac:dyDescent="0.25">
      <c r="A143" s="17"/>
      <c r="B143" s="17"/>
      <c r="C143" s="17"/>
      <c r="D143" s="29"/>
      <c r="E143" s="31"/>
      <c r="F143" s="31"/>
      <c r="G143" s="33"/>
      <c r="H143" s="31"/>
      <c r="I143" s="31"/>
      <c r="J143" s="33"/>
      <c r="K143" s="35"/>
      <c r="L143" s="15"/>
    </row>
    <row r="144" spans="1:12" x14ac:dyDescent="0.25">
      <c r="A144" s="17"/>
      <c r="B144" s="17"/>
      <c r="C144" s="17"/>
      <c r="D144" s="29"/>
      <c r="E144" s="31"/>
      <c r="F144" s="31"/>
      <c r="G144" s="33"/>
      <c r="H144" s="31"/>
      <c r="I144" s="31"/>
      <c r="J144" s="33"/>
      <c r="K144" s="35"/>
      <c r="L144" s="15"/>
    </row>
    <row r="145" spans="1:12" x14ac:dyDescent="0.25">
      <c r="A145" s="17"/>
      <c r="B145" s="17"/>
      <c r="C145" s="17"/>
      <c r="D145" s="29"/>
      <c r="E145" s="31"/>
      <c r="F145" s="31"/>
      <c r="G145" s="33"/>
      <c r="H145" s="31"/>
      <c r="I145" s="31"/>
      <c r="J145" s="33"/>
      <c r="K145" s="35"/>
      <c r="L145" s="15"/>
    </row>
    <row r="146" spans="1:12" x14ac:dyDescent="0.25">
      <c r="A146" s="17"/>
      <c r="B146" s="17"/>
      <c r="C146" s="17"/>
      <c r="D146" s="29"/>
      <c r="E146" s="31"/>
      <c r="F146" s="31"/>
      <c r="G146" s="33"/>
      <c r="H146" s="31"/>
      <c r="I146" s="31"/>
      <c r="J146" s="33"/>
      <c r="K146" s="35"/>
      <c r="L146" s="15"/>
    </row>
    <row r="147" spans="1:12" x14ac:dyDescent="0.25">
      <c r="A147" s="17"/>
      <c r="B147" s="17"/>
      <c r="C147" s="17"/>
      <c r="D147" s="29"/>
      <c r="E147" s="31"/>
      <c r="F147" s="31"/>
      <c r="G147" s="33"/>
      <c r="H147" s="31"/>
      <c r="I147" s="31"/>
      <c r="J147" s="33"/>
      <c r="K147" s="35"/>
      <c r="L147" s="15"/>
    </row>
    <row r="148" spans="1:12" x14ac:dyDescent="0.25">
      <c r="A148" s="17"/>
      <c r="B148" s="17"/>
      <c r="C148" s="17"/>
      <c r="D148" s="29"/>
      <c r="E148" s="31"/>
      <c r="F148" s="31"/>
      <c r="G148" s="33"/>
      <c r="H148" s="31"/>
      <c r="I148" s="31"/>
      <c r="J148" s="33"/>
      <c r="K148" s="35"/>
      <c r="L148" s="15"/>
    </row>
    <row r="149" spans="1:12" x14ac:dyDescent="0.25">
      <c r="A149" s="17"/>
      <c r="B149" s="17"/>
      <c r="C149" s="17"/>
      <c r="D149" s="29"/>
      <c r="E149" s="31"/>
      <c r="F149" s="31"/>
      <c r="G149" s="33"/>
      <c r="H149" s="31"/>
      <c r="I149" s="31"/>
      <c r="J149" s="33"/>
      <c r="K149" s="35"/>
      <c r="L149" s="15"/>
    </row>
    <row r="150" spans="1:12" x14ac:dyDescent="0.25">
      <c r="A150" s="17"/>
      <c r="B150" s="17"/>
      <c r="C150" s="17"/>
      <c r="D150" s="29"/>
      <c r="E150" s="31"/>
      <c r="F150" s="31"/>
      <c r="G150" s="33"/>
      <c r="H150" s="31"/>
      <c r="I150" s="31"/>
      <c r="J150" s="33"/>
      <c r="K150" s="35"/>
      <c r="L150" s="15"/>
    </row>
    <row r="151" spans="1:12" x14ac:dyDescent="0.25">
      <c r="A151" s="17"/>
      <c r="B151" s="17"/>
      <c r="C151" s="17"/>
      <c r="D151" s="29"/>
      <c r="E151" s="31"/>
      <c r="F151" s="31"/>
      <c r="G151" s="33"/>
      <c r="H151" s="31"/>
      <c r="I151" s="31"/>
      <c r="J151" s="33"/>
      <c r="K151" s="35"/>
      <c r="L151" s="15"/>
    </row>
    <row r="152" spans="1:12" x14ac:dyDescent="0.25">
      <c r="A152" s="17"/>
      <c r="B152" s="17"/>
      <c r="C152" s="17"/>
      <c r="D152" s="29"/>
      <c r="E152" s="31"/>
      <c r="F152" s="31"/>
      <c r="G152" s="33"/>
      <c r="H152" s="31"/>
      <c r="I152" s="31"/>
      <c r="J152" s="33"/>
      <c r="K152" s="35"/>
      <c r="L152" s="15"/>
    </row>
    <row r="153" spans="1:12" x14ac:dyDescent="0.25">
      <c r="A153" s="17"/>
      <c r="B153" s="17"/>
      <c r="C153" s="17"/>
      <c r="D153" s="29"/>
      <c r="E153" s="31"/>
      <c r="F153" s="31"/>
      <c r="G153" s="33"/>
      <c r="H153" s="31"/>
      <c r="I153" s="31"/>
      <c r="J153" s="33"/>
      <c r="K153" s="35"/>
      <c r="L153" s="15"/>
    </row>
    <row r="154" spans="1:12" x14ac:dyDescent="0.25">
      <c r="A154" s="17"/>
      <c r="B154" s="17"/>
      <c r="C154" s="17"/>
      <c r="D154" s="29"/>
      <c r="E154" s="31"/>
      <c r="F154" s="31"/>
      <c r="G154" s="33"/>
      <c r="H154" s="31"/>
      <c r="I154" s="31"/>
      <c r="J154" s="33"/>
      <c r="K154" s="35"/>
      <c r="L154" s="15"/>
    </row>
    <row r="155" spans="1:12" x14ac:dyDescent="0.25">
      <c r="A155" s="17"/>
      <c r="B155" s="17"/>
      <c r="C155" s="17"/>
      <c r="D155" s="29"/>
      <c r="E155" s="31"/>
      <c r="F155" s="31"/>
      <c r="G155" s="33"/>
      <c r="H155" s="31"/>
      <c r="I155" s="31"/>
      <c r="J155" s="33"/>
      <c r="K155" s="35"/>
      <c r="L155" s="15"/>
    </row>
    <row r="156" spans="1:12" x14ac:dyDescent="0.25">
      <c r="A156" s="17"/>
      <c r="B156" s="17"/>
      <c r="C156" s="17"/>
      <c r="D156" s="29"/>
      <c r="E156" s="31"/>
      <c r="F156" s="31"/>
      <c r="G156" s="33"/>
      <c r="H156" s="31"/>
      <c r="I156" s="31"/>
      <c r="J156" s="33"/>
      <c r="K156" s="35"/>
      <c r="L156" s="15"/>
    </row>
    <row r="157" spans="1:12" x14ac:dyDescent="0.25">
      <c r="A157" s="17"/>
      <c r="B157" s="17"/>
      <c r="C157" s="17"/>
      <c r="D157" s="29"/>
      <c r="E157" s="31"/>
      <c r="F157" s="31"/>
      <c r="G157" s="33"/>
      <c r="H157" s="31"/>
      <c r="I157" s="31"/>
      <c r="J157" s="33"/>
      <c r="K157" s="35"/>
      <c r="L157" s="15"/>
    </row>
    <row r="158" spans="1:12" x14ac:dyDescent="0.25">
      <c r="A158" s="17"/>
      <c r="B158" s="17"/>
      <c r="C158" s="17"/>
      <c r="D158" s="29"/>
      <c r="E158" s="31"/>
      <c r="F158" s="31"/>
      <c r="G158" s="33"/>
      <c r="H158" s="31"/>
      <c r="I158" s="31"/>
      <c r="J158" s="33"/>
      <c r="K158" s="35"/>
      <c r="L158" s="15"/>
    </row>
    <row r="159" spans="1:12" x14ac:dyDescent="0.25">
      <c r="A159" s="17"/>
      <c r="B159" s="17"/>
      <c r="C159" s="17"/>
      <c r="D159" s="29"/>
      <c r="E159" s="31"/>
      <c r="F159" s="31"/>
      <c r="G159" s="33"/>
      <c r="H159" s="31"/>
      <c r="I159" s="31"/>
      <c r="J159" s="33"/>
      <c r="K159" s="35"/>
      <c r="L159" s="15"/>
    </row>
    <row r="160" spans="1:12" x14ac:dyDescent="0.25">
      <c r="A160" s="17"/>
      <c r="B160" s="17"/>
      <c r="C160" s="17"/>
      <c r="D160" s="29"/>
      <c r="E160" s="31"/>
      <c r="F160" s="31"/>
      <c r="G160" s="33"/>
      <c r="H160" s="31"/>
      <c r="I160" s="31"/>
      <c r="J160" s="33"/>
      <c r="K160" s="35"/>
      <c r="L160" s="15"/>
    </row>
    <row r="161" spans="1:12" x14ac:dyDescent="0.25">
      <c r="A161" s="17"/>
      <c r="B161" s="17"/>
      <c r="C161" s="17"/>
      <c r="D161" s="29"/>
      <c r="E161" s="31"/>
      <c r="F161" s="31"/>
      <c r="G161" s="33"/>
      <c r="H161" s="31"/>
      <c r="I161" s="31"/>
      <c r="J161" s="33"/>
      <c r="K161" s="35"/>
      <c r="L161" s="15"/>
    </row>
    <row r="162" spans="1:12" x14ac:dyDescent="0.25">
      <c r="A162" s="17"/>
      <c r="B162" s="17"/>
      <c r="C162" s="17"/>
      <c r="D162" s="29"/>
      <c r="E162" s="31"/>
      <c r="F162" s="31"/>
      <c r="G162" s="33"/>
      <c r="H162" s="31"/>
      <c r="I162" s="31"/>
      <c r="J162" s="33"/>
      <c r="K162" s="35"/>
      <c r="L162" s="15"/>
    </row>
    <row r="163" spans="1:12" x14ac:dyDescent="0.25">
      <c r="A163" s="17"/>
      <c r="B163" s="17"/>
      <c r="C163" s="17"/>
      <c r="D163" s="29"/>
      <c r="E163" s="31"/>
      <c r="F163" s="31"/>
      <c r="G163" s="33"/>
      <c r="H163" s="31"/>
      <c r="I163" s="31"/>
      <c r="J163" s="33"/>
      <c r="K163" s="35"/>
      <c r="L163" s="15"/>
    </row>
    <row r="164" spans="1:12" x14ac:dyDescent="0.25">
      <c r="A164" s="17"/>
      <c r="B164" s="17"/>
      <c r="C164" s="17"/>
      <c r="D164" s="29"/>
      <c r="E164" s="31"/>
      <c r="F164" s="31"/>
      <c r="G164" s="33"/>
      <c r="H164" s="31"/>
      <c r="I164" s="31"/>
      <c r="J164" s="33"/>
      <c r="K164" s="35"/>
      <c r="L164" s="15"/>
    </row>
    <row r="165" spans="1:12" x14ac:dyDescent="0.25">
      <c r="A165" s="17"/>
      <c r="B165" s="17"/>
      <c r="C165" s="17"/>
      <c r="D165" s="29"/>
      <c r="E165" s="31"/>
      <c r="F165" s="31"/>
      <c r="G165" s="33"/>
      <c r="H165" s="31"/>
      <c r="I165" s="31"/>
      <c r="J165" s="33"/>
      <c r="K165" s="35"/>
      <c r="L165" s="15"/>
    </row>
    <row r="166" spans="1:12" x14ac:dyDescent="0.25">
      <c r="A166" s="17"/>
      <c r="B166" s="17"/>
      <c r="C166" s="17"/>
      <c r="D166" s="29"/>
      <c r="E166" s="31"/>
      <c r="F166" s="31"/>
      <c r="G166" s="33"/>
      <c r="H166" s="31"/>
      <c r="I166" s="31"/>
      <c r="J166" s="33"/>
      <c r="K166" s="35"/>
      <c r="L166" s="15"/>
    </row>
    <row r="167" spans="1:12" x14ac:dyDescent="0.25">
      <c r="A167" s="17"/>
      <c r="B167" s="17"/>
      <c r="C167" s="17"/>
      <c r="D167" s="29"/>
      <c r="E167" s="31"/>
      <c r="F167" s="31"/>
      <c r="G167" s="33"/>
      <c r="H167" s="31"/>
      <c r="I167" s="31"/>
      <c r="J167" s="33"/>
      <c r="K167" s="35"/>
      <c r="L167" s="15"/>
    </row>
    <row r="168" spans="1:12" x14ac:dyDescent="0.25">
      <c r="A168" s="17"/>
      <c r="B168" s="17"/>
      <c r="C168" s="17"/>
      <c r="D168" s="29"/>
      <c r="E168" s="31"/>
      <c r="F168" s="31"/>
      <c r="G168" s="33"/>
      <c r="H168" s="31"/>
      <c r="I168" s="31"/>
      <c r="J168" s="33"/>
      <c r="K168" s="35"/>
      <c r="L168" s="15"/>
    </row>
    <row r="169" spans="1:12" x14ac:dyDescent="0.25">
      <c r="A169" s="17"/>
      <c r="B169" s="17"/>
      <c r="C169" s="17"/>
      <c r="D169" s="29"/>
      <c r="E169" s="31"/>
      <c r="F169" s="31"/>
      <c r="G169" s="33"/>
      <c r="H169" s="31"/>
      <c r="I169" s="31"/>
      <c r="J169" s="33"/>
      <c r="K169" s="35"/>
      <c r="L169" s="15"/>
    </row>
    <row r="170" spans="1:12" x14ac:dyDescent="0.25">
      <c r="A170" s="17"/>
      <c r="B170" s="17"/>
      <c r="C170" s="17"/>
      <c r="D170" s="29"/>
      <c r="E170" s="31"/>
      <c r="F170" s="31"/>
      <c r="G170" s="33"/>
      <c r="H170" s="31"/>
      <c r="I170" s="31"/>
      <c r="J170" s="33"/>
      <c r="K170" s="35"/>
      <c r="L170" s="15"/>
    </row>
    <row r="171" spans="1:12" x14ac:dyDescent="0.25">
      <c r="A171" s="17"/>
      <c r="B171" s="17"/>
      <c r="C171" s="17"/>
      <c r="D171" s="29"/>
      <c r="E171" s="31"/>
      <c r="F171" s="31"/>
      <c r="G171" s="33"/>
      <c r="H171" s="31"/>
      <c r="I171" s="31"/>
      <c r="J171" s="33"/>
      <c r="K171" s="35"/>
      <c r="L171" s="15"/>
    </row>
    <row r="172" spans="1:12" x14ac:dyDescent="0.25">
      <c r="A172" s="17"/>
      <c r="B172" s="17"/>
      <c r="C172" s="17"/>
      <c r="D172" s="29"/>
      <c r="E172" s="31"/>
      <c r="F172" s="31"/>
      <c r="G172" s="33"/>
      <c r="H172" s="31"/>
      <c r="I172" s="31"/>
      <c r="J172" s="33"/>
      <c r="K172" s="35"/>
      <c r="L172" s="15"/>
    </row>
    <row r="173" spans="1:12" x14ac:dyDescent="0.25">
      <c r="A173" s="17"/>
      <c r="B173" s="17"/>
      <c r="C173" s="17"/>
      <c r="D173" s="29"/>
      <c r="E173" s="31"/>
      <c r="F173" s="31"/>
      <c r="G173" s="33"/>
      <c r="H173" s="31"/>
      <c r="I173" s="31"/>
      <c r="J173" s="33"/>
      <c r="K173" s="35"/>
      <c r="L173" s="15"/>
    </row>
    <row r="174" spans="1:12" x14ac:dyDescent="0.25">
      <c r="A174" s="17"/>
      <c r="B174" s="17"/>
      <c r="C174" s="17"/>
      <c r="D174" s="29"/>
      <c r="E174" s="31"/>
      <c r="F174" s="31"/>
      <c r="G174" s="33"/>
      <c r="H174" s="31"/>
      <c r="I174" s="31"/>
      <c r="J174" s="33"/>
      <c r="K174" s="35"/>
      <c r="L174" s="15"/>
    </row>
    <row r="175" spans="1:12" x14ac:dyDescent="0.25">
      <c r="A175" s="17"/>
      <c r="B175" s="17"/>
      <c r="C175" s="17"/>
      <c r="D175" s="29"/>
      <c r="E175" s="31"/>
      <c r="F175" s="31"/>
      <c r="G175" s="33"/>
      <c r="H175" s="31"/>
      <c r="I175" s="31"/>
      <c r="J175" s="33"/>
      <c r="K175" s="35"/>
      <c r="L175" s="15"/>
    </row>
    <row r="176" spans="1:12" x14ac:dyDescent="0.25">
      <c r="A176" s="17"/>
      <c r="B176" s="17"/>
      <c r="C176" s="17"/>
      <c r="D176" s="29"/>
      <c r="E176" s="31"/>
      <c r="F176" s="31"/>
      <c r="G176" s="33"/>
      <c r="H176" s="31"/>
      <c r="I176" s="31"/>
      <c r="J176" s="33"/>
      <c r="K176" s="35"/>
      <c r="L176" s="15"/>
    </row>
    <row r="177" spans="1:12" x14ac:dyDescent="0.25">
      <c r="A177" s="17"/>
      <c r="B177" s="17"/>
      <c r="C177" s="17"/>
      <c r="D177" s="29"/>
      <c r="E177" s="31"/>
      <c r="F177" s="31"/>
      <c r="G177" s="33"/>
      <c r="H177" s="31"/>
      <c r="I177" s="31"/>
      <c r="J177" s="33"/>
      <c r="K177" s="35"/>
      <c r="L177" s="15"/>
    </row>
    <row r="178" spans="1:12" x14ac:dyDescent="0.25">
      <c r="A178" s="17"/>
      <c r="B178" s="17"/>
      <c r="C178" s="17"/>
      <c r="D178" s="29"/>
      <c r="E178" s="31"/>
      <c r="F178" s="31"/>
      <c r="G178" s="33"/>
      <c r="H178" s="31"/>
      <c r="I178" s="31"/>
      <c r="J178" s="33"/>
      <c r="K178" s="35"/>
      <c r="L178" s="15"/>
    </row>
    <row r="179" spans="1:12" x14ac:dyDescent="0.25">
      <c r="A179" s="17"/>
      <c r="B179" s="17"/>
      <c r="C179" s="17"/>
      <c r="D179" s="29"/>
      <c r="E179" s="31"/>
      <c r="F179" s="31"/>
      <c r="G179" s="33"/>
      <c r="H179" s="31"/>
      <c r="I179" s="31"/>
      <c r="J179" s="33"/>
      <c r="K179" s="35"/>
      <c r="L179" s="15"/>
    </row>
    <row r="180" spans="1:12" x14ac:dyDescent="0.25">
      <c r="A180" s="17"/>
      <c r="B180" s="17"/>
      <c r="C180" s="17"/>
      <c r="D180" s="29"/>
      <c r="E180" s="31"/>
      <c r="F180" s="31"/>
      <c r="G180" s="33"/>
      <c r="H180" s="31"/>
      <c r="I180" s="31"/>
      <c r="J180" s="33"/>
      <c r="K180" s="35"/>
      <c r="L180" s="15"/>
    </row>
    <row r="181" spans="1:12" x14ac:dyDescent="0.25">
      <c r="A181" s="17"/>
      <c r="B181" s="17"/>
      <c r="C181" s="17"/>
      <c r="D181" s="29"/>
      <c r="E181" s="31"/>
      <c r="F181" s="31"/>
      <c r="G181" s="33"/>
      <c r="H181" s="31"/>
      <c r="I181" s="31"/>
      <c r="J181" s="33"/>
      <c r="K181" s="35"/>
      <c r="L181" s="15"/>
    </row>
    <row r="182" spans="1:12" x14ac:dyDescent="0.25">
      <c r="A182" s="17"/>
      <c r="B182" s="17"/>
      <c r="C182" s="17"/>
      <c r="D182" s="29"/>
      <c r="E182" s="31"/>
      <c r="F182" s="31"/>
      <c r="G182" s="33"/>
      <c r="H182" s="31"/>
      <c r="I182" s="31"/>
      <c r="J182" s="33"/>
      <c r="K182" s="35"/>
      <c r="L182" s="15"/>
    </row>
    <row r="183" spans="1:12" x14ac:dyDescent="0.25">
      <c r="A183" s="17"/>
      <c r="B183" s="17"/>
      <c r="C183" s="17"/>
      <c r="D183" s="29"/>
      <c r="E183" s="31"/>
      <c r="F183" s="31"/>
      <c r="G183" s="33"/>
      <c r="H183" s="31"/>
      <c r="I183" s="31"/>
      <c r="J183" s="33"/>
      <c r="K183" s="35"/>
      <c r="L183" s="15"/>
    </row>
    <row r="184" spans="1:12" x14ac:dyDescent="0.25">
      <c r="A184" s="17"/>
      <c r="B184" s="17"/>
      <c r="C184" s="17"/>
      <c r="D184" s="29"/>
      <c r="E184" s="31"/>
      <c r="F184" s="31"/>
      <c r="G184" s="33"/>
      <c r="H184" s="31"/>
      <c r="I184" s="31"/>
      <c r="J184" s="33"/>
      <c r="K184" s="35"/>
      <c r="L184" s="15"/>
    </row>
    <row r="185" spans="1:12" x14ac:dyDescent="0.25">
      <c r="A185" s="17"/>
      <c r="B185" s="17"/>
      <c r="C185" s="17"/>
      <c r="D185" s="29"/>
      <c r="E185" s="31"/>
      <c r="F185" s="31"/>
      <c r="G185" s="33"/>
      <c r="H185" s="31"/>
      <c r="I185" s="31"/>
      <c r="J185" s="33"/>
      <c r="K185" s="35"/>
      <c r="L185" s="15"/>
    </row>
    <row r="186" spans="1:12" x14ac:dyDescent="0.25">
      <c r="A186" s="17"/>
      <c r="B186" s="17"/>
      <c r="C186" s="17"/>
      <c r="D186" s="29"/>
      <c r="E186" s="31"/>
      <c r="F186" s="31"/>
      <c r="G186" s="33"/>
      <c r="H186" s="31"/>
      <c r="I186" s="31"/>
      <c r="J186" s="33"/>
      <c r="K186" s="35"/>
      <c r="L186" s="15"/>
    </row>
    <row r="187" spans="1:12" x14ac:dyDescent="0.25">
      <c r="A187" s="17"/>
      <c r="B187" s="17"/>
      <c r="C187" s="17"/>
      <c r="D187" s="29"/>
      <c r="E187" s="31"/>
      <c r="F187" s="31"/>
      <c r="G187" s="33"/>
      <c r="H187" s="31"/>
      <c r="I187" s="31"/>
      <c r="J187" s="33"/>
      <c r="K187" s="35"/>
      <c r="L187" s="15"/>
    </row>
    <row r="188" spans="1:12" x14ac:dyDescent="0.25">
      <c r="A188" s="17"/>
      <c r="B188" s="17"/>
      <c r="C188" s="17"/>
      <c r="D188" s="29"/>
      <c r="E188" s="31"/>
      <c r="F188" s="31"/>
      <c r="G188" s="33"/>
      <c r="H188" s="31"/>
      <c r="I188" s="31"/>
      <c r="J188" s="33"/>
      <c r="K188" s="35"/>
      <c r="L188" s="15"/>
    </row>
    <row r="189" spans="1:12" x14ac:dyDescent="0.25">
      <c r="A189" s="17"/>
      <c r="B189" s="17"/>
      <c r="C189" s="17"/>
      <c r="D189" s="29"/>
      <c r="E189" s="31"/>
      <c r="F189" s="31"/>
      <c r="G189" s="33"/>
      <c r="H189" s="31"/>
      <c r="I189" s="31"/>
      <c r="J189" s="33"/>
      <c r="K189" s="35"/>
      <c r="L189" s="15"/>
    </row>
    <row r="190" spans="1:12" x14ac:dyDescent="0.25">
      <c r="A190" s="17"/>
      <c r="B190" s="17"/>
      <c r="C190" s="17"/>
      <c r="D190" s="29"/>
      <c r="E190" s="31"/>
      <c r="F190" s="31"/>
      <c r="G190" s="33"/>
      <c r="H190" s="31"/>
      <c r="I190" s="31"/>
      <c r="J190" s="33"/>
      <c r="K190" s="35"/>
      <c r="L190" s="15"/>
    </row>
    <row r="191" spans="1:12" x14ac:dyDescent="0.25">
      <c r="A191" s="17"/>
      <c r="B191" s="17"/>
      <c r="C191" s="17"/>
      <c r="D191" s="29"/>
      <c r="E191" s="31"/>
      <c r="F191" s="31"/>
      <c r="G191" s="33"/>
      <c r="H191" s="31"/>
      <c r="I191" s="31"/>
      <c r="J191" s="33"/>
      <c r="K191" s="35"/>
      <c r="L191" s="15"/>
    </row>
    <row r="192" spans="1:12" x14ac:dyDescent="0.25">
      <c r="A192" s="17"/>
      <c r="B192" s="17"/>
      <c r="C192" s="17"/>
      <c r="D192" s="29"/>
      <c r="E192" s="31"/>
      <c r="F192" s="31"/>
      <c r="G192" s="33"/>
      <c r="H192" s="31"/>
      <c r="I192" s="31"/>
      <c r="J192" s="33"/>
      <c r="K192" s="35"/>
      <c r="L192" s="15"/>
    </row>
    <row r="193" spans="1:12" x14ac:dyDescent="0.25">
      <c r="A193" s="17"/>
      <c r="B193" s="17"/>
      <c r="C193" s="17"/>
      <c r="D193" s="29"/>
      <c r="E193" s="31"/>
      <c r="F193" s="31"/>
      <c r="G193" s="33"/>
      <c r="H193" s="31"/>
      <c r="I193" s="31"/>
      <c r="J193" s="33"/>
      <c r="K193" s="35"/>
      <c r="L193" s="15"/>
    </row>
    <row r="194" spans="1:12" x14ac:dyDescent="0.25">
      <c r="A194" s="17"/>
      <c r="B194" s="17"/>
      <c r="C194" s="17"/>
      <c r="D194" s="29"/>
      <c r="E194" s="31"/>
      <c r="F194" s="31"/>
      <c r="G194" s="33"/>
      <c r="H194" s="31"/>
      <c r="I194" s="31"/>
      <c r="J194" s="33"/>
      <c r="K194" s="35"/>
      <c r="L194" s="15"/>
    </row>
    <row r="195" spans="1:12" x14ac:dyDescent="0.25">
      <c r="A195" s="17"/>
      <c r="B195" s="17"/>
      <c r="C195" s="17"/>
      <c r="D195" s="29"/>
      <c r="E195" s="31"/>
      <c r="F195" s="31"/>
      <c r="G195" s="33"/>
      <c r="H195" s="31"/>
      <c r="I195" s="31"/>
      <c r="J195" s="33"/>
      <c r="K195" s="35"/>
      <c r="L195" s="15"/>
    </row>
    <row r="196" spans="1:12" x14ac:dyDescent="0.25">
      <c r="A196" s="17"/>
      <c r="B196" s="17"/>
      <c r="C196" s="17"/>
      <c r="D196" s="29"/>
      <c r="E196" s="31"/>
      <c r="F196" s="31"/>
      <c r="G196" s="33"/>
      <c r="H196" s="31"/>
      <c r="I196" s="31"/>
      <c r="J196" s="33"/>
      <c r="K196" s="35"/>
      <c r="L196" s="15"/>
    </row>
    <row r="197" spans="1:12" x14ac:dyDescent="0.25">
      <c r="A197" s="17"/>
      <c r="B197" s="17"/>
      <c r="C197" s="17"/>
      <c r="D197" s="29"/>
      <c r="E197" s="31"/>
      <c r="F197" s="31"/>
      <c r="G197" s="33"/>
      <c r="H197" s="31"/>
      <c r="I197" s="31"/>
      <c r="J197" s="33"/>
      <c r="K197" s="35"/>
      <c r="L197" s="15"/>
    </row>
    <row r="198" spans="1:12" x14ac:dyDescent="0.25">
      <c r="A198" s="17"/>
      <c r="B198" s="17"/>
      <c r="C198" s="17"/>
      <c r="D198" s="29"/>
      <c r="E198" s="31"/>
      <c r="F198" s="31"/>
      <c r="G198" s="33"/>
      <c r="H198" s="31"/>
      <c r="I198" s="31"/>
      <c r="J198" s="33"/>
      <c r="K198" s="35"/>
      <c r="L198" s="15"/>
    </row>
    <row r="199" spans="1:12" x14ac:dyDescent="0.25">
      <c r="A199" s="17"/>
      <c r="B199" s="17"/>
      <c r="C199" s="17"/>
      <c r="D199" s="29"/>
      <c r="E199" s="31"/>
      <c r="F199" s="31"/>
      <c r="G199" s="33"/>
      <c r="H199" s="31"/>
      <c r="I199" s="31"/>
      <c r="J199" s="33"/>
      <c r="K199" s="35"/>
      <c r="L199" s="15"/>
    </row>
    <row r="200" spans="1:12" x14ac:dyDescent="0.25">
      <c r="A200" s="17"/>
      <c r="B200" s="17"/>
      <c r="C200" s="17"/>
      <c r="D200" s="29"/>
      <c r="E200" s="31"/>
      <c r="F200" s="31"/>
      <c r="G200" s="33"/>
      <c r="H200" s="31"/>
      <c r="I200" s="31"/>
      <c r="J200" s="33"/>
      <c r="K200" s="35"/>
      <c r="L200" s="15"/>
    </row>
    <row r="201" spans="1:12" x14ac:dyDescent="0.25">
      <c r="A201" s="17"/>
      <c r="B201" s="17"/>
      <c r="C201" s="17"/>
      <c r="D201" s="29"/>
      <c r="E201" s="31"/>
      <c r="F201" s="31"/>
      <c r="G201" s="33"/>
      <c r="H201" s="31"/>
      <c r="I201" s="31"/>
      <c r="J201" s="33"/>
      <c r="K201" s="35"/>
      <c r="L201" s="15"/>
    </row>
    <row r="202" spans="1:12" x14ac:dyDescent="0.25">
      <c r="A202" s="17"/>
      <c r="B202" s="17"/>
      <c r="C202" s="17"/>
      <c r="D202" s="29"/>
      <c r="E202" s="31"/>
      <c r="F202" s="31"/>
      <c r="G202" s="33"/>
      <c r="H202" s="31"/>
      <c r="I202" s="31"/>
      <c r="J202" s="33"/>
      <c r="K202" s="35"/>
      <c r="L202" s="15"/>
    </row>
    <row r="203" spans="1:12" x14ac:dyDescent="0.25">
      <c r="A203" s="17"/>
      <c r="B203" s="17"/>
      <c r="C203" s="17"/>
      <c r="D203" s="29"/>
      <c r="E203" s="31"/>
      <c r="F203" s="31"/>
      <c r="G203" s="33"/>
      <c r="H203" s="31"/>
      <c r="I203" s="31"/>
      <c r="J203" s="33"/>
      <c r="K203" s="35"/>
      <c r="L203" s="15"/>
    </row>
    <row r="204" spans="1:12" x14ac:dyDescent="0.25">
      <c r="A204" s="17"/>
      <c r="B204" s="17"/>
      <c r="C204" s="17"/>
      <c r="D204" s="29"/>
      <c r="E204" s="31"/>
      <c r="F204" s="31"/>
      <c r="G204" s="33"/>
      <c r="H204" s="31"/>
      <c r="I204" s="31"/>
      <c r="J204" s="33"/>
      <c r="K204" s="35"/>
      <c r="L204" s="15"/>
    </row>
    <row r="205" spans="1:12" x14ac:dyDescent="0.25">
      <c r="A205" s="17"/>
      <c r="B205" s="17"/>
      <c r="C205" s="17"/>
      <c r="D205" s="29"/>
      <c r="E205" s="31"/>
      <c r="F205" s="31"/>
      <c r="G205" s="33"/>
      <c r="H205" s="31"/>
      <c r="I205" s="31"/>
      <c r="J205" s="33"/>
      <c r="K205" s="35"/>
      <c r="L205" s="15"/>
    </row>
    <row r="206" spans="1:12" x14ac:dyDescent="0.25">
      <c r="A206" s="17"/>
      <c r="B206" s="17"/>
      <c r="C206" s="17"/>
      <c r="D206" s="29"/>
      <c r="E206" s="31"/>
      <c r="F206" s="31"/>
      <c r="G206" s="33"/>
      <c r="H206" s="31"/>
      <c r="I206" s="31"/>
      <c r="J206" s="33"/>
      <c r="K206" s="35"/>
      <c r="L206" s="15"/>
    </row>
    <row r="207" spans="1:12" x14ac:dyDescent="0.25">
      <c r="A207" s="17"/>
      <c r="B207" s="17"/>
      <c r="C207" s="17"/>
      <c r="D207" s="29"/>
      <c r="E207" s="31"/>
      <c r="F207" s="31"/>
      <c r="G207" s="33"/>
      <c r="H207" s="31"/>
      <c r="I207" s="31"/>
      <c r="J207" s="33"/>
      <c r="K207" s="35"/>
      <c r="L207" s="15"/>
    </row>
    <row r="208" spans="1:12" x14ac:dyDescent="0.25">
      <c r="A208" s="17"/>
      <c r="B208" s="17"/>
      <c r="C208" s="17"/>
      <c r="D208" s="29"/>
      <c r="E208" s="31"/>
      <c r="F208" s="31"/>
      <c r="G208" s="33"/>
      <c r="H208" s="31"/>
      <c r="I208" s="31"/>
      <c r="J208" s="33"/>
      <c r="K208" s="35"/>
      <c r="L208" s="15"/>
    </row>
    <row r="209" spans="1:12" x14ac:dyDescent="0.25">
      <c r="A209" s="17"/>
      <c r="B209" s="17"/>
      <c r="C209" s="17"/>
      <c r="D209" s="29"/>
      <c r="E209" s="31"/>
      <c r="F209" s="31"/>
      <c r="G209" s="33"/>
      <c r="H209" s="31"/>
      <c r="I209" s="31"/>
      <c r="J209" s="33"/>
      <c r="K209" s="35"/>
      <c r="L209" s="15"/>
    </row>
    <row r="210" spans="1:12" x14ac:dyDescent="0.25">
      <c r="A210" s="17"/>
      <c r="B210" s="17"/>
      <c r="C210" s="17"/>
      <c r="D210" s="29"/>
      <c r="E210" s="31"/>
      <c r="F210" s="31"/>
      <c r="G210" s="33"/>
      <c r="H210" s="31"/>
      <c r="I210" s="31"/>
      <c r="J210" s="33"/>
      <c r="K210" s="35"/>
      <c r="L210" s="15"/>
    </row>
    <row r="211" spans="1:12" x14ac:dyDescent="0.25">
      <c r="A211" s="17"/>
      <c r="B211" s="17"/>
      <c r="C211" s="17"/>
      <c r="D211" s="29"/>
      <c r="E211" s="31"/>
      <c r="F211" s="31"/>
      <c r="G211" s="33"/>
      <c r="H211" s="31"/>
      <c r="I211" s="31"/>
      <c r="J211" s="33"/>
      <c r="K211" s="35"/>
      <c r="L211" s="15"/>
    </row>
    <row r="212" spans="1:12" x14ac:dyDescent="0.25">
      <c r="A212" s="17"/>
      <c r="B212" s="17"/>
      <c r="C212" s="17"/>
      <c r="D212" s="29"/>
      <c r="E212" s="31"/>
      <c r="F212" s="31"/>
      <c r="G212" s="33"/>
      <c r="H212" s="31"/>
      <c r="I212" s="31"/>
      <c r="J212" s="33"/>
      <c r="K212" s="35"/>
      <c r="L212" s="15"/>
    </row>
    <row r="213" spans="1:12" x14ac:dyDescent="0.25">
      <c r="A213" s="17"/>
      <c r="B213" s="17"/>
      <c r="C213" s="17"/>
      <c r="D213" s="29"/>
      <c r="E213" s="31"/>
      <c r="F213" s="31"/>
      <c r="G213" s="33"/>
      <c r="H213" s="31"/>
      <c r="I213" s="31"/>
      <c r="J213" s="33"/>
      <c r="K213" s="35"/>
      <c r="L213" s="15"/>
    </row>
    <row r="214" spans="1:12" x14ac:dyDescent="0.25">
      <c r="A214" s="17"/>
      <c r="B214" s="17"/>
      <c r="C214" s="17"/>
      <c r="D214" s="29"/>
      <c r="E214" s="31"/>
      <c r="F214" s="31"/>
      <c r="G214" s="33"/>
      <c r="H214" s="31"/>
      <c r="I214" s="31"/>
      <c r="J214" s="33"/>
      <c r="K214" s="35"/>
      <c r="L214" s="15"/>
    </row>
    <row r="215" spans="1:12" x14ac:dyDescent="0.25">
      <c r="A215" s="17"/>
      <c r="B215" s="17"/>
      <c r="C215" s="17"/>
      <c r="D215" s="29"/>
      <c r="E215" s="31"/>
      <c r="F215" s="31"/>
      <c r="G215" s="33"/>
      <c r="H215" s="31"/>
      <c r="I215" s="31"/>
      <c r="J215" s="33"/>
      <c r="K215" s="35"/>
      <c r="L215" s="15"/>
    </row>
    <row r="216" spans="1:12" x14ac:dyDescent="0.25">
      <c r="A216" s="17"/>
      <c r="B216" s="17"/>
      <c r="C216" s="17"/>
      <c r="D216" s="29"/>
      <c r="E216" s="31"/>
      <c r="F216" s="31"/>
      <c r="G216" s="33"/>
      <c r="H216" s="31"/>
      <c r="I216" s="31"/>
      <c r="J216" s="33"/>
      <c r="K216" s="35"/>
      <c r="L216" s="15"/>
    </row>
    <row r="217" spans="1:12" x14ac:dyDescent="0.25">
      <c r="A217" s="17"/>
      <c r="B217" s="17"/>
      <c r="C217" s="17"/>
      <c r="D217" s="29"/>
      <c r="E217" s="31"/>
      <c r="F217" s="31"/>
      <c r="G217" s="33"/>
      <c r="H217" s="31"/>
      <c r="I217" s="31"/>
      <c r="J217" s="33"/>
      <c r="K217" s="35"/>
      <c r="L217" s="15"/>
    </row>
    <row r="218" spans="1:12" x14ac:dyDescent="0.25">
      <c r="A218" s="17"/>
      <c r="B218" s="17"/>
      <c r="C218" s="17"/>
      <c r="D218" s="29"/>
      <c r="E218" s="31"/>
      <c r="F218" s="31"/>
      <c r="G218" s="33"/>
      <c r="H218" s="31"/>
      <c r="I218" s="31"/>
      <c r="J218" s="33"/>
      <c r="K218" s="35"/>
      <c r="L218" s="15"/>
    </row>
    <row r="219" spans="1:12" x14ac:dyDescent="0.25">
      <c r="A219" s="17"/>
      <c r="B219" s="17"/>
      <c r="C219" s="17"/>
      <c r="D219" s="29"/>
      <c r="E219" s="31"/>
      <c r="F219" s="31"/>
      <c r="G219" s="33"/>
      <c r="H219" s="31"/>
      <c r="I219" s="31"/>
      <c r="J219" s="33"/>
      <c r="K219" s="35"/>
      <c r="L219" s="15"/>
    </row>
    <row r="220" spans="1:12" x14ac:dyDescent="0.25">
      <c r="A220" s="17"/>
      <c r="B220" s="17"/>
      <c r="C220" s="17"/>
      <c r="D220" s="29"/>
      <c r="E220" s="31"/>
      <c r="F220" s="31"/>
      <c r="G220" s="33"/>
      <c r="H220" s="31"/>
      <c r="I220" s="31"/>
      <c r="J220" s="33"/>
      <c r="K220" s="35"/>
      <c r="L220" s="15"/>
    </row>
    <row r="221" spans="1:12" x14ac:dyDescent="0.25">
      <c r="A221" s="17"/>
      <c r="B221" s="17"/>
      <c r="C221" s="17"/>
      <c r="D221" s="29"/>
      <c r="E221" s="31"/>
      <c r="F221" s="31"/>
      <c r="G221" s="33"/>
      <c r="H221" s="31"/>
      <c r="I221" s="31"/>
      <c r="J221" s="33"/>
      <c r="K221" s="35"/>
      <c r="L221" s="15"/>
    </row>
    <row r="222" spans="1:12" x14ac:dyDescent="0.25">
      <c r="A222" s="17"/>
      <c r="B222" s="17"/>
      <c r="C222" s="17"/>
      <c r="D222" s="29"/>
      <c r="E222" s="31"/>
      <c r="F222" s="31"/>
      <c r="G222" s="33"/>
      <c r="H222" s="31"/>
      <c r="I222" s="31"/>
      <c r="J222" s="33"/>
      <c r="K222" s="35"/>
      <c r="L222" s="15"/>
    </row>
    <row r="223" spans="1:12" x14ac:dyDescent="0.25">
      <c r="A223" s="17"/>
      <c r="B223" s="17"/>
      <c r="C223" s="17"/>
      <c r="D223" s="29"/>
      <c r="E223" s="31"/>
      <c r="F223" s="31"/>
      <c r="G223" s="33"/>
      <c r="H223" s="31"/>
      <c r="I223" s="31"/>
      <c r="J223" s="33"/>
      <c r="K223" s="35"/>
      <c r="L223" s="15"/>
    </row>
    <row r="224" spans="1:12" x14ac:dyDescent="0.25">
      <c r="A224" s="17"/>
      <c r="B224" s="17"/>
      <c r="C224" s="17"/>
      <c r="D224" s="29"/>
      <c r="E224" s="31"/>
      <c r="F224" s="31"/>
      <c r="G224" s="33"/>
      <c r="H224" s="31"/>
      <c r="I224" s="31"/>
      <c r="J224" s="33"/>
      <c r="K224" s="35"/>
      <c r="L224" s="15"/>
    </row>
    <row r="225" spans="1:12" x14ac:dyDescent="0.25">
      <c r="A225" s="17"/>
      <c r="B225" s="17"/>
      <c r="C225" s="17"/>
      <c r="D225" s="29"/>
      <c r="E225" s="31"/>
      <c r="F225" s="31"/>
      <c r="G225" s="33"/>
      <c r="H225" s="31"/>
      <c r="I225" s="31"/>
      <c r="J225" s="33"/>
      <c r="K225" s="35"/>
      <c r="L225" s="15"/>
    </row>
    <row r="226" spans="1:12" x14ac:dyDescent="0.25">
      <c r="A226" s="17"/>
      <c r="B226" s="17"/>
      <c r="C226" s="17"/>
      <c r="D226" s="29"/>
      <c r="E226" s="31"/>
      <c r="F226" s="31"/>
      <c r="G226" s="33"/>
      <c r="H226" s="31"/>
      <c r="I226" s="31"/>
      <c r="J226" s="33"/>
      <c r="K226" s="35"/>
      <c r="L226" s="15"/>
    </row>
    <row r="227" spans="1:12" x14ac:dyDescent="0.25">
      <c r="A227" s="17"/>
      <c r="B227" s="17"/>
      <c r="C227" s="17"/>
      <c r="D227" s="29"/>
      <c r="E227" s="31"/>
      <c r="F227" s="31"/>
      <c r="G227" s="33"/>
      <c r="H227" s="31"/>
      <c r="I227" s="31"/>
      <c r="J227" s="33"/>
      <c r="K227" s="35"/>
      <c r="L227" s="15"/>
    </row>
    <row r="228" spans="1:12" x14ac:dyDescent="0.25">
      <c r="A228" s="17"/>
      <c r="B228" s="17"/>
      <c r="C228" s="17"/>
      <c r="D228" s="29"/>
      <c r="E228" s="31"/>
      <c r="F228" s="31"/>
      <c r="G228" s="33"/>
      <c r="H228" s="31"/>
      <c r="I228" s="31"/>
      <c r="J228" s="33"/>
      <c r="K228" s="35"/>
      <c r="L228" s="15"/>
    </row>
    <row r="229" spans="1:12" x14ac:dyDescent="0.25">
      <c r="A229" s="17"/>
      <c r="B229" s="17"/>
      <c r="C229" s="17"/>
      <c r="D229" s="29"/>
      <c r="E229" s="31"/>
      <c r="F229" s="31"/>
      <c r="G229" s="33"/>
      <c r="H229" s="31"/>
      <c r="I229" s="31"/>
      <c r="J229" s="33"/>
      <c r="K229" s="35"/>
      <c r="L229" s="15"/>
    </row>
    <row r="230" spans="1:12" x14ac:dyDescent="0.25">
      <c r="A230" s="17"/>
      <c r="B230" s="17"/>
      <c r="C230" s="17"/>
      <c r="D230" s="29"/>
      <c r="E230" s="31"/>
      <c r="F230" s="31"/>
      <c r="G230" s="33"/>
      <c r="H230" s="31"/>
      <c r="I230" s="31"/>
      <c r="J230" s="33"/>
      <c r="K230" s="35"/>
      <c r="L230" s="15"/>
    </row>
    <row r="231" spans="1:12" x14ac:dyDescent="0.25">
      <c r="A231" s="17"/>
      <c r="B231" s="17"/>
      <c r="C231" s="17"/>
      <c r="D231" s="29"/>
      <c r="E231" s="31"/>
      <c r="F231" s="31"/>
      <c r="G231" s="33"/>
      <c r="H231" s="31"/>
      <c r="I231" s="31"/>
      <c r="J231" s="33"/>
      <c r="K231" s="35"/>
      <c r="L231" s="15"/>
    </row>
    <row r="232" spans="1:12" x14ac:dyDescent="0.25">
      <c r="A232" s="17"/>
      <c r="B232" s="17"/>
      <c r="C232" s="17"/>
      <c r="D232" s="29"/>
      <c r="E232" s="31"/>
      <c r="F232" s="31"/>
      <c r="G232" s="33"/>
      <c r="H232" s="31"/>
      <c r="I232" s="31"/>
      <c r="J232" s="33"/>
      <c r="K232" s="35"/>
      <c r="L232" s="15"/>
    </row>
    <row r="233" spans="1:12" x14ac:dyDescent="0.25">
      <c r="A233" s="17"/>
      <c r="B233" s="17"/>
      <c r="C233" s="17"/>
      <c r="D233" s="29"/>
      <c r="E233" s="31"/>
      <c r="F233" s="31"/>
      <c r="G233" s="33"/>
      <c r="H233" s="31"/>
      <c r="I233" s="31"/>
      <c r="J233" s="33"/>
      <c r="K233" s="35"/>
      <c r="L233" s="15"/>
    </row>
    <row r="234" spans="1:12" x14ac:dyDescent="0.25">
      <c r="A234" s="17"/>
      <c r="B234" s="17"/>
      <c r="C234" s="17"/>
      <c r="D234" s="29"/>
      <c r="E234" s="31"/>
      <c r="F234" s="31"/>
      <c r="G234" s="33"/>
      <c r="H234" s="31"/>
      <c r="I234" s="31"/>
      <c r="J234" s="33"/>
      <c r="K234" s="35"/>
      <c r="L234" s="15"/>
    </row>
    <row r="235" spans="1:12" x14ac:dyDescent="0.25">
      <c r="A235" s="17"/>
      <c r="B235" s="17"/>
      <c r="C235" s="17"/>
      <c r="D235" s="29"/>
      <c r="E235" s="31"/>
      <c r="F235" s="31"/>
      <c r="G235" s="33"/>
      <c r="H235" s="31"/>
      <c r="I235" s="31"/>
      <c r="J235" s="33"/>
      <c r="K235" s="35"/>
      <c r="L235" s="15"/>
    </row>
    <row r="236" spans="1:12" x14ac:dyDescent="0.25">
      <c r="A236" s="17"/>
      <c r="B236" s="17"/>
      <c r="C236" s="17"/>
      <c r="D236" s="29"/>
      <c r="E236" s="31"/>
      <c r="F236" s="31"/>
      <c r="G236" s="33"/>
      <c r="H236" s="31"/>
      <c r="I236" s="31"/>
      <c r="J236" s="33"/>
      <c r="K236" s="35"/>
      <c r="L236" s="15"/>
    </row>
    <row r="237" spans="1:12" x14ac:dyDescent="0.25">
      <c r="A237" s="17"/>
      <c r="B237" s="17"/>
      <c r="C237" s="17"/>
      <c r="D237" s="29"/>
      <c r="E237" s="31"/>
      <c r="F237" s="31"/>
      <c r="G237" s="33"/>
      <c r="H237" s="31"/>
      <c r="I237" s="31"/>
      <c r="J237" s="33"/>
      <c r="K237" s="35"/>
      <c r="L237" s="15"/>
    </row>
    <row r="238" spans="1:12" x14ac:dyDescent="0.25">
      <c r="A238" s="17"/>
      <c r="B238" s="17"/>
      <c r="C238" s="17"/>
      <c r="D238" s="29"/>
      <c r="E238" s="31"/>
      <c r="F238" s="31"/>
      <c r="G238" s="33"/>
      <c r="H238" s="31"/>
      <c r="I238" s="31"/>
      <c r="J238" s="33"/>
      <c r="K238" s="35"/>
      <c r="L238" s="15"/>
    </row>
    <row r="239" spans="1:12" x14ac:dyDescent="0.25">
      <c r="A239" s="17"/>
      <c r="B239" s="17"/>
      <c r="C239" s="17"/>
      <c r="D239" s="29"/>
      <c r="E239" s="31"/>
      <c r="F239" s="31"/>
      <c r="G239" s="33"/>
      <c r="H239" s="31"/>
      <c r="I239" s="31"/>
      <c r="J239" s="33"/>
      <c r="K239" s="35"/>
      <c r="L239" s="15"/>
    </row>
    <row r="240" spans="1:12" x14ac:dyDescent="0.25">
      <c r="A240" s="17"/>
      <c r="B240" s="17"/>
      <c r="C240" s="17"/>
      <c r="D240" s="29"/>
      <c r="E240" s="31"/>
      <c r="F240" s="31"/>
      <c r="G240" s="33"/>
      <c r="H240" s="31"/>
      <c r="I240" s="31"/>
      <c r="J240" s="33"/>
      <c r="K240" s="35"/>
      <c r="L240" s="15"/>
    </row>
    <row r="241" spans="1:12" x14ac:dyDescent="0.25">
      <c r="A241" s="17"/>
      <c r="B241" s="17"/>
      <c r="C241" s="17"/>
      <c r="D241" s="29"/>
      <c r="E241" s="31"/>
      <c r="F241" s="31"/>
      <c r="G241" s="33"/>
      <c r="H241" s="31"/>
      <c r="I241" s="31"/>
      <c r="J241" s="33"/>
      <c r="K241" s="35"/>
      <c r="L241" s="15"/>
    </row>
    <row r="242" spans="1:12" x14ac:dyDescent="0.25">
      <c r="A242" s="17"/>
      <c r="B242" s="17"/>
      <c r="C242" s="17"/>
      <c r="D242" s="29"/>
      <c r="E242" s="31"/>
      <c r="F242" s="31"/>
      <c r="G242" s="33"/>
      <c r="H242" s="31"/>
      <c r="I242" s="31"/>
      <c r="J242" s="33"/>
      <c r="K242" s="35"/>
      <c r="L242" s="15"/>
    </row>
    <row r="243" spans="1:12" x14ac:dyDescent="0.25">
      <c r="A243" s="17"/>
      <c r="B243" s="17"/>
      <c r="C243" s="17"/>
      <c r="D243" s="29"/>
      <c r="E243" s="31"/>
      <c r="F243" s="31"/>
      <c r="G243" s="33"/>
      <c r="H243" s="31"/>
      <c r="I243" s="31"/>
      <c r="J243" s="33"/>
      <c r="K243" s="35"/>
      <c r="L243" s="15"/>
    </row>
    <row r="244" spans="1:12" x14ac:dyDescent="0.25">
      <c r="A244" s="17"/>
      <c r="B244" s="17"/>
      <c r="C244" s="17"/>
      <c r="D244" s="29"/>
      <c r="E244" s="31"/>
      <c r="F244" s="31"/>
      <c r="G244" s="33"/>
      <c r="H244" s="31"/>
      <c r="I244" s="31"/>
      <c r="J244" s="33"/>
      <c r="K244" s="35"/>
      <c r="L244" s="15"/>
    </row>
    <row r="245" spans="1:12" x14ac:dyDescent="0.25">
      <c r="A245" s="17"/>
      <c r="B245" s="17"/>
      <c r="C245" s="17"/>
      <c r="D245" s="29"/>
      <c r="E245" s="31"/>
      <c r="F245" s="31"/>
      <c r="G245" s="33"/>
      <c r="H245" s="31"/>
      <c r="I245" s="31"/>
      <c r="J245" s="33"/>
      <c r="K245" s="35"/>
      <c r="L245" s="15"/>
    </row>
    <row r="246" spans="1:12" x14ac:dyDescent="0.25">
      <c r="A246" s="17"/>
      <c r="B246" s="17"/>
      <c r="C246" s="17"/>
      <c r="D246" s="29"/>
      <c r="E246" s="31"/>
      <c r="F246" s="31"/>
      <c r="G246" s="33"/>
      <c r="H246" s="31"/>
      <c r="I246" s="31"/>
      <c r="J246" s="33"/>
      <c r="K246" s="35"/>
      <c r="L246" s="15"/>
    </row>
    <row r="247" spans="1:12" x14ac:dyDescent="0.25">
      <c r="A247" s="17"/>
      <c r="B247" s="17"/>
      <c r="C247" s="17"/>
      <c r="D247" s="29"/>
      <c r="E247" s="31"/>
      <c r="F247" s="31"/>
      <c r="G247" s="33"/>
      <c r="H247" s="31"/>
      <c r="I247" s="31"/>
      <c r="J247" s="33"/>
      <c r="K247" s="35"/>
      <c r="L247" s="15"/>
    </row>
    <row r="248" spans="1:12" x14ac:dyDescent="0.25">
      <c r="A248" s="17"/>
      <c r="B248" s="17"/>
      <c r="C248" s="17"/>
      <c r="D248" s="29"/>
      <c r="E248" s="31"/>
      <c r="F248" s="31"/>
      <c r="G248" s="33"/>
      <c r="H248" s="31"/>
      <c r="I248" s="31"/>
      <c r="J248" s="33"/>
      <c r="K248" s="35"/>
      <c r="L248" s="15"/>
    </row>
    <row r="249" spans="1:12" x14ac:dyDescent="0.25">
      <c r="A249" s="17"/>
      <c r="B249" s="17"/>
      <c r="C249" s="17"/>
      <c r="D249" s="29"/>
      <c r="E249" s="31"/>
      <c r="F249" s="31"/>
      <c r="G249" s="33"/>
      <c r="H249" s="31"/>
      <c r="I249" s="31"/>
      <c r="J249" s="33"/>
      <c r="K249" s="35"/>
      <c r="L249" s="15"/>
    </row>
    <row r="250" spans="1:12" x14ac:dyDescent="0.25">
      <c r="A250" s="17"/>
      <c r="B250" s="17"/>
      <c r="C250" s="17"/>
      <c r="D250" s="29"/>
      <c r="E250" s="31"/>
      <c r="F250" s="31"/>
      <c r="G250" s="33"/>
      <c r="H250" s="31"/>
      <c r="I250" s="31"/>
      <c r="J250" s="33"/>
      <c r="K250" s="35"/>
      <c r="L250" s="15"/>
    </row>
    <row r="251" spans="1:12" x14ac:dyDescent="0.25">
      <c r="A251" s="17"/>
      <c r="B251" s="17"/>
      <c r="C251" s="17"/>
      <c r="D251" s="29"/>
      <c r="E251" s="31"/>
      <c r="F251" s="31"/>
      <c r="G251" s="33"/>
      <c r="H251" s="31"/>
      <c r="I251" s="31"/>
      <c r="J251" s="33"/>
      <c r="K251" s="35"/>
      <c r="L251" s="15"/>
    </row>
    <row r="252" spans="1:12" x14ac:dyDescent="0.25">
      <c r="A252" s="17"/>
      <c r="B252" s="17"/>
      <c r="C252" s="17"/>
      <c r="D252" s="29"/>
      <c r="E252" s="31"/>
      <c r="F252" s="31"/>
      <c r="G252" s="33"/>
      <c r="H252" s="31"/>
      <c r="I252" s="31"/>
      <c r="J252" s="33"/>
      <c r="K252" s="35"/>
      <c r="L252" s="15"/>
    </row>
    <row r="253" spans="1:12" x14ac:dyDescent="0.25">
      <c r="A253" s="17"/>
      <c r="B253" s="17"/>
      <c r="C253" s="17"/>
      <c r="D253" s="29"/>
      <c r="E253" s="31"/>
      <c r="F253" s="31"/>
      <c r="G253" s="33"/>
      <c r="H253" s="31"/>
      <c r="I253" s="31"/>
      <c r="J253" s="33"/>
      <c r="K253" s="35"/>
      <c r="L253" s="15"/>
    </row>
    <row r="254" spans="1:12" x14ac:dyDescent="0.25">
      <c r="A254" s="17"/>
      <c r="B254" s="17"/>
      <c r="C254" s="17"/>
      <c r="D254" s="29"/>
      <c r="E254" s="31"/>
      <c r="F254" s="31"/>
      <c r="G254" s="33"/>
      <c r="H254" s="31"/>
      <c r="I254" s="31"/>
      <c r="J254" s="33"/>
      <c r="K254" s="35"/>
      <c r="L254" s="15"/>
    </row>
    <row r="255" spans="1:12" x14ac:dyDescent="0.25">
      <c r="A255" s="17"/>
      <c r="B255" s="17"/>
      <c r="C255" s="17"/>
      <c r="D255" s="29"/>
      <c r="E255" s="31"/>
      <c r="F255" s="31"/>
      <c r="G255" s="33"/>
      <c r="H255" s="31"/>
      <c r="I255" s="31"/>
      <c r="J255" s="33"/>
      <c r="K255" s="35"/>
      <c r="L255" s="15"/>
    </row>
    <row r="256" spans="1:12" x14ac:dyDescent="0.25">
      <c r="A256" s="17"/>
      <c r="B256" s="17"/>
      <c r="C256" s="17"/>
      <c r="D256" s="29"/>
      <c r="E256" s="31"/>
      <c r="F256" s="31"/>
      <c r="G256" s="33"/>
      <c r="H256" s="31"/>
      <c r="I256" s="31"/>
      <c r="J256" s="33"/>
      <c r="K256" s="35"/>
      <c r="L256" s="15"/>
    </row>
    <row r="257" spans="1:12" x14ac:dyDescent="0.25">
      <c r="A257" s="17"/>
      <c r="B257" s="17"/>
      <c r="C257" s="17"/>
      <c r="D257" s="29"/>
      <c r="E257" s="31"/>
      <c r="F257" s="31"/>
      <c r="G257" s="33"/>
      <c r="H257" s="31"/>
      <c r="I257" s="31"/>
      <c r="J257" s="33"/>
      <c r="K257" s="35"/>
      <c r="L257" s="15"/>
    </row>
    <row r="258" spans="1:12" x14ac:dyDescent="0.25">
      <c r="A258" s="17"/>
      <c r="B258" s="17"/>
      <c r="C258" s="17"/>
      <c r="D258" s="29"/>
      <c r="E258" s="31"/>
      <c r="F258" s="31"/>
      <c r="G258" s="33"/>
      <c r="H258" s="31"/>
      <c r="I258" s="31"/>
      <c r="J258" s="33"/>
      <c r="K258" s="35"/>
      <c r="L258" s="15"/>
    </row>
    <row r="259" spans="1:12" x14ac:dyDescent="0.25">
      <c r="A259" s="17"/>
      <c r="B259" s="17"/>
      <c r="C259" s="17"/>
      <c r="D259" s="29"/>
      <c r="E259" s="31"/>
      <c r="F259" s="31"/>
      <c r="G259" s="33"/>
      <c r="H259" s="31"/>
      <c r="I259" s="31"/>
      <c r="J259" s="33"/>
      <c r="K259" s="35"/>
      <c r="L259" s="15"/>
    </row>
    <row r="260" spans="1:12" x14ac:dyDescent="0.25">
      <c r="A260" s="17"/>
      <c r="B260" s="17"/>
      <c r="C260" s="17"/>
      <c r="D260" s="29"/>
      <c r="E260" s="31"/>
      <c r="F260" s="31"/>
      <c r="G260" s="33"/>
      <c r="H260" s="31"/>
      <c r="I260" s="31"/>
      <c r="J260" s="33"/>
      <c r="K260" s="35"/>
      <c r="L260" s="15"/>
    </row>
    <row r="261" spans="1:12" x14ac:dyDescent="0.25">
      <c r="A261" s="17"/>
      <c r="B261" s="17"/>
      <c r="C261" s="17"/>
      <c r="D261" s="29"/>
      <c r="E261" s="31"/>
      <c r="F261" s="31"/>
      <c r="G261" s="33"/>
      <c r="H261" s="31"/>
      <c r="I261" s="31"/>
      <c r="J261" s="33"/>
      <c r="K261" s="35"/>
      <c r="L261" s="15"/>
    </row>
    <row r="262" spans="1:12" x14ac:dyDescent="0.25">
      <c r="A262" s="17"/>
      <c r="B262" s="17"/>
      <c r="C262" s="17"/>
      <c r="D262" s="29"/>
      <c r="E262" s="31"/>
      <c r="F262" s="31"/>
      <c r="G262" s="33"/>
      <c r="H262" s="31"/>
      <c r="I262" s="31"/>
      <c r="J262" s="33"/>
      <c r="K262" s="35"/>
      <c r="L262" s="15"/>
    </row>
    <row r="263" spans="1:12" x14ac:dyDescent="0.25">
      <c r="A263" s="17"/>
      <c r="B263" s="17"/>
      <c r="C263" s="17"/>
      <c r="D263" s="29"/>
      <c r="E263" s="31"/>
      <c r="F263" s="31"/>
      <c r="G263" s="33"/>
      <c r="H263" s="31"/>
      <c r="I263" s="31"/>
      <c r="J263" s="33"/>
      <c r="K263" s="35"/>
      <c r="L263" s="15"/>
    </row>
    <row r="264" spans="1:12" x14ac:dyDescent="0.25">
      <c r="A264" s="17"/>
      <c r="B264" s="17"/>
      <c r="C264" s="17"/>
      <c r="D264" s="29"/>
      <c r="E264" s="31"/>
      <c r="F264" s="31"/>
      <c r="G264" s="33"/>
      <c r="H264" s="31"/>
      <c r="I264" s="31"/>
      <c r="J264" s="33"/>
      <c r="K264" s="35"/>
      <c r="L264" s="15"/>
    </row>
    <row r="265" spans="1:12" x14ac:dyDescent="0.25">
      <c r="A265" s="17"/>
      <c r="B265" s="17"/>
      <c r="C265" s="17"/>
      <c r="D265" s="29"/>
      <c r="E265" s="31"/>
      <c r="F265" s="31"/>
      <c r="G265" s="33"/>
      <c r="H265" s="31"/>
      <c r="I265" s="31"/>
      <c r="J265" s="33"/>
      <c r="K265" s="35"/>
      <c r="L265" s="15"/>
    </row>
    <row r="266" spans="1:12" x14ac:dyDescent="0.25">
      <c r="A266" s="17"/>
      <c r="B266" s="17"/>
      <c r="C266" s="17"/>
      <c r="D266" s="29"/>
      <c r="E266" s="31"/>
      <c r="F266" s="31"/>
      <c r="G266" s="33"/>
      <c r="H266" s="31"/>
      <c r="I266" s="31"/>
      <c r="J266" s="33"/>
      <c r="K266" s="35"/>
      <c r="L266" s="15"/>
    </row>
    <row r="267" spans="1:12" x14ac:dyDescent="0.25">
      <c r="A267" s="17"/>
      <c r="B267" s="17"/>
      <c r="C267" s="17"/>
      <c r="D267" s="29"/>
      <c r="E267" s="31"/>
      <c r="F267" s="31"/>
      <c r="G267" s="33"/>
      <c r="H267" s="31"/>
      <c r="I267" s="31"/>
      <c r="J267" s="33"/>
      <c r="K267" s="35"/>
      <c r="L267" s="15"/>
    </row>
    <row r="268" spans="1:12" x14ac:dyDescent="0.25">
      <c r="A268" s="17"/>
      <c r="B268" s="17"/>
      <c r="C268" s="17"/>
      <c r="D268" s="29"/>
      <c r="E268" s="31"/>
      <c r="F268" s="31"/>
      <c r="G268" s="33"/>
      <c r="H268" s="31"/>
      <c r="I268" s="31"/>
      <c r="J268" s="33"/>
      <c r="K268" s="35"/>
      <c r="L268" s="15"/>
    </row>
    <row r="269" spans="1:12" x14ac:dyDescent="0.25">
      <c r="A269" s="17"/>
      <c r="B269" s="17"/>
      <c r="C269" s="17"/>
      <c r="D269" s="29"/>
      <c r="E269" s="31"/>
      <c r="F269" s="31"/>
      <c r="G269" s="33"/>
      <c r="H269" s="31"/>
      <c r="I269" s="31"/>
      <c r="J269" s="33"/>
      <c r="K269" s="35"/>
      <c r="L269" s="15"/>
    </row>
    <row r="270" spans="1:12" x14ac:dyDescent="0.25">
      <c r="A270" s="17"/>
      <c r="B270" s="17"/>
      <c r="C270" s="17"/>
      <c r="D270" s="29"/>
      <c r="E270" s="31"/>
      <c r="F270" s="31"/>
      <c r="G270" s="33"/>
      <c r="H270" s="31"/>
      <c r="I270" s="31"/>
      <c r="J270" s="33"/>
      <c r="K270" s="35"/>
      <c r="L270" s="15"/>
    </row>
    <row r="271" spans="1:12" x14ac:dyDescent="0.25">
      <c r="A271" s="17"/>
      <c r="B271" s="17"/>
      <c r="C271" s="17"/>
      <c r="D271" s="29"/>
      <c r="E271" s="31"/>
      <c r="F271" s="31"/>
      <c r="G271" s="33"/>
      <c r="H271" s="31"/>
      <c r="I271" s="31"/>
      <c r="J271" s="33"/>
      <c r="K271" s="35"/>
      <c r="L271" s="15"/>
    </row>
    <row r="272" spans="1:12" x14ac:dyDescent="0.25">
      <c r="A272" s="17"/>
      <c r="B272" s="17"/>
      <c r="C272" s="17"/>
      <c r="D272" s="29"/>
      <c r="E272" s="31"/>
      <c r="F272" s="31"/>
      <c r="G272" s="33"/>
      <c r="H272" s="31"/>
      <c r="I272" s="31"/>
      <c r="J272" s="33"/>
      <c r="K272" s="35"/>
      <c r="L272" s="15"/>
    </row>
    <row r="273" spans="1:12" x14ac:dyDescent="0.25">
      <c r="A273" s="17"/>
      <c r="B273" s="17"/>
      <c r="C273" s="17"/>
      <c r="D273" s="29"/>
      <c r="E273" s="31"/>
      <c r="F273" s="31"/>
      <c r="G273" s="33"/>
      <c r="H273" s="31"/>
      <c r="I273" s="31"/>
      <c r="J273" s="33"/>
      <c r="K273" s="35"/>
      <c r="L273" s="15"/>
    </row>
    <row r="274" spans="1:12" x14ac:dyDescent="0.25">
      <c r="A274" s="17"/>
      <c r="B274" s="17"/>
      <c r="C274" s="17"/>
      <c r="D274" s="29"/>
      <c r="E274" s="31"/>
      <c r="F274" s="31"/>
      <c r="G274" s="33"/>
      <c r="H274" s="31"/>
      <c r="I274" s="31"/>
      <c r="J274" s="33"/>
      <c r="K274" s="35"/>
      <c r="L274" s="15"/>
    </row>
    <row r="275" spans="1:12" x14ac:dyDescent="0.25">
      <c r="A275" s="17"/>
      <c r="B275" s="17"/>
      <c r="C275" s="17"/>
      <c r="D275" s="29"/>
      <c r="E275" s="31"/>
      <c r="F275" s="31"/>
      <c r="G275" s="33"/>
      <c r="H275" s="31"/>
      <c r="I275" s="31"/>
      <c r="J275" s="33"/>
      <c r="K275" s="35"/>
      <c r="L275" s="15"/>
    </row>
    <row r="276" spans="1:12" x14ac:dyDescent="0.25">
      <c r="A276" s="17"/>
      <c r="B276" s="17"/>
      <c r="C276" s="17"/>
      <c r="D276" s="29"/>
      <c r="E276" s="31"/>
      <c r="F276" s="31"/>
      <c r="G276" s="33"/>
      <c r="H276" s="31"/>
      <c r="I276" s="31"/>
      <c r="J276" s="33"/>
      <c r="K276" s="35"/>
      <c r="L276" s="15"/>
    </row>
    <row r="277" spans="1:12" x14ac:dyDescent="0.25">
      <c r="A277" s="17"/>
      <c r="B277" s="17"/>
      <c r="C277" s="17"/>
      <c r="D277" s="29"/>
      <c r="E277" s="31"/>
      <c r="F277" s="31"/>
      <c r="G277" s="33"/>
      <c r="H277" s="31"/>
      <c r="I277" s="31"/>
      <c r="J277" s="33"/>
      <c r="K277" s="35"/>
      <c r="L277" s="15"/>
    </row>
    <row r="278" spans="1:12" x14ac:dyDescent="0.25">
      <c r="A278" s="17"/>
      <c r="B278" s="17"/>
      <c r="C278" s="17"/>
      <c r="D278" s="29"/>
      <c r="E278" s="31"/>
      <c r="F278" s="31"/>
      <c r="G278" s="33"/>
      <c r="H278" s="31"/>
      <c r="I278" s="31"/>
      <c r="J278" s="33"/>
      <c r="K278" s="35"/>
      <c r="L278" s="15"/>
    </row>
    <row r="279" spans="1:12" x14ac:dyDescent="0.25">
      <c r="A279" s="17"/>
      <c r="B279" s="17"/>
      <c r="C279" s="17"/>
      <c r="D279" s="29"/>
      <c r="E279" s="31"/>
      <c r="F279" s="31"/>
      <c r="G279" s="33"/>
      <c r="H279" s="31"/>
      <c r="I279" s="31"/>
      <c r="J279" s="33"/>
      <c r="K279" s="35"/>
      <c r="L279" s="15"/>
    </row>
    <row r="280" spans="1:12" x14ac:dyDescent="0.25">
      <c r="A280" s="17"/>
      <c r="B280" s="17"/>
      <c r="C280" s="17"/>
      <c r="D280" s="29"/>
      <c r="E280" s="31"/>
      <c r="F280" s="31"/>
      <c r="G280" s="33"/>
      <c r="H280" s="31"/>
      <c r="I280" s="31"/>
      <c r="J280" s="33"/>
      <c r="K280" s="35"/>
      <c r="L280" s="15"/>
    </row>
    <row r="281" spans="1:12" x14ac:dyDescent="0.25">
      <c r="A281" s="17"/>
      <c r="B281" s="17"/>
      <c r="C281" s="17"/>
      <c r="D281" s="29"/>
      <c r="E281" s="31"/>
      <c r="F281" s="31"/>
      <c r="G281" s="33"/>
      <c r="H281" s="31"/>
      <c r="I281" s="31"/>
      <c r="J281" s="33"/>
      <c r="K281" s="35"/>
      <c r="L281" s="15"/>
    </row>
    <row r="282" spans="1:12" x14ac:dyDescent="0.25">
      <c r="A282" s="17"/>
      <c r="B282" s="17"/>
      <c r="C282" s="17"/>
      <c r="D282" s="29"/>
      <c r="E282" s="31"/>
      <c r="F282" s="31"/>
      <c r="G282" s="33"/>
      <c r="H282" s="31"/>
      <c r="I282" s="31"/>
      <c r="J282" s="33"/>
      <c r="K282" s="35"/>
      <c r="L282" s="15"/>
    </row>
    <row r="283" spans="1:12" x14ac:dyDescent="0.25">
      <c r="A283" s="17"/>
      <c r="B283" s="17"/>
      <c r="C283" s="17"/>
      <c r="D283" s="29"/>
      <c r="E283" s="31"/>
      <c r="F283" s="31"/>
      <c r="G283" s="33"/>
      <c r="H283" s="31"/>
      <c r="I283" s="31"/>
      <c r="J283" s="33"/>
      <c r="K283" s="35"/>
      <c r="L283" s="15"/>
    </row>
    <row r="284" spans="1:12" x14ac:dyDescent="0.25">
      <c r="A284" s="17"/>
      <c r="B284" s="17"/>
      <c r="C284" s="17"/>
      <c r="D284" s="29"/>
      <c r="E284" s="31"/>
      <c r="F284" s="31"/>
      <c r="G284" s="33"/>
      <c r="H284" s="31"/>
      <c r="I284" s="31"/>
      <c r="J284" s="33"/>
      <c r="K284" s="35"/>
      <c r="L284" s="15"/>
    </row>
    <row r="285" spans="1:12" x14ac:dyDescent="0.25">
      <c r="A285" s="17"/>
      <c r="B285" s="17"/>
      <c r="C285" s="17"/>
      <c r="D285" s="29"/>
      <c r="E285" s="31"/>
      <c r="F285" s="31"/>
      <c r="G285" s="33"/>
      <c r="H285" s="31"/>
      <c r="I285" s="31"/>
      <c r="J285" s="33"/>
      <c r="K285" s="35"/>
      <c r="L285" s="15"/>
    </row>
    <row r="286" spans="1:12" x14ac:dyDescent="0.25">
      <c r="A286" s="17"/>
      <c r="B286" s="17"/>
      <c r="C286" s="17"/>
      <c r="D286" s="29"/>
      <c r="E286" s="31"/>
      <c r="F286" s="31"/>
      <c r="G286" s="33"/>
      <c r="H286" s="31"/>
      <c r="I286" s="31"/>
      <c r="J286" s="33"/>
      <c r="K286" s="35"/>
      <c r="L286" s="15"/>
    </row>
    <row r="287" spans="1:12" x14ac:dyDescent="0.25">
      <c r="A287" s="17"/>
      <c r="B287" s="17"/>
      <c r="C287" s="17"/>
      <c r="D287" s="29"/>
      <c r="E287" s="31"/>
      <c r="F287" s="31"/>
      <c r="G287" s="33"/>
      <c r="H287" s="31"/>
      <c r="I287" s="31"/>
      <c r="J287" s="33"/>
      <c r="K287" s="35"/>
      <c r="L287" s="15"/>
    </row>
    <row r="288" spans="1:12" x14ac:dyDescent="0.25">
      <c r="A288" s="17"/>
      <c r="B288" s="17"/>
      <c r="C288" s="17"/>
      <c r="D288" s="29"/>
      <c r="E288" s="31"/>
      <c r="F288" s="31"/>
      <c r="G288" s="33"/>
      <c r="H288" s="31"/>
      <c r="I288" s="31"/>
      <c r="J288" s="33"/>
      <c r="K288" s="35"/>
      <c r="L288" s="15"/>
    </row>
    <row r="289" spans="1:12" x14ac:dyDescent="0.25">
      <c r="A289" s="17"/>
      <c r="B289" s="17"/>
      <c r="C289" s="17"/>
      <c r="D289" s="29"/>
      <c r="E289" s="31"/>
      <c r="F289" s="31"/>
      <c r="G289" s="33"/>
      <c r="H289" s="31"/>
      <c r="I289" s="31"/>
      <c r="J289" s="33"/>
      <c r="K289" s="35"/>
      <c r="L289" s="15"/>
    </row>
    <row r="290" spans="1:12" x14ac:dyDescent="0.25">
      <c r="A290" s="17"/>
      <c r="B290" s="17"/>
      <c r="C290" s="17"/>
      <c r="D290" s="29"/>
      <c r="E290" s="31"/>
      <c r="F290" s="31"/>
      <c r="G290" s="33"/>
      <c r="H290" s="31"/>
      <c r="I290" s="31"/>
      <c r="J290" s="33"/>
      <c r="K290" s="35"/>
      <c r="L290" s="15"/>
    </row>
    <row r="291" spans="1:12" x14ac:dyDescent="0.25">
      <c r="A291" s="17"/>
      <c r="B291" s="17"/>
      <c r="C291" s="17"/>
      <c r="D291" s="29"/>
      <c r="E291" s="31"/>
      <c r="F291" s="31"/>
      <c r="G291" s="33"/>
      <c r="H291" s="31"/>
      <c r="I291" s="31"/>
      <c r="J291" s="33"/>
      <c r="K291" s="35"/>
      <c r="L291" s="15"/>
    </row>
    <row r="292" spans="1:12" x14ac:dyDescent="0.25">
      <c r="A292" s="17"/>
      <c r="B292" s="17"/>
      <c r="C292" s="17"/>
      <c r="D292" s="29"/>
      <c r="E292" s="31"/>
      <c r="F292" s="31"/>
      <c r="G292" s="33"/>
      <c r="H292" s="31"/>
      <c r="I292" s="31"/>
      <c r="J292" s="33"/>
      <c r="K292" s="35"/>
      <c r="L292" s="15"/>
    </row>
    <row r="293" spans="1:12" x14ac:dyDescent="0.25">
      <c r="A293" s="17"/>
      <c r="B293" s="17"/>
      <c r="C293" s="17"/>
      <c r="D293" s="29"/>
      <c r="E293" s="31"/>
      <c r="F293" s="31"/>
      <c r="G293" s="33"/>
      <c r="H293" s="31"/>
      <c r="I293" s="31"/>
      <c r="J293" s="33"/>
      <c r="K293" s="35"/>
      <c r="L293" s="15"/>
    </row>
    <row r="294" spans="1:12" x14ac:dyDescent="0.25">
      <c r="A294" s="17"/>
      <c r="B294" s="17"/>
      <c r="C294" s="17"/>
      <c r="D294" s="29"/>
      <c r="E294" s="31"/>
      <c r="F294" s="31"/>
      <c r="G294" s="33"/>
      <c r="H294" s="31"/>
      <c r="I294" s="31"/>
      <c r="J294" s="33"/>
      <c r="K294" s="35"/>
      <c r="L294" s="15"/>
    </row>
    <row r="295" spans="1:12" x14ac:dyDescent="0.25">
      <c r="A295" s="17"/>
      <c r="B295" s="17"/>
      <c r="C295" s="17"/>
      <c r="D295" s="29"/>
      <c r="E295" s="31"/>
      <c r="F295" s="31"/>
      <c r="G295" s="33"/>
      <c r="H295" s="31"/>
      <c r="I295" s="31"/>
      <c r="J295" s="33"/>
      <c r="K295" s="35"/>
      <c r="L295" s="15"/>
    </row>
    <row r="296" spans="1:12" x14ac:dyDescent="0.25">
      <c r="A296" s="17"/>
      <c r="B296" s="17"/>
      <c r="C296" s="17"/>
      <c r="D296" s="29"/>
      <c r="E296" s="31"/>
      <c r="F296" s="31"/>
      <c r="G296" s="33"/>
      <c r="H296" s="31"/>
      <c r="I296" s="31"/>
      <c r="J296" s="33"/>
      <c r="K296" s="35"/>
      <c r="L296" s="15"/>
    </row>
    <row r="297" spans="1:12" x14ac:dyDescent="0.25">
      <c r="A297" s="17"/>
      <c r="B297" s="17"/>
      <c r="C297" s="17"/>
      <c r="D297" s="29"/>
      <c r="E297" s="31"/>
      <c r="F297" s="31"/>
      <c r="G297" s="33"/>
      <c r="H297" s="31"/>
      <c r="I297" s="31"/>
      <c r="J297" s="33"/>
      <c r="K297" s="35"/>
      <c r="L297" s="15"/>
    </row>
    <row r="298" spans="1:12" x14ac:dyDescent="0.25">
      <c r="A298" s="17"/>
      <c r="B298" s="17"/>
      <c r="C298" s="17"/>
      <c r="D298" s="29"/>
      <c r="E298" s="31"/>
      <c r="F298" s="31"/>
      <c r="G298" s="33"/>
      <c r="H298" s="31"/>
      <c r="I298" s="31"/>
      <c r="J298" s="33"/>
      <c r="K298" s="35"/>
      <c r="L298" s="15"/>
    </row>
    <row r="299" spans="1:12" x14ac:dyDescent="0.25">
      <c r="A299" s="17"/>
      <c r="B299" s="17"/>
      <c r="C299" s="17"/>
      <c r="D299" s="29"/>
      <c r="E299" s="31"/>
      <c r="F299" s="31"/>
      <c r="G299" s="33"/>
      <c r="H299" s="31"/>
      <c r="I299" s="31"/>
      <c r="J299" s="33"/>
      <c r="K299" s="35"/>
      <c r="L299" s="15"/>
    </row>
    <row r="300" spans="1:12" x14ac:dyDescent="0.25">
      <c r="A300" s="17"/>
      <c r="B300" s="17"/>
      <c r="C300" s="17"/>
      <c r="D300" s="29"/>
      <c r="E300" s="31"/>
      <c r="F300" s="31"/>
      <c r="G300" s="33"/>
      <c r="H300" s="31"/>
      <c r="I300" s="31"/>
      <c r="J300" s="33"/>
      <c r="K300" s="35"/>
      <c r="L300" s="15"/>
    </row>
    <row r="301" spans="1:12" x14ac:dyDescent="0.25">
      <c r="A301" s="17"/>
      <c r="B301" s="17"/>
      <c r="C301" s="17"/>
      <c r="D301" s="29"/>
      <c r="E301" s="31"/>
      <c r="F301" s="31"/>
      <c r="G301" s="33"/>
      <c r="H301" s="31"/>
      <c r="I301" s="31"/>
      <c r="J301" s="33"/>
      <c r="K301" s="35"/>
      <c r="L301" s="15"/>
    </row>
    <row r="302" spans="1:12" x14ac:dyDescent="0.25">
      <c r="A302" s="17"/>
      <c r="B302" s="17"/>
      <c r="C302" s="17"/>
      <c r="D302" s="29"/>
      <c r="E302" s="31"/>
      <c r="F302" s="31"/>
      <c r="G302" s="33"/>
      <c r="H302" s="31"/>
      <c r="I302" s="31"/>
      <c r="J302" s="33"/>
      <c r="K302" s="35"/>
      <c r="L302" s="15"/>
    </row>
    <row r="303" spans="1:12" x14ac:dyDescent="0.25">
      <c r="A303" s="17"/>
      <c r="B303" s="17"/>
      <c r="C303" s="17"/>
      <c r="D303" s="29"/>
      <c r="E303" s="31"/>
      <c r="F303" s="31"/>
      <c r="G303" s="33"/>
      <c r="H303" s="31"/>
      <c r="I303" s="31"/>
      <c r="J303" s="33"/>
      <c r="K303" s="35"/>
      <c r="L303" s="15"/>
    </row>
    <row r="304" spans="1:12" x14ac:dyDescent="0.25">
      <c r="A304" s="17"/>
      <c r="B304" s="17"/>
      <c r="C304" s="17"/>
      <c r="D304" s="29"/>
      <c r="E304" s="31"/>
      <c r="F304" s="31"/>
      <c r="G304" s="33"/>
      <c r="H304" s="31"/>
      <c r="I304" s="31"/>
      <c r="J304" s="33"/>
      <c r="K304" s="35"/>
      <c r="L304" s="15"/>
    </row>
    <row r="305" spans="1:12" x14ac:dyDescent="0.25">
      <c r="A305" s="17"/>
      <c r="B305" s="17"/>
      <c r="C305" s="17"/>
      <c r="D305" s="29"/>
      <c r="E305" s="31"/>
      <c r="F305" s="31"/>
      <c r="G305" s="33"/>
      <c r="H305" s="31"/>
      <c r="I305" s="31"/>
      <c r="J305" s="33"/>
      <c r="K305" s="35"/>
      <c r="L305" s="15"/>
    </row>
    <row r="306" spans="1:12" x14ac:dyDescent="0.25">
      <c r="A306" s="17"/>
      <c r="B306" s="17"/>
      <c r="C306" s="17"/>
      <c r="D306" s="29"/>
      <c r="E306" s="31"/>
      <c r="F306" s="31"/>
      <c r="G306" s="33"/>
      <c r="H306" s="31"/>
      <c r="I306" s="31"/>
      <c r="J306" s="33"/>
      <c r="K306" s="35"/>
      <c r="L306" s="15"/>
    </row>
    <row r="307" spans="1:12" x14ac:dyDescent="0.25">
      <c r="A307" s="17"/>
      <c r="B307" s="17"/>
      <c r="C307" s="17"/>
      <c r="D307" s="29"/>
      <c r="E307" s="31"/>
      <c r="F307" s="31"/>
      <c r="G307" s="33"/>
      <c r="H307" s="31"/>
      <c r="I307" s="31"/>
      <c r="J307" s="33"/>
      <c r="K307" s="35"/>
      <c r="L307" s="15"/>
    </row>
    <row r="308" spans="1:12" x14ac:dyDescent="0.25">
      <c r="A308" s="17"/>
      <c r="B308" s="17"/>
      <c r="C308" s="17"/>
      <c r="D308" s="29"/>
      <c r="E308" s="31"/>
      <c r="F308" s="31"/>
      <c r="G308" s="33"/>
      <c r="H308" s="31"/>
      <c r="I308" s="31"/>
      <c r="J308" s="33"/>
      <c r="K308" s="35"/>
      <c r="L308" s="15"/>
    </row>
    <row r="309" spans="1:12" x14ac:dyDescent="0.25">
      <c r="A309" s="17"/>
      <c r="B309" s="17"/>
      <c r="C309" s="17"/>
      <c r="D309" s="29"/>
      <c r="E309" s="31"/>
      <c r="F309" s="31"/>
      <c r="G309" s="33"/>
      <c r="H309" s="31"/>
      <c r="I309" s="31"/>
      <c r="J309" s="33"/>
      <c r="K309" s="35"/>
      <c r="L309" s="15"/>
    </row>
    <row r="310" spans="1:12" x14ac:dyDescent="0.25">
      <c r="A310" s="17"/>
      <c r="B310" s="17"/>
      <c r="C310" s="17"/>
      <c r="D310" s="29"/>
      <c r="E310" s="31"/>
      <c r="F310" s="31"/>
      <c r="G310" s="33"/>
      <c r="H310" s="31"/>
      <c r="I310" s="31"/>
      <c r="J310" s="33"/>
      <c r="K310" s="35"/>
      <c r="L310" s="15"/>
    </row>
    <row r="311" spans="1:12" x14ac:dyDescent="0.25">
      <c r="A311" s="17"/>
      <c r="B311" s="17"/>
      <c r="C311" s="17"/>
      <c r="D311" s="29"/>
      <c r="E311" s="31"/>
      <c r="F311" s="31"/>
      <c r="G311" s="33"/>
      <c r="H311" s="31"/>
      <c r="I311" s="31"/>
      <c r="J311" s="33"/>
      <c r="K311" s="35"/>
      <c r="L311" s="15"/>
    </row>
    <row r="312" spans="1:12" x14ac:dyDescent="0.25">
      <c r="A312" s="17"/>
      <c r="B312" s="17"/>
      <c r="C312" s="17"/>
      <c r="D312" s="29"/>
      <c r="E312" s="31"/>
      <c r="F312" s="31"/>
      <c r="G312" s="33"/>
      <c r="H312" s="31"/>
      <c r="I312" s="31"/>
      <c r="J312" s="33"/>
      <c r="K312" s="35"/>
      <c r="L312" s="15"/>
    </row>
    <row r="313" spans="1:12" x14ac:dyDescent="0.25">
      <c r="A313" s="17"/>
      <c r="B313" s="17"/>
      <c r="C313" s="17"/>
      <c r="D313" s="29"/>
      <c r="E313" s="31"/>
      <c r="F313" s="31"/>
      <c r="G313" s="33"/>
      <c r="H313" s="31"/>
      <c r="I313" s="31"/>
      <c r="J313" s="33"/>
      <c r="K313" s="35"/>
      <c r="L313" s="15"/>
    </row>
    <row r="314" spans="1:12" x14ac:dyDescent="0.25">
      <c r="A314" s="17"/>
      <c r="B314" s="17"/>
      <c r="C314" s="17"/>
      <c r="D314" s="29"/>
      <c r="E314" s="31"/>
      <c r="F314" s="31"/>
      <c r="G314" s="33"/>
      <c r="H314" s="31"/>
      <c r="I314" s="31"/>
      <c r="J314" s="33"/>
      <c r="K314" s="35"/>
      <c r="L314" s="15"/>
    </row>
    <row r="315" spans="1:12" x14ac:dyDescent="0.25">
      <c r="A315" s="17"/>
      <c r="B315" s="17"/>
      <c r="C315" s="17"/>
      <c r="D315" s="29"/>
      <c r="E315" s="31"/>
      <c r="F315" s="31"/>
      <c r="G315" s="33"/>
      <c r="H315" s="31"/>
      <c r="I315" s="31"/>
      <c r="J315" s="33"/>
      <c r="K315" s="35"/>
      <c r="L315" s="15"/>
    </row>
    <row r="316" spans="1:12" x14ac:dyDescent="0.25">
      <c r="A316" s="17"/>
      <c r="B316" s="17"/>
      <c r="C316" s="17"/>
      <c r="D316" s="29"/>
      <c r="E316" s="31"/>
      <c r="F316" s="31"/>
      <c r="G316" s="33"/>
      <c r="H316" s="31"/>
      <c r="I316" s="31"/>
      <c r="J316" s="33"/>
      <c r="K316" s="35"/>
      <c r="L316" s="15"/>
    </row>
    <row r="317" spans="1:12" x14ac:dyDescent="0.25">
      <c r="A317" s="17"/>
      <c r="B317" s="17"/>
      <c r="C317" s="17"/>
      <c r="D317" s="29"/>
      <c r="E317" s="31"/>
      <c r="F317" s="31"/>
      <c r="G317" s="33"/>
      <c r="H317" s="31"/>
      <c r="I317" s="31"/>
      <c r="J317" s="33"/>
      <c r="K317" s="35"/>
      <c r="L317" s="15"/>
    </row>
    <row r="318" spans="1:12" x14ac:dyDescent="0.25">
      <c r="A318" s="17"/>
      <c r="B318" s="17"/>
      <c r="C318" s="17"/>
      <c r="D318" s="29"/>
      <c r="E318" s="31"/>
      <c r="F318" s="31"/>
      <c r="G318" s="33"/>
      <c r="H318" s="31"/>
      <c r="I318" s="31"/>
      <c r="J318" s="33"/>
      <c r="K318" s="35"/>
      <c r="L318" s="15"/>
    </row>
    <row r="319" spans="1:12" x14ac:dyDescent="0.25">
      <c r="A319" s="17"/>
      <c r="B319" s="17"/>
      <c r="C319" s="17"/>
      <c r="D319" s="29"/>
      <c r="E319" s="31"/>
      <c r="F319" s="31"/>
      <c r="G319" s="33"/>
      <c r="H319" s="31"/>
      <c r="I319" s="31"/>
      <c r="J319" s="33"/>
      <c r="K319" s="35"/>
      <c r="L319" s="15"/>
    </row>
    <row r="320" spans="1:12" x14ac:dyDescent="0.25">
      <c r="A320" s="17"/>
      <c r="B320" s="17"/>
      <c r="C320" s="17"/>
      <c r="D320" s="29"/>
      <c r="E320" s="31"/>
      <c r="F320" s="31"/>
      <c r="G320" s="33"/>
      <c r="H320" s="31"/>
      <c r="I320" s="31"/>
      <c r="J320" s="33"/>
      <c r="K320" s="35"/>
      <c r="L320" s="15"/>
    </row>
    <row r="321" spans="1:12" x14ac:dyDescent="0.25">
      <c r="A321" s="17"/>
      <c r="B321" s="17"/>
      <c r="C321" s="17"/>
      <c r="D321" s="29"/>
      <c r="E321" s="31"/>
      <c r="F321" s="31"/>
      <c r="G321" s="33"/>
      <c r="H321" s="31"/>
      <c r="I321" s="31"/>
      <c r="J321" s="33"/>
      <c r="K321" s="35"/>
      <c r="L321" s="15"/>
    </row>
    <row r="322" spans="1:12" x14ac:dyDescent="0.25">
      <c r="A322" s="17"/>
      <c r="B322" s="17"/>
      <c r="C322" s="17"/>
      <c r="D322" s="29"/>
      <c r="E322" s="31"/>
      <c r="F322" s="31"/>
      <c r="G322" s="33"/>
      <c r="H322" s="31"/>
      <c r="I322" s="31"/>
      <c r="J322" s="33"/>
      <c r="K322" s="35"/>
      <c r="L322" s="15"/>
    </row>
    <row r="323" spans="1:12" x14ac:dyDescent="0.25">
      <c r="A323" s="17"/>
      <c r="B323" s="17"/>
      <c r="C323" s="17"/>
      <c r="D323" s="29"/>
      <c r="E323" s="31"/>
      <c r="F323" s="31"/>
      <c r="G323" s="33"/>
      <c r="H323" s="31"/>
      <c r="I323" s="31"/>
      <c r="J323" s="33"/>
      <c r="K323" s="35"/>
      <c r="L323" s="15"/>
    </row>
    <row r="324" spans="1:12" x14ac:dyDescent="0.25">
      <c r="A324" s="17"/>
      <c r="B324" s="17"/>
      <c r="C324" s="17"/>
      <c r="D324" s="29"/>
      <c r="E324" s="31"/>
      <c r="F324" s="31"/>
      <c r="G324" s="33"/>
      <c r="H324" s="31"/>
      <c r="I324" s="31"/>
      <c r="J324" s="33"/>
      <c r="K324" s="35"/>
      <c r="L324" s="15"/>
    </row>
    <row r="325" spans="1:12" x14ac:dyDescent="0.25">
      <c r="A325" s="17"/>
      <c r="B325" s="17"/>
      <c r="C325" s="17"/>
      <c r="D325" s="29"/>
      <c r="E325" s="31"/>
      <c r="F325" s="31"/>
      <c r="G325" s="33"/>
      <c r="H325" s="31"/>
      <c r="I325" s="31"/>
      <c r="J325" s="33"/>
      <c r="K325" s="35"/>
      <c r="L325" s="15"/>
    </row>
    <row r="326" spans="1:12" x14ac:dyDescent="0.25">
      <c r="A326" s="17"/>
      <c r="B326" s="17"/>
      <c r="C326" s="17"/>
      <c r="D326" s="29"/>
      <c r="E326" s="31"/>
      <c r="F326" s="31"/>
      <c r="G326" s="33"/>
      <c r="H326" s="31"/>
      <c r="I326" s="31"/>
      <c r="J326" s="33"/>
      <c r="K326" s="35"/>
      <c r="L326" s="15"/>
    </row>
    <row r="327" spans="1:12" x14ac:dyDescent="0.25">
      <c r="A327" s="17"/>
      <c r="B327" s="17"/>
      <c r="C327" s="17"/>
      <c r="D327" s="29"/>
      <c r="E327" s="31"/>
      <c r="F327" s="31"/>
      <c r="G327" s="33"/>
      <c r="H327" s="31"/>
      <c r="I327" s="31"/>
      <c r="J327" s="33"/>
      <c r="K327" s="35"/>
      <c r="L327" s="15"/>
    </row>
    <row r="328" spans="1:12" x14ac:dyDescent="0.25">
      <c r="A328" s="17"/>
      <c r="B328" s="17"/>
      <c r="C328" s="17"/>
      <c r="D328" s="29"/>
      <c r="E328" s="31"/>
      <c r="F328" s="31"/>
      <c r="G328" s="33"/>
      <c r="H328" s="31"/>
      <c r="I328" s="31"/>
      <c r="J328" s="33"/>
      <c r="K328" s="35"/>
      <c r="L328" s="15"/>
    </row>
    <row r="329" spans="1:12" x14ac:dyDescent="0.25">
      <c r="A329" s="17"/>
      <c r="B329" s="17"/>
      <c r="C329" s="17"/>
      <c r="D329" s="29"/>
      <c r="E329" s="31"/>
      <c r="F329" s="31"/>
      <c r="G329" s="33"/>
      <c r="H329" s="31"/>
      <c r="I329" s="31"/>
      <c r="J329" s="33"/>
      <c r="K329" s="35"/>
      <c r="L329" s="15"/>
    </row>
    <row r="330" spans="1:12" x14ac:dyDescent="0.25">
      <c r="A330" s="17"/>
      <c r="B330" s="17"/>
      <c r="C330" s="17"/>
      <c r="D330" s="29"/>
      <c r="E330" s="31"/>
      <c r="F330" s="31"/>
      <c r="G330" s="33"/>
      <c r="H330" s="31"/>
      <c r="I330" s="31"/>
      <c r="J330" s="33"/>
      <c r="K330" s="35"/>
      <c r="L330" s="15"/>
    </row>
    <row r="331" spans="1:12" x14ac:dyDescent="0.25">
      <c r="A331" s="17"/>
      <c r="B331" s="17"/>
      <c r="C331" s="17"/>
      <c r="D331" s="29"/>
      <c r="E331" s="31"/>
      <c r="F331" s="31"/>
      <c r="G331" s="33"/>
      <c r="H331" s="31"/>
      <c r="I331" s="31"/>
      <c r="J331" s="33"/>
      <c r="K331" s="35"/>
      <c r="L331" s="15"/>
    </row>
    <row r="332" spans="1:12" x14ac:dyDescent="0.25">
      <c r="A332" s="17"/>
      <c r="B332" s="17"/>
      <c r="C332" s="17"/>
      <c r="D332" s="29"/>
      <c r="E332" s="31"/>
      <c r="F332" s="31"/>
      <c r="G332" s="33"/>
      <c r="H332" s="31"/>
      <c r="I332" s="31"/>
      <c r="J332" s="33"/>
      <c r="K332" s="35"/>
      <c r="L332" s="15"/>
    </row>
    <row r="333" spans="1:12" x14ac:dyDescent="0.25">
      <c r="A333" s="17"/>
      <c r="B333" s="17"/>
      <c r="C333" s="17"/>
      <c r="D333" s="29"/>
      <c r="E333" s="31"/>
      <c r="F333" s="31"/>
      <c r="G333" s="33"/>
      <c r="H333" s="31"/>
      <c r="I333" s="31"/>
      <c r="J333" s="33"/>
      <c r="K333" s="35"/>
      <c r="L333" s="15"/>
    </row>
    <row r="334" spans="1:12" x14ac:dyDescent="0.25">
      <c r="A334" s="17"/>
      <c r="B334" s="17"/>
      <c r="C334" s="17"/>
      <c r="D334" s="29"/>
      <c r="E334" s="31"/>
      <c r="F334" s="31"/>
      <c r="G334" s="33"/>
      <c r="H334" s="31"/>
      <c r="I334" s="31"/>
      <c r="J334" s="33"/>
      <c r="K334" s="35"/>
      <c r="L334" s="15"/>
    </row>
    <row r="335" spans="1:12" x14ac:dyDescent="0.25">
      <c r="A335" s="17"/>
      <c r="B335" s="17"/>
      <c r="C335" s="17"/>
      <c r="D335" s="29"/>
      <c r="E335" s="31"/>
      <c r="F335" s="31"/>
      <c r="G335" s="33"/>
      <c r="H335" s="31"/>
      <c r="I335" s="31"/>
      <c r="J335" s="33"/>
      <c r="K335" s="35"/>
      <c r="L335" s="15"/>
    </row>
    <row r="336" spans="1:12" x14ac:dyDescent="0.25">
      <c r="A336" s="17"/>
      <c r="B336" s="17"/>
      <c r="C336" s="17"/>
      <c r="D336" s="29"/>
      <c r="E336" s="31"/>
      <c r="F336" s="31"/>
      <c r="G336" s="33"/>
      <c r="H336" s="31"/>
      <c r="I336" s="31"/>
      <c r="J336" s="33"/>
      <c r="K336" s="35"/>
      <c r="L336" s="15"/>
    </row>
    <row r="337" spans="1:12" x14ac:dyDescent="0.25">
      <c r="A337" s="17"/>
      <c r="B337" s="17"/>
      <c r="C337" s="17"/>
      <c r="D337" s="29"/>
      <c r="E337" s="31"/>
      <c r="F337" s="31"/>
      <c r="G337" s="33"/>
      <c r="H337" s="31"/>
      <c r="I337" s="31"/>
      <c r="J337" s="33"/>
      <c r="K337" s="35"/>
      <c r="L337" s="15"/>
    </row>
    <row r="338" spans="1:12" x14ac:dyDescent="0.25">
      <c r="A338" s="17"/>
      <c r="B338" s="17"/>
      <c r="C338" s="17"/>
      <c r="D338" s="29"/>
      <c r="E338" s="31"/>
      <c r="F338" s="31"/>
      <c r="G338" s="33"/>
      <c r="H338" s="31"/>
      <c r="I338" s="31"/>
      <c r="J338" s="33"/>
      <c r="K338" s="35"/>
      <c r="L338" s="15"/>
    </row>
    <row r="339" spans="1:12" x14ac:dyDescent="0.25">
      <c r="A339" s="17"/>
      <c r="B339" s="17"/>
      <c r="C339" s="17"/>
      <c r="D339" s="29"/>
      <c r="E339" s="31"/>
      <c r="F339" s="31"/>
      <c r="G339" s="33"/>
      <c r="H339" s="31"/>
      <c r="I339" s="31"/>
      <c r="J339" s="33"/>
      <c r="K339" s="35"/>
      <c r="L339" s="15"/>
    </row>
    <row r="340" spans="1:12" x14ac:dyDescent="0.25">
      <c r="A340" s="17"/>
      <c r="B340" s="17"/>
      <c r="C340" s="17"/>
      <c r="D340" s="29"/>
      <c r="E340" s="31"/>
      <c r="F340" s="31"/>
      <c r="G340" s="33"/>
      <c r="H340" s="31"/>
      <c r="I340" s="31"/>
      <c r="J340" s="33"/>
      <c r="K340" s="35"/>
      <c r="L340" s="15"/>
    </row>
    <row r="341" spans="1:12" x14ac:dyDescent="0.25">
      <c r="A341" s="17"/>
      <c r="B341" s="17"/>
      <c r="C341" s="17"/>
      <c r="D341" s="29"/>
      <c r="E341" s="31"/>
      <c r="F341" s="31"/>
      <c r="G341" s="33"/>
      <c r="H341" s="31"/>
      <c r="I341" s="31"/>
      <c r="J341" s="33"/>
      <c r="K341" s="35"/>
      <c r="L341" s="15"/>
    </row>
    <row r="342" spans="1:12" x14ac:dyDescent="0.25">
      <c r="A342" s="17"/>
      <c r="B342" s="17"/>
      <c r="C342" s="17"/>
      <c r="D342" s="29"/>
      <c r="E342" s="31"/>
      <c r="F342" s="31"/>
      <c r="G342" s="33"/>
      <c r="H342" s="31"/>
      <c r="I342" s="31"/>
      <c r="J342" s="33"/>
      <c r="K342" s="35"/>
      <c r="L342" s="15"/>
    </row>
    <row r="343" spans="1:12" x14ac:dyDescent="0.25">
      <c r="A343" s="17"/>
      <c r="B343" s="17"/>
      <c r="C343" s="17"/>
      <c r="D343" s="29"/>
      <c r="E343" s="31"/>
      <c r="F343" s="31"/>
      <c r="G343" s="33"/>
      <c r="H343" s="31"/>
      <c r="I343" s="31"/>
      <c r="J343" s="33"/>
      <c r="K343" s="35"/>
      <c r="L343" s="15"/>
    </row>
    <row r="344" spans="1:12" x14ac:dyDescent="0.25">
      <c r="A344" s="17"/>
      <c r="B344" s="17"/>
      <c r="C344" s="17"/>
      <c r="D344" s="29"/>
      <c r="E344" s="31"/>
      <c r="F344" s="31"/>
      <c r="G344" s="33"/>
      <c r="H344" s="31"/>
      <c r="I344" s="31"/>
      <c r="J344" s="33"/>
      <c r="K344" s="35"/>
      <c r="L344" s="15"/>
    </row>
    <row r="345" spans="1:12" x14ac:dyDescent="0.25">
      <c r="A345" s="17"/>
      <c r="B345" s="17"/>
      <c r="C345" s="17"/>
      <c r="D345" s="29"/>
      <c r="E345" s="31"/>
      <c r="F345" s="31"/>
      <c r="G345" s="33"/>
      <c r="H345" s="31"/>
      <c r="I345" s="31"/>
      <c r="J345" s="33"/>
      <c r="K345" s="35"/>
      <c r="L345" s="15"/>
    </row>
    <row r="346" spans="1:12" x14ac:dyDescent="0.25">
      <c r="A346" s="17"/>
      <c r="B346" s="17"/>
      <c r="C346" s="17"/>
      <c r="D346" s="29"/>
      <c r="E346" s="31"/>
      <c r="F346" s="31"/>
      <c r="G346" s="33"/>
      <c r="H346" s="31"/>
      <c r="I346" s="31"/>
      <c r="J346" s="33"/>
      <c r="K346" s="35"/>
      <c r="L346" s="15"/>
    </row>
    <row r="347" spans="1:12" x14ac:dyDescent="0.25">
      <c r="A347" s="17"/>
      <c r="B347" s="17"/>
      <c r="C347" s="17"/>
      <c r="D347" s="29"/>
      <c r="E347" s="31"/>
      <c r="F347" s="31"/>
      <c r="G347" s="33"/>
      <c r="H347" s="31"/>
      <c r="I347" s="31"/>
      <c r="J347" s="33"/>
      <c r="K347" s="35"/>
      <c r="L347" s="15"/>
    </row>
    <row r="348" spans="1:12" x14ac:dyDescent="0.25">
      <c r="A348" s="17"/>
      <c r="B348" s="17"/>
      <c r="C348" s="17"/>
      <c r="D348" s="29"/>
      <c r="E348" s="31"/>
      <c r="F348" s="31"/>
      <c r="G348" s="33"/>
      <c r="H348" s="31"/>
      <c r="I348" s="31"/>
      <c r="J348" s="33"/>
      <c r="K348" s="35"/>
      <c r="L348" s="15"/>
    </row>
    <row r="349" spans="1:12" x14ac:dyDescent="0.25">
      <c r="A349" s="17"/>
      <c r="B349" s="17"/>
      <c r="C349" s="17"/>
      <c r="D349" s="29"/>
      <c r="E349" s="31"/>
      <c r="F349" s="31"/>
      <c r="G349" s="33"/>
      <c r="H349" s="31"/>
      <c r="I349" s="31"/>
      <c r="J349" s="33"/>
      <c r="K349" s="35"/>
      <c r="L349" s="15"/>
    </row>
    <row r="350" spans="1:12" x14ac:dyDescent="0.25">
      <c r="A350" s="17"/>
      <c r="B350" s="17"/>
      <c r="C350" s="17"/>
      <c r="D350" s="29"/>
      <c r="E350" s="31"/>
      <c r="F350" s="31"/>
      <c r="G350" s="33"/>
      <c r="H350" s="31"/>
      <c r="I350" s="31"/>
      <c r="J350" s="33"/>
      <c r="K350" s="35"/>
      <c r="L350" s="15"/>
    </row>
    <row r="351" spans="1:12" x14ac:dyDescent="0.25">
      <c r="A351" s="17"/>
      <c r="B351" s="17"/>
      <c r="C351" s="17"/>
      <c r="D351" s="29"/>
      <c r="E351" s="31"/>
      <c r="F351" s="31"/>
      <c r="G351" s="33"/>
      <c r="H351" s="31"/>
      <c r="I351" s="31"/>
      <c r="J351" s="33"/>
      <c r="K351" s="35"/>
      <c r="L351" s="15"/>
    </row>
    <row r="352" spans="1:12" x14ac:dyDescent="0.25">
      <c r="A352" s="17"/>
      <c r="B352" s="17"/>
      <c r="C352" s="17"/>
      <c r="D352" s="29"/>
      <c r="E352" s="31"/>
      <c r="F352" s="31"/>
      <c r="G352" s="33"/>
      <c r="H352" s="31"/>
      <c r="I352" s="31"/>
      <c r="J352" s="33"/>
      <c r="K352" s="35"/>
      <c r="L352" s="15"/>
    </row>
    <row r="353" spans="1:12" x14ac:dyDescent="0.25">
      <c r="A353" s="17"/>
      <c r="B353" s="17"/>
      <c r="C353" s="17"/>
      <c r="D353" s="29"/>
      <c r="E353" s="31"/>
      <c r="F353" s="31"/>
      <c r="G353" s="33"/>
      <c r="H353" s="31"/>
      <c r="I353" s="31"/>
      <c r="J353" s="33"/>
      <c r="K353" s="35"/>
      <c r="L353" s="15"/>
    </row>
    <row r="354" spans="1:12" x14ac:dyDescent="0.25">
      <c r="A354" s="17"/>
      <c r="B354" s="17"/>
      <c r="C354" s="17"/>
      <c r="D354" s="29"/>
      <c r="E354" s="31"/>
      <c r="F354" s="31"/>
      <c r="G354" s="33"/>
      <c r="H354" s="31"/>
      <c r="I354" s="31"/>
      <c r="J354" s="33"/>
      <c r="K354" s="35"/>
      <c r="L354" s="15"/>
    </row>
    <row r="355" spans="1:12" x14ac:dyDescent="0.25">
      <c r="A355" s="17"/>
      <c r="B355" s="17"/>
      <c r="C355" s="17"/>
      <c r="D355" s="29"/>
      <c r="E355" s="31"/>
      <c r="F355" s="31"/>
      <c r="G355" s="33"/>
      <c r="H355" s="31"/>
      <c r="I355" s="31"/>
      <c r="J355" s="33"/>
      <c r="K355" s="35"/>
      <c r="L355" s="15"/>
    </row>
    <row r="356" spans="1:12" x14ac:dyDescent="0.25">
      <c r="A356" s="17"/>
      <c r="B356" s="17"/>
      <c r="C356" s="17"/>
      <c r="D356" s="29"/>
      <c r="E356" s="31"/>
      <c r="F356" s="31"/>
      <c r="G356" s="33"/>
      <c r="H356" s="31"/>
      <c r="I356" s="31"/>
      <c r="J356" s="33"/>
      <c r="K356" s="35"/>
      <c r="L356" s="15"/>
    </row>
    <row r="357" spans="1:12" x14ac:dyDescent="0.25">
      <c r="A357" s="17"/>
      <c r="B357" s="17"/>
      <c r="C357" s="17"/>
      <c r="D357" s="29"/>
      <c r="E357" s="31"/>
      <c r="F357" s="31"/>
      <c r="G357" s="33"/>
      <c r="H357" s="31"/>
      <c r="I357" s="31"/>
      <c r="J357" s="33"/>
      <c r="K357" s="35"/>
      <c r="L357" s="15"/>
    </row>
    <row r="358" spans="1:12" x14ac:dyDescent="0.25">
      <c r="A358" s="17"/>
      <c r="B358" s="17"/>
      <c r="C358" s="17"/>
      <c r="D358" s="29"/>
      <c r="E358" s="31"/>
      <c r="F358" s="31"/>
      <c r="G358" s="33"/>
      <c r="H358" s="31"/>
      <c r="I358" s="31"/>
      <c r="J358" s="33"/>
      <c r="K358" s="35"/>
      <c r="L358" s="15"/>
    </row>
    <row r="359" spans="1:12" x14ac:dyDescent="0.25">
      <c r="A359" s="17"/>
      <c r="B359" s="17"/>
      <c r="C359" s="17"/>
      <c r="D359" s="29"/>
      <c r="E359" s="31"/>
      <c r="F359" s="31"/>
      <c r="G359" s="33"/>
      <c r="H359" s="31"/>
      <c r="I359" s="31"/>
      <c r="J359" s="33"/>
      <c r="K359" s="35"/>
      <c r="L359" s="15"/>
    </row>
    <row r="360" spans="1:12" x14ac:dyDescent="0.25">
      <c r="A360" s="17"/>
      <c r="B360" s="17"/>
      <c r="C360" s="17"/>
      <c r="D360" s="29"/>
      <c r="E360" s="31"/>
      <c r="F360" s="31"/>
      <c r="G360" s="33"/>
      <c r="H360" s="31"/>
      <c r="I360" s="31"/>
      <c r="J360" s="33"/>
      <c r="K360" s="35"/>
      <c r="L360" s="15"/>
    </row>
    <row r="361" spans="1:12" x14ac:dyDescent="0.25">
      <c r="A361" s="17"/>
      <c r="B361" s="17"/>
      <c r="C361" s="17"/>
      <c r="D361" s="29"/>
      <c r="E361" s="31"/>
      <c r="F361" s="31"/>
      <c r="G361" s="33"/>
      <c r="H361" s="31"/>
      <c r="I361" s="31"/>
      <c r="J361" s="33"/>
      <c r="K361" s="35"/>
      <c r="L361" s="15"/>
    </row>
    <row r="362" spans="1:12" x14ac:dyDescent="0.25">
      <c r="A362" s="17"/>
      <c r="B362" s="17"/>
      <c r="C362" s="17"/>
      <c r="D362" s="29"/>
      <c r="E362" s="31"/>
      <c r="F362" s="31"/>
      <c r="G362" s="33"/>
      <c r="H362" s="31"/>
      <c r="I362" s="31"/>
      <c r="J362" s="33"/>
      <c r="K362" s="35"/>
      <c r="L362" s="15"/>
    </row>
    <row r="363" spans="1:12" x14ac:dyDescent="0.25">
      <c r="A363" s="17"/>
      <c r="B363" s="17"/>
      <c r="C363" s="17"/>
      <c r="D363" s="29"/>
      <c r="E363" s="31"/>
      <c r="F363" s="31"/>
      <c r="G363" s="33"/>
      <c r="H363" s="31"/>
      <c r="I363" s="31"/>
      <c r="J363" s="33"/>
      <c r="K363" s="35"/>
      <c r="L363" s="15"/>
    </row>
    <row r="364" spans="1:12" x14ac:dyDescent="0.25">
      <c r="A364" s="17"/>
      <c r="B364" s="17"/>
      <c r="C364" s="17"/>
      <c r="D364" s="29"/>
      <c r="E364" s="31"/>
      <c r="F364" s="31"/>
      <c r="G364" s="33"/>
      <c r="H364" s="31"/>
      <c r="I364" s="31"/>
      <c r="J364" s="33"/>
      <c r="K364" s="35"/>
      <c r="L364" s="15"/>
    </row>
    <row r="365" spans="1:12" x14ac:dyDescent="0.25">
      <c r="A365" s="17"/>
      <c r="B365" s="17"/>
      <c r="C365" s="17"/>
      <c r="D365" s="29"/>
      <c r="E365" s="31"/>
      <c r="F365" s="31"/>
      <c r="G365" s="33"/>
      <c r="H365" s="31"/>
      <c r="I365" s="31"/>
      <c r="J365" s="33"/>
      <c r="K365" s="35"/>
      <c r="L365" s="15"/>
    </row>
    <row r="366" spans="1:12" x14ac:dyDescent="0.25">
      <c r="A366" s="17"/>
      <c r="B366" s="17"/>
      <c r="C366" s="17"/>
      <c r="D366" s="29"/>
      <c r="E366" s="31"/>
      <c r="F366" s="31"/>
      <c r="G366" s="33"/>
      <c r="H366" s="31"/>
      <c r="I366" s="31"/>
      <c r="J366" s="33"/>
      <c r="K366" s="35"/>
      <c r="L366" s="15"/>
    </row>
    <row r="367" spans="1:12" x14ac:dyDescent="0.25">
      <c r="A367" s="17"/>
      <c r="B367" s="17"/>
      <c r="C367" s="17"/>
      <c r="D367" s="29"/>
      <c r="E367" s="31"/>
      <c r="F367" s="31"/>
      <c r="G367" s="33"/>
      <c r="H367" s="31"/>
      <c r="I367" s="31"/>
      <c r="J367" s="33"/>
      <c r="K367" s="35"/>
      <c r="L367" s="15"/>
    </row>
    <row r="368" spans="1:12" x14ac:dyDescent="0.25">
      <c r="A368" s="17"/>
      <c r="B368" s="17"/>
      <c r="C368" s="17"/>
      <c r="D368" s="29"/>
      <c r="E368" s="31"/>
      <c r="F368" s="31"/>
      <c r="G368" s="33"/>
      <c r="H368" s="31"/>
      <c r="I368" s="31"/>
      <c r="J368" s="33"/>
      <c r="K368" s="35"/>
      <c r="L368" s="15"/>
    </row>
    <row r="369" spans="1:12" x14ac:dyDescent="0.25">
      <c r="A369" s="17"/>
      <c r="B369" s="17"/>
      <c r="C369" s="17"/>
      <c r="D369" s="29"/>
      <c r="E369" s="31"/>
      <c r="F369" s="31"/>
      <c r="G369" s="33"/>
      <c r="H369" s="31"/>
      <c r="I369" s="31"/>
      <c r="J369" s="33"/>
      <c r="K369" s="35"/>
      <c r="L369" s="15"/>
    </row>
    <row r="370" spans="1:12" x14ac:dyDescent="0.25">
      <c r="A370" s="17"/>
      <c r="B370" s="17"/>
      <c r="C370" s="17"/>
      <c r="D370" s="29"/>
      <c r="E370" s="31"/>
      <c r="F370" s="31"/>
      <c r="G370" s="33"/>
      <c r="H370" s="31"/>
      <c r="I370" s="31"/>
      <c r="J370" s="33"/>
      <c r="K370" s="35"/>
      <c r="L370" s="15"/>
    </row>
    <row r="371" spans="1:12" x14ac:dyDescent="0.25">
      <c r="A371" s="17"/>
      <c r="B371" s="17"/>
      <c r="C371" s="17"/>
      <c r="D371" s="29"/>
      <c r="E371" s="31"/>
      <c r="F371" s="31"/>
      <c r="G371" s="33"/>
      <c r="H371" s="31"/>
      <c r="I371" s="31"/>
      <c r="J371" s="33"/>
      <c r="K371" s="35"/>
      <c r="L371" s="15"/>
    </row>
    <row r="372" spans="1:12" x14ac:dyDescent="0.25">
      <c r="A372" s="17"/>
      <c r="B372" s="17"/>
      <c r="C372" s="17"/>
      <c r="D372" s="29"/>
      <c r="E372" s="31"/>
      <c r="F372" s="31"/>
      <c r="G372" s="33"/>
      <c r="H372" s="31"/>
      <c r="I372" s="31"/>
      <c r="J372" s="33"/>
      <c r="K372" s="35"/>
      <c r="L372" s="15"/>
    </row>
    <row r="373" spans="1:12" x14ac:dyDescent="0.25">
      <c r="A373" s="17"/>
      <c r="B373" s="17"/>
      <c r="C373" s="17"/>
      <c r="D373" s="29"/>
      <c r="E373" s="31"/>
      <c r="F373" s="31"/>
      <c r="G373" s="33"/>
      <c r="H373" s="31"/>
      <c r="I373" s="31"/>
      <c r="J373" s="33"/>
      <c r="K373" s="35"/>
      <c r="L373" s="15"/>
    </row>
    <row r="374" spans="1:12" x14ac:dyDescent="0.25">
      <c r="A374" s="17"/>
      <c r="B374" s="17"/>
      <c r="C374" s="17"/>
      <c r="D374" s="29"/>
      <c r="E374" s="31"/>
      <c r="F374" s="31"/>
      <c r="G374" s="33"/>
      <c r="H374" s="31"/>
      <c r="I374" s="31"/>
      <c r="J374" s="33"/>
      <c r="K374" s="35"/>
      <c r="L374" s="15"/>
    </row>
    <row r="375" spans="1:12" x14ac:dyDescent="0.25">
      <c r="A375" s="17"/>
      <c r="B375" s="17"/>
      <c r="C375" s="17"/>
      <c r="D375" s="29"/>
      <c r="E375" s="31"/>
      <c r="F375" s="31"/>
      <c r="G375" s="33"/>
      <c r="H375" s="31"/>
      <c r="I375" s="31"/>
      <c r="J375" s="33"/>
      <c r="K375" s="35"/>
      <c r="L375" s="15"/>
    </row>
    <row r="376" spans="1:12" x14ac:dyDescent="0.25">
      <c r="A376" s="17"/>
      <c r="B376" s="17"/>
      <c r="C376" s="17"/>
      <c r="D376" s="29"/>
      <c r="E376" s="31"/>
      <c r="F376" s="31"/>
      <c r="G376" s="33"/>
      <c r="H376" s="31"/>
      <c r="I376" s="31"/>
      <c r="J376" s="33"/>
      <c r="K376" s="35"/>
      <c r="L376" s="15"/>
    </row>
    <row r="377" spans="1:12" x14ac:dyDescent="0.25">
      <c r="A377" s="17"/>
      <c r="B377" s="17"/>
      <c r="C377" s="17"/>
      <c r="D377" s="29"/>
      <c r="E377" s="31"/>
      <c r="F377" s="31"/>
      <c r="G377" s="33"/>
      <c r="H377" s="31"/>
      <c r="I377" s="31"/>
      <c r="J377" s="33"/>
      <c r="K377" s="35"/>
      <c r="L377" s="15"/>
    </row>
    <row r="378" spans="1:12" x14ac:dyDescent="0.25">
      <c r="A378" s="17"/>
      <c r="B378" s="17"/>
      <c r="C378" s="17"/>
      <c r="D378" s="29"/>
      <c r="E378" s="31"/>
      <c r="F378" s="31"/>
      <c r="G378" s="33"/>
      <c r="H378" s="31"/>
      <c r="I378" s="31"/>
      <c r="J378" s="33"/>
      <c r="K378" s="35"/>
      <c r="L378" s="15"/>
    </row>
    <row r="379" spans="1:12" x14ac:dyDescent="0.25">
      <c r="A379" s="17"/>
      <c r="B379" s="17"/>
      <c r="C379" s="17"/>
      <c r="D379" s="29"/>
      <c r="E379" s="31"/>
      <c r="F379" s="31"/>
      <c r="G379" s="33"/>
      <c r="H379" s="31"/>
      <c r="I379" s="31"/>
      <c r="J379" s="33"/>
      <c r="K379" s="35"/>
      <c r="L379" s="15"/>
    </row>
    <row r="380" spans="1:12" x14ac:dyDescent="0.25">
      <c r="A380" s="17"/>
      <c r="B380" s="17"/>
      <c r="C380" s="17"/>
      <c r="D380" s="29"/>
      <c r="E380" s="31"/>
      <c r="F380" s="31"/>
      <c r="G380" s="33"/>
      <c r="H380" s="31"/>
      <c r="I380" s="31"/>
      <c r="J380" s="33"/>
      <c r="K380" s="35"/>
      <c r="L380" s="15"/>
    </row>
    <row r="381" spans="1:12" x14ac:dyDescent="0.25">
      <c r="A381" s="17"/>
      <c r="B381" s="17"/>
      <c r="C381" s="17"/>
      <c r="D381" s="29"/>
      <c r="E381" s="31"/>
      <c r="F381" s="31"/>
      <c r="G381" s="33"/>
      <c r="H381" s="31"/>
      <c r="I381" s="31"/>
      <c r="J381" s="33"/>
      <c r="K381" s="35"/>
      <c r="L381" s="15"/>
    </row>
    <row r="382" spans="1:12" x14ac:dyDescent="0.25">
      <c r="A382" s="17"/>
      <c r="B382" s="17"/>
      <c r="C382" s="17"/>
      <c r="D382" s="29"/>
      <c r="E382" s="31"/>
      <c r="F382" s="31"/>
      <c r="G382" s="33"/>
      <c r="H382" s="31"/>
      <c r="I382" s="31"/>
      <c r="J382" s="33"/>
      <c r="K382" s="35"/>
      <c r="L382" s="15"/>
    </row>
    <row r="383" spans="1:12" x14ac:dyDescent="0.25">
      <c r="A383" s="17"/>
      <c r="B383" s="17"/>
      <c r="C383" s="17"/>
      <c r="D383" s="29"/>
      <c r="E383" s="31"/>
      <c r="F383" s="31"/>
      <c r="G383" s="33"/>
      <c r="H383" s="31"/>
      <c r="I383" s="31"/>
      <c r="J383" s="33"/>
      <c r="K383" s="35"/>
      <c r="L383" s="15"/>
    </row>
    <row r="384" spans="1:12" x14ac:dyDescent="0.25">
      <c r="A384" s="17"/>
      <c r="B384" s="17"/>
      <c r="C384" s="17"/>
      <c r="D384" s="29"/>
      <c r="E384" s="31"/>
      <c r="F384" s="31"/>
      <c r="G384" s="33"/>
      <c r="H384" s="31"/>
      <c r="I384" s="31"/>
      <c r="J384" s="33"/>
      <c r="K384" s="35"/>
      <c r="L384" s="15"/>
    </row>
    <row r="385" spans="1:12" x14ac:dyDescent="0.25">
      <c r="A385" s="17"/>
      <c r="B385" s="17"/>
      <c r="C385" s="17"/>
      <c r="D385" s="29"/>
      <c r="E385" s="31"/>
      <c r="F385" s="31"/>
      <c r="G385" s="33"/>
      <c r="H385" s="31"/>
      <c r="I385" s="31"/>
      <c r="J385" s="33"/>
      <c r="K385" s="35"/>
      <c r="L385" s="15"/>
    </row>
    <row r="386" spans="1:12" x14ac:dyDescent="0.25">
      <c r="A386" s="17"/>
      <c r="B386" s="17"/>
      <c r="C386" s="17"/>
      <c r="D386" s="29"/>
      <c r="E386" s="31"/>
      <c r="F386" s="31"/>
      <c r="G386" s="33"/>
      <c r="H386" s="31"/>
      <c r="I386" s="31"/>
      <c r="J386" s="33"/>
      <c r="K386" s="35"/>
      <c r="L386" s="15"/>
    </row>
    <row r="387" spans="1:12" x14ac:dyDescent="0.25">
      <c r="A387" s="17"/>
      <c r="B387" s="17"/>
      <c r="C387" s="17"/>
      <c r="D387" s="29"/>
      <c r="E387" s="31"/>
      <c r="F387" s="31"/>
      <c r="G387" s="33"/>
      <c r="H387" s="31"/>
      <c r="I387" s="31"/>
      <c r="J387" s="33"/>
      <c r="K387" s="35"/>
      <c r="L387" s="15"/>
    </row>
    <row r="388" spans="1:12" x14ac:dyDescent="0.25">
      <c r="A388" s="17"/>
      <c r="B388" s="17"/>
      <c r="C388" s="17"/>
      <c r="D388" s="29"/>
      <c r="E388" s="31"/>
      <c r="F388" s="31"/>
      <c r="G388" s="33"/>
      <c r="H388" s="31"/>
      <c r="I388" s="31"/>
      <c r="J388" s="33"/>
      <c r="K388" s="35"/>
      <c r="L388" s="15"/>
    </row>
    <row r="389" spans="1:12" x14ac:dyDescent="0.25">
      <c r="A389" s="17"/>
      <c r="B389" s="17"/>
      <c r="C389" s="17"/>
      <c r="D389" s="29"/>
      <c r="E389" s="31"/>
      <c r="F389" s="31"/>
      <c r="G389" s="33"/>
      <c r="H389" s="31"/>
      <c r="I389" s="31"/>
      <c r="J389" s="33"/>
      <c r="K389" s="35"/>
      <c r="L389" s="15"/>
    </row>
    <row r="390" spans="1:12" x14ac:dyDescent="0.25">
      <c r="A390" s="17"/>
      <c r="B390" s="17"/>
      <c r="C390" s="17"/>
      <c r="D390" s="29"/>
      <c r="E390" s="31"/>
      <c r="F390" s="31"/>
      <c r="G390" s="33"/>
      <c r="H390" s="31"/>
      <c r="I390" s="31"/>
      <c r="J390" s="33"/>
      <c r="K390" s="35"/>
      <c r="L390" s="15"/>
    </row>
    <row r="391" spans="1:12" x14ac:dyDescent="0.25">
      <c r="A391" s="17"/>
      <c r="B391" s="17"/>
      <c r="C391" s="17"/>
      <c r="D391" s="29"/>
      <c r="E391" s="31"/>
      <c r="F391" s="31"/>
      <c r="G391" s="33"/>
      <c r="H391" s="31"/>
      <c r="I391" s="31"/>
      <c r="J391" s="33"/>
      <c r="K391" s="35"/>
      <c r="L391" s="15"/>
    </row>
    <row r="392" spans="1:12" x14ac:dyDescent="0.25">
      <c r="A392" s="17"/>
      <c r="B392" s="17"/>
      <c r="C392" s="17"/>
      <c r="D392" s="29"/>
      <c r="E392" s="31"/>
      <c r="F392" s="31"/>
      <c r="G392" s="33"/>
      <c r="H392" s="31"/>
      <c r="I392" s="31"/>
      <c r="J392" s="33"/>
      <c r="K392" s="35"/>
      <c r="L392" s="15"/>
    </row>
    <row r="393" spans="1:12" x14ac:dyDescent="0.25">
      <c r="A393" s="17"/>
      <c r="B393" s="17"/>
      <c r="C393" s="17"/>
      <c r="D393" s="29"/>
      <c r="E393" s="31"/>
      <c r="F393" s="31"/>
      <c r="G393" s="33"/>
      <c r="H393" s="31"/>
      <c r="I393" s="31"/>
      <c r="J393" s="33"/>
      <c r="K393" s="35"/>
      <c r="L393" s="15"/>
    </row>
    <row r="394" spans="1:12" x14ac:dyDescent="0.25">
      <c r="A394" s="17"/>
      <c r="B394" s="17"/>
      <c r="C394" s="17"/>
      <c r="D394" s="29"/>
      <c r="E394" s="31"/>
      <c r="F394" s="31"/>
      <c r="G394" s="33"/>
      <c r="H394" s="31"/>
      <c r="I394" s="31"/>
      <c r="J394" s="33"/>
      <c r="K394" s="35"/>
      <c r="L394" s="15"/>
    </row>
    <row r="395" spans="1:12" x14ac:dyDescent="0.25">
      <c r="A395" s="17"/>
      <c r="B395" s="17"/>
      <c r="C395" s="17"/>
      <c r="D395" s="29"/>
      <c r="E395" s="31"/>
      <c r="F395" s="31"/>
      <c r="G395" s="33"/>
      <c r="H395" s="31"/>
      <c r="I395" s="31"/>
      <c r="J395" s="33"/>
      <c r="K395" s="35"/>
      <c r="L395" s="15"/>
    </row>
    <row r="396" spans="1:12" x14ac:dyDescent="0.25">
      <c r="A396" s="17"/>
      <c r="B396" s="17"/>
      <c r="C396" s="17"/>
      <c r="D396" s="29"/>
      <c r="E396" s="31"/>
      <c r="F396" s="31"/>
      <c r="G396" s="33"/>
      <c r="H396" s="31"/>
      <c r="I396" s="31"/>
      <c r="J396" s="33"/>
      <c r="K396" s="35"/>
      <c r="L396" s="15"/>
    </row>
    <row r="397" spans="1:12" x14ac:dyDescent="0.25">
      <c r="A397" s="17"/>
      <c r="B397" s="17"/>
      <c r="C397" s="17"/>
      <c r="D397" s="29"/>
      <c r="E397" s="31"/>
      <c r="F397" s="31"/>
      <c r="G397" s="33"/>
      <c r="H397" s="31"/>
      <c r="I397" s="31"/>
      <c r="J397" s="33"/>
      <c r="K397" s="35"/>
      <c r="L397" s="15"/>
    </row>
    <row r="398" spans="1:12" x14ac:dyDescent="0.25">
      <c r="A398" s="17"/>
      <c r="B398" s="17"/>
      <c r="C398" s="17"/>
      <c r="D398" s="29"/>
      <c r="E398" s="31"/>
      <c r="F398" s="31"/>
      <c r="G398" s="33"/>
      <c r="H398" s="31"/>
      <c r="I398" s="31"/>
      <c r="J398" s="33"/>
      <c r="K398" s="35"/>
      <c r="L398" s="15"/>
    </row>
    <row r="399" spans="1:12" x14ac:dyDescent="0.25">
      <c r="A399" s="17"/>
      <c r="B399" s="17"/>
      <c r="C399" s="17"/>
      <c r="D399" s="29"/>
      <c r="E399" s="31"/>
      <c r="F399" s="31"/>
      <c r="G399" s="33"/>
      <c r="H399" s="31"/>
      <c r="I399" s="31"/>
      <c r="J399" s="33"/>
      <c r="K399" s="35"/>
      <c r="L399" s="15"/>
    </row>
    <row r="400" spans="1:12" x14ac:dyDescent="0.25">
      <c r="A400" s="17"/>
      <c r="B400" s="17"/>
      <c r="C400" s="17"/>
      <c r="D400" s="29"/>
      <c r="E400" s="31"/>
      <c r="F400" s="31"/>
      <c r="G400" s="33"/>
      <c r="H400" s="31"/>
      <c r="I400" s="31"/>
      <c r="J400" s="33"/>
      <c r="K400" s="35"/>
      <c r="L400" s="15"/>
    </row>
    <row r="401" spans="1:12" x14ac:dyDescent="0.25">
      <c r="A401" s="17"/>
      <c r="B401" s="17"/>
      <c r="C401" s="17"/>
      <c r="D401" s="29"/>
      <c r="E401" s="31"/>
      <c r="F401" s="31"/>
      <c r="G401" s="33"/>
      <c r="H401" s="31"/>
      <c r="I401" s="31"/>
      <c r="J401" s="33"/>
      <c r="K401" s="35"/>
      <c r="L401" s="15"/>
    </row>
    <row r="402" spans="1:12" x14ac:dyDescent="0.25">
      <c r="A402" s="17"/>
      <c r="B402" s="17"/>
      <c r="C402" s="17"/>
      <c r="D402" s="29"/>
      <c r="E402" s="31"/>
      <c r="F402" s="31"/>
      <c r="G402" s="33"/>
      <c r="H402" s="31"/>
      <c r="I402" s="31"/>
      <c r="J402" s="33"/>
      <c r="K402" s="35"/>
      <c r="L402" s="15"/>
    </row>
    <row r="403" spans="1:12" x14ac:dyDescent="0.25">
      <c r="A403" s="17"/>
      <c r="B403" s="17"/>
      <c r="C403" s="17"/>
      <c r="D403" s="29"/>
      <c r="E403" s="31"/>
      <c r="F403" s="31"/>
      <c r="G403" s="33"/>
      <c r="H403" s="31"/>
      <c r="I403" s="31"/>
      <c r="J403" s="33"/>
      <c r="K403" s="35"/>
      <c r="L403" s="15"/>
    </row>
    <row r="404" spans="1:12" x14ac:dyDescent="0.25">
      <c r="A404" s="17"/>
      <c r="B404" s="17"/>
      <c r="C404" s="17"/>
      <c r="D404" s="29"/>
      <c r="E404" s="31"/>
      <c r="F404" s="31"/>
      <c r="G404" s="33"/>
      <c r="H404" s="31"/>
      <c r="I404" s="31"/>
      <c r="J404" s="33"/>
      <c r="K404" s="35"/>
      <c r="L404" s="15"/>
    </row>
    <row r="405" spans="1:12" x14ac:dyDescent="0.25">
      <c r="A405" s="17"/>
      <c r="B405" s="17"/>
      <c r="C405" s="17"/>
      <c r="D405" s="29"/>
      <c r="E405" s="31"/>
      <c r="F405" s="31"/>
      <c r="G405" s="33"/>
      <c r="H405" s="31"/>
      <c r="I405" s="31"/>
      <c r="J405" s="33"/>
      <c r="K405" s="35"/>
      <c r="L405" s="15"/>
    </row>
    <row r="406" spans="1:12" x14ac:dyDescent="0.25">
      <c r="A406" s="17"/>
      <c r="B406" s="17"/>
      <c r="C406" s="17"/>
      <c r="D406" s="29"/>
      <c r="E406" s="31"/>
      <c r="F406" s="31"/>
      <c r="G406" s="33"/>
      <c r="H406" s="31"/>
      <c r="I406" s="31"/>
      <c r="J406" s="33"/>
      <c r="K406" s="35"/>
      <c r="L406" s="15"/>
    </row>
    <row r="407" spans="1:12" x14ac:dyDescent="0.25">
      <c r="A407" s="17"/>
      <c r="B407" s="17"/>
      <c r="C407" s="17"/>
      <c r="D407" s="29"/>
      <c r="E407" s="31"/>
      <c r="F407" s="31"/>
      <c r="G407" s="33"/>
      <c r="H407" s="31"/>
      <c r="I407" s="31"/>
      <c r="J407" s="33"/>
      <c r="K407" s="35"/>
      <c r="L407" s="15"/>
    </row>
    <row r="408" spans="1:12" x14ac:dyDescent="0.25">
      <c r="A408" s="17"/>
      <c r="B408" s="17"/>
      <c r="C408" s="17"/>
      <c r="D408" s="29"/>
      <c r="E408" s="31"/>
      <c r="F408" s="31"/>
      <c r="G408" s="33"/>
      <c r="H408" s="31"/>
      <c r="I408" s="31"/>
      <c r="J408" s="33"/>
      <c r="K408" s="35"/>
      <c r="L408" s="15"/>
    </row>
    <row r="409" spans="1:12" x14ac:dyDescent="0.25">
      <c r="A409" s="17"/>
      <c r="B409" s="17"/>
      <c r="C409" s="17"/>
      <c r="D409" s="29"/>
      <c r="E409" s="31"/>
      <c r="F409" s="31"/>
      <c r="G409" s="33"/>
      <c r="H409" s="31"/>
      <c r="I409" s="31"/>
      <c r="J409" s="33"/>
      <c r="K409" s="35"/>
      <c r="L409" s="15"/>
    </row>
    <row r="410" spans="1:12" x14ac:dyDescent="0.25">
      <c r="A410" s="17"/>
      <c r="B410" s="17"/>
      <c r="C410" s="17"/>
      <c r="D410" s="29"/>
      <c r="E410" s="31"/>
      <c r="F410" s="31"/>
      <c r="G410" s="33"/>
      <c r="H410" s="31"/>
      <c r="I410" s="31"/>
      <c r="J410" s="33"/>
      <c r="K410" s="35"/>
      <c r="L410" s="15"/>
    </row>
    <row r="411" spans="1:12" x14ac:dyDescent="0.25">
      <c r="A411" s="17"/>
      <c r="B411" s="17"/>
      <c r="C411" s="17"/>
      <c r="D411" s="29"/>
      <c r="E411" s="31"/>
      <c r="F411" s="31"/>
      <c r="G411" s="33"/>
      <c r="H411" s="31"/>
      <c r="I411" s="31"/>
      <c r="J411" s="33"/>
      <c r="K411" s="35"/>
      <c r="L411" s="15"/>
    </row>
    <row r="412" spans="1:12" x14ac:dyDescent="0.25">
      <c r="A412" s="17"/>
      <c r="B412" s="17"/>
      <c r="C412" s="17"/>
      <c r="D412" s="29"/>
      <c r="E412" s="31"/>
      <c r="F412" s="31"/>
      <c r="G412" s="33"/>
      <c r="H412" s="31"/>
      <c r="I412" s="31"/>
      <c r="J412" s="33"/>
      <c r="K412" s="35"/>
      <c r="L412" s="15"/>
    </row>
    <row r="413" spans="1:12" x14ac:dyDescent="0.25">
      <c r="A413" s="17"/>
      <c r="B413" s="17"/>
      <c r="C413" s="17"/>
      <c r="D413" s="29"/>
      <c r="E413" s="31"/>
      <c r="F413" s="31"/>
      <c r="G413" s="33"/>
      <c r="H413" s="31"/>
      <c r="I413" s="31"/>
      <c r="J413" s="33"/>
      <c r="K413" s="35"/>
      <c r="L413" s="15"/>
    </row>
    <row r="414" spans="1:12" x14ac:dyDescent="0.25">
      <c r="A414" s="17"/>
      <c r="B414" s="17"/>
      <c r="C414" s="17"/>
      <c r="D414" s="29"/>
      <c r="E414" s="31"/>
      <c r="F414" s="31"/>
      <c r="G414" s="33"/>
      <c r="H414" s="31"/>
      <c r="I414" s="31"/>
      <c r="J414" s="33"/>
      <c r="K414" s="35"/>
      <c r="L414" s="15"/>
    </row>
    <row r="415" spans="1:12" x14ac:dyDescent="0.25">
      <c r="A415" s="17"/>
      <c r="B415" s="17"/>
      <c r="C415" s="17"/>
      <c r="D415" s="29"/>
      <c r="E415" s="31"/>
      <c r="F415" s="31"/>
      <c r="G415" s="33"/>
      <c r="H415" s="31"/>
      <c r="I415" s="31"/>
      <c r="J415" s="33"/>
      <c r="K415" s="35"/>
      <c r="L415" s="15"/>
    </row>
    <row r="416" spans="1:12" x14ac:dyDescent="0.25">
      <c r="A416" s="17"/>
      <c r="B416" s="17"/>
      <c r="C416" s="17"/>
      <c r="D416" s="29"/>
      <c r="E416" s="31"/>
      <c r="F416" s="31"/>
      <c r="G416" s="33"/>
      <c r="H416" s="31"/>
      <c r="I416" s="31"/>
      <c r="J416" s="33"/>
      <c r="K416" s="35"/>
      <c r="L416" s="15"/>
    </row>
    <row r="417" spans="1:12" x14ac:dyDescent="0.25">
      <c r="A417" s="17"/>
      <c r="B417" s="17"/>
      <c r="C417" s="17"/>
      <c r="D417" s="29"/>
      <c r="E417" s="31"/>
      <c r="F417" s="31"/>
      <c r="G417" s="33"/>
      <c r="H417" s="31"/>
      <c r="I417" s="31"/>
      <c r="J417" s="33"/>
      <c r="K417" s="35"/>
      <c r="L417" s="15"/>
    </row>
    <row r="418" spans="1:12" x14ac:dyDescent="0.25">
      <c r="A418" s="17"/>
      <c r="B418" s="17"/>
      <c r="C418" s="17"/>
      <c r="D418" s="29"/>
      <c r="E418" s="31"/>
      <c r="F418" s="31"/>
      <c r="G418" s="33"/>
      <c r="H418" s="31"/>
      <c r="I418" s="31"/>
      <c r="J418" s="33"/>
      <c r="K418" s="35"/>
      <c r="L418" s="15"/>
    </row>
    <row r="419" spans="1:12" x14ac:dyDescent="0.25">
      <c r="A419" s="17"/>
      <c r="B419" s="17"/>
      <c r="C419" s="17"/>
      <c r="D419" s="29"/>
      <c r="E419" s="31"/>
      <c r="F419" s="31"/>
      <c r="G419" s="33"/>
      <c r="H419" s="31"/>
      <c r="I419" s="31"/>
      <c r="J419" s="33"/>
      <c r="K419" s="35"/>
      <c r="L419" s="15"/>
    </row>
    <row r="420" spans="1:12" x14ac:dyDescent="0.25">
      <c r="A420" s="17"/>
      <c r="B420" s="17"/>
      <c r="C420" s="17"/>
      <c r="D420" s="29"/>
      <c r="E420" s="31"/>
      <c r="F420" s="31"/>
      <c r="G420" s="33"/>
      <c r="H420" s="31"/>
      <c r="I420" s="31"/>
      <c r="J420" s="33"/>
      <c r="K420" s="35"/>
      <c r="L420" s="15"/>
    </row>
    <row r="421" spans="1:12" x14ac:dyDescent="0.25">
      <c r="A421" s="17"/>
      <c r="B421" s="17"/>
      <c r="C421" s="17"/>
      <c r="D421" s="29"/>
      <c r="E421" s="31"/>
      <c r="F421" s="31"/>
      <c r="G421" s="33"/>
      <c r="H421" s="31"/>
      <c r="I421" s="31"/>
      <c r="J421" s="33"/>
      <c r="K421" s="35"/>
      <c r="L421" s="15"/>
    </row>
    <row r="422" spans="1:12" x14ac:dyDescent="0.25">
      <c r="A422" s="17"/>
      <c r="B422" s="17"/>
      <c r="C422" s="17"/>
      <c r="D422" s="29"/>
      <c r="E422" s="31"/>
      <c r="F422" s="31"/>
      <c r="G422" s="33"/>
      <c r="H422" s="31"/>
      <c r="I422" s="31"/>
      <c r="J422" s="33"/>
      <c r="K422" s="35"/>
      <c r="L422" s="15"/>
    </row>
    <row r="423" spans="1:12" x14ac:dyDescent="0.25">
      <c r="A423" s="17"/>
      <c r="B423" s="17"/>
      <c r="C423" s="17"/>
      <c r="D423" s="29"/>
      <c r="E423" s="31"/>
      <c r="F423" s="31"/>
      <c r="G423" s="33"/>
      <c r="H423" s="31"/>
      <c r="I423" s="31"/>
      <c r="J423" s="33"/>
      <c r="K423" s="35"/>
      <c r="L423" s="15"/>
    </row>
    <row r="424" spans="1:12" x14ac:dyDescent="0.25">
      <c r="A424" s="17"/>
      <c r="B424" s="17"/>
      <c r="C424" s="17"/>
      <c r="D424" s="29"/>
      <c r="E424" s="31"/>
      <c r="F424" s="31"/>
      <c r="G424" s="33"/>
      <c r="H424" s="31"/>
      <c r="I424" s="31"/>
      <c r="J424" s="33"/>
      <c r="K424" s="35"/>
      <c r="L424" s="15"/>
    </row>
    <row r="425" spans="1:12" x14ac:dyDescent="0.25">
      <c r="A425" s="17"/>
      <c r="B425" s="17"/>
      <c r="C425" s="17"/>
      <c r="D425" s="29"/>
      <c r="E425" s="31"/>
      <c r="F425" s="31"/>
      <c r="G425" s="33"/>
      <c r="H425" s="31"/>
      <c r="I425" s="31"/>
      <c r="J425" s="33"/>
      <c r="K425" s="35"/>
      <c r="L425" s="15"/>
    </row>
    <row r="426" spans="1:12" x14ac:dyDescent="0.25">
      <c r="A426" s="17"/>
      <c r="B426" s="17"/>
      <c r="C426" s="17"/>
      <c r="D426" s="29"/>
      <c r="E426" s="31"/>
      <c r="F426" s="31"/>
      <c r="G426" s="33"/>
      <c r="H426" s="31"/>
      <c r="I426" s="31"/>
      <c r="J426" s="33"/>
      <c r="K426" s="35"/>
      <c r="L426" s="15"/>
    </row>
    <row r="427" spans="1:12" x14ac:dyDescent="0.25">
      <c r="A427" s="17"/>
      <c r="B427" s="17"/>
      <c r="C427" s="17"/>
      <c r="D427" s="29"/>
      <c r="E427" s="31"/>
      <c r="F427" s="31"/>
      <c r="G427" s="33"/>
      <c r="H427" s="31"/>
      <c r="I427" s="31"/>
      <c r="J427" s="33"/>
      <c r="K427" s="35"/>
      <c r="L427" s="15"/>
    </row>
    <row r="428" spans="1:12" x14ac:dyDescent="0.25">
      <c r="A428" s="17"/>
      <c r="B428" s="17"/>
      <c r="C428" s="17"/>
      <c r="D428" s="29"/>
      <c r="E428" s="31"/>
      <c r="F428" s="31"/>
      <c r="G428" s="33"/>
      <c r="H428" s="31"/>
      <c r="I428" s="31"/>
      <c r="J428" s="33"/>
      <c r="K428" s="35"/>
      <c r="L428" s="15"/>
    </row>
    <row r="429" spans="1:12" x14ac:dyDescent="0.25">
      <c r="A429" s="17"/>
      <c r="B429" s="17"/>
      <c r="C429" s="17"/>
      <c r="D429" s="29"/>
      <c r="E429" s="31"/>
      <c r="F429" s="31"/>
      <c r="G429" s="33"/>
      <c r="H429" s="31"/>
      <c r="I429" s="31"/>
      <c r="J429" s="33"/>
      <c r="K429" s="35"/>
      <c r="L429" s="15"/>
    </row>
    <row r="430" spans="1:12" x14ac:dyDescent="0.25">
      <c r="A430" s="17"/>
      <c r="B430" s="17"/>
      <c r="C430" s="17"/>
      <c r="D430" s="29"/>
      <c r="E430" s="31"/>
      <c r="F430" s="31"/>
      <c r="G430" s="33"/>
      <c r="H430" s="31"/>
      <c r="I430" s="31"/>
      <c r="J430" s="33"/>
      <c r="K430" s="35"/>
      <c r="L430" s="15"/>
    </row>
    <row r="431" spans="1:12" x14ac:dyDescent="0.25">
      <c r="A431" s="17"/>
      <c r="B431" s="17"/>
      <c r="C431" s="17"/>
      <c r="D431" s="29"/>
      <c r="E431" s="31"/>
      <c r="F431" s="31"/>
      <c r="G431" s="33"/>
      <c r="H431" s="31"/>
      <c r="I431" s="31"/>
      <c r="J431" s="33"/>
      <c r="K431" s="35"/>
      <c r="L431" s="15"/>
    </row>
    <row r="432" spans="1:12" x14ac:dyDescent="0.25">
      <c r="A432" s="17"/>
      <c r="B432" s="17"/>
      <c r="C432" s="17"/>
      <c r="D432" s="29"/>
      <c r="E432" s="31"/>
      <c r="F432" s="31"/>
      <c r="G432" s="33"/>
      <c r="H432" s="31"/>
      <c r="I432" s="31"/>
      <c r="J432" s="33"/>
      <c r="K432" s="35"/>
      <c r="L432" s="15"/>
    </row>
    <row r="433" spans="1:12" x14ac:dyDescent="0.25">
      <c r="A433" s="17"/>
      <c r="B433" s="17"/>
      <c r="C433" s="17"/>
      <c r="D433" s="29"/>
      <c r="E433" s="31"/>
      <c r="F433" s="31"/>
      <c r="G433" s="33"/>
      <c r="H433" s="31"/>
      <c r="I433" s="31"/>
      <c r="J433" s="33"/>
      <c r="K433" s="35"/>
      <c r="L433" s="15"/>
    </row>
    <row r="434" spans="1:12" x14ac:dyDescent="0.25">
      <c r="A434" s="17"/>
      <c r="B434" s="17"/>
      <c r="C434" s="17"/>
      <c r="D434" s="29"/>
      <c r="E434" s="31"/>
      <c r="F434" s="31"/>
      <c r="G434" s="33"/>
      <c r="H434" s="31"/>
      <c r="I434" s="31"/>
      <c r="J434" s="33"/>
      <c r="K434" s="35"/>
      <c r="L434" s="15"/>
    </row>
    <row r="435" spans="1:12" x14ac:dyDescent="0.25">
      <c r="A435" s="17"/>
      <c r="B435" s="17"/>
      <c r="C435" s="17"/>
      <c r="D435" s="29"/>
      <c r="E435" s="31"/>
      <c r="F435" s="31"/>
      <c r="G435" s="33"/>
      <c r="H435" s="31"/>
      <c r="I435" s="31"/>
      <c r="J435" s="33"/>
      <c r="K435" s="35"/>
      <c r="L435" s="15"/>
    </row>
    <row r="436" spans="1:12" x14ac:dyDescent="0.25">
      <c r="A436" s="17"/>
      <c r="B436" s="17"/>
      <c r="C436" s="17"/>
      <c r="D436" s="29"/>
      <c r="E436" s="31"/>
      <c r="F436" s="31"/>
      <c r="G436" s="33"/>
      <c r="H436" s="31"/>
      <c r="I436" s="31"/>
      <c r="J436" s="33"/>
      <c r="K436" s="35"/>
      <c r="L436" s="15"/>
    </row>
    <row r="437" spans="1:12" x14ac:dyDescent="0.25">
      <c r="A437" s="17"/>
      <c r="B437" s="17"/>
      <c r="C437" s="17"/>
      <c r="D437" s="29"/>
      <c r="E437" s="31"/>
      <c r="F437" s="31"/>
      <c r="G437" s="33"/>
      <c r="H437" s="31"/>
      <c r="I437" s="31"/>
      <c r="J437" s="33"/>
      <c r="K437" s="35"/>
      <c r="L437" s="15"/>
    </row>
    <row r="438" spans="1:12" x14ac:dyDescent="0.25">
      <c r="A438" s="17"/>
      <c r="B438" s="17"/>
      <c r="C438" s="17"/>
      <c r="D438" s="29"/>
      <c r="E438" s="31"/>
      <c r="F438" s="31"/>
      <c r="G438" s="33"/>
      <c r="H438" s="31"/>
      <c r="I438" s="31"/>
      <c r="J438" s="33"/>
      <c r="K438" s="35"/>
      <c r="L438" s="15"/>
    </row>
    <row r="439" spans="1:12" x14ac:dyDescent="0.25">
      <c r="A439" s="17"/>
      <c r="B439" s="17"/>
      <c r="C439" s="17"/>
      <c r="D439" s="29"/>
      <c r="E439" s="31"/>
      <c r="F439" s="31"/>
      <c r="G439" s="33"/>
      <c r="H439" s="31"/>
      <c r="I439" s="31"/>
      <c r="J439" s="33"/>
      <c r="K439" s="35"/>
      <c r="L439" s="15"/>
    </row>
    <row r="440" spans="1:12" x14ac:dyDescent="0.25">
      <c r="A440" s="17"/>
      <c r="B440" s="17"/>
      <c r="C440" s="17"/>
      <c r="D440" s="29"/>
      <c r="E440" s="31"/>
      <c r="F440" s="31"/>
      <c r="G440" s="33"/>
      <c r="H440" s="31"/>
      <c r="I440" s="31"/>
      <c r="J440" s="33"/>
      <c r="K440" s="35"/>
      <c r="L440" s="15"/>
    </row>
    <row r="441" spans="1:12" x14ac:dyDescent="0.25">
      <c r="A441" s="17"/>
      <c r="B441" s="17"/>
      <c r="C441" s="17"/>
      <c r="D441" s="29"/>
      <c r="E441" s="31"/>
      <c r="F441" s="31"/>
      <c r="G441" s="33"/>
      <c r="H441" s="31"/>
      <c r="I441" s="31"/>
      <c r="J441" s="33"/>
      <c r="K441" s="35"/>
      <c r="L441" s="15"/>
    </row>
    <row r="442" spans="1:12" x14ac:dyDescent="0.25">
      <c r="A442" s="17"/>
      <c r="B442" s="17"/>
      <c r="C442" s="17"/>
      <c r="D442" s="29"/>
      <c r="E442" s="31"/>
      <c r="F442" s="31"/>
      <c r="G442" s="33"/>
      <c r="H442" s="31"/>
      <c r="I442" s="31"/>
      <c r="J442" s="33"/>
      <c r="K442" s="35"/>
      <c r="L442" s="15"/>
    </row>
    <row r="443" spans="1:12" x14ac:dyDescent="0.25">
      <c r="A443" s="17"/>
      <c r="B443" s="17"/>
      <c r="C443" s="17"/>
      <c r="D443" s="29"/>
      <c r="E443" s="31"/>
      <c r="F443" s="31"/>
      <c r="G443" s="33"/>
      <c r="H443" s="31"/>
      <c r="I443" s="31"/>
      <c r="J443" s="33"/>
      <c r="K443" s="35"/>
      <c r="L443" s="15"/>
    </row>
    <row r="444" spans="1:12" x14ac:dyDescent="0.25">
      <c r="A444" s="17"/>
      <c r="B444" s="17"/>
      <c r="C444" s="17"/>
      <c r="D444" s="29"/>
      <c r="E444" s="31"/>
      <c r="F444" s="31"/>
      <c r="G444" s="33"/>
      <c r="H444" s="31"/>
      <c r="I444" s="31"/>
      <c r="J444" s="33"/>
      <c r="K444" s="35"/>
      <c r="L444" s="15"/>
    </row>
    <row r="445" spans="1:12" x14ac:dyDescent="0.25">
      <c r="A445" s="17"/>
      <c r="B445" s="17"/>
      <c r="C445" s="17"/>
      <c r="D445" s="29"/>
      <c r="E445" s="31"/>
      <c r="F445" s="31"/>
      <c r="G445" s="33"/>
      <c r="H445" s="31"/>
      <c r="I445" s="31"/>
      <c r="J445" s="33"/>
      <c r="K445" s="35"/>
      <c r="L445" s="15"/>
    </row>
    <row r="446" spans="1:12" x14ac:dyDescent="0.25">
      <c r="A446" s="17"/>
      <c r="B446" s="17"/>
      <c r="C446" s="17"/>
      <c r="D446" s="29"/>
      <c r="E446" s="31"/>
      <c r="F446" s="31"/>
      <c r="G446" s="33"/>
      <c r="H446" s="31"/>
      <c r="I446" s="31"/>
      <c r="J446" s="33"/>
      <c r="K446" s="35"/>
      <c r="L446" s="15"/>
    </row>
    <row r="447" spans="1:12" x14ac:dyDescent="0.25">
      <c r="A447" s="17"/>
      <c r="B447" s="17"/>
      <c r="C447" s="17"/>
      <c r="D447" s="29"/>
      <c r="E447" s="31"/>
      <c r="F447" s="31"/>
      <c r="G447" s="33"/>
      <c r="H447" s="31"/>
      <c r="I447" s="31"/>
      <c r="J447" s="33"/>
      <c r="K447" s="35"/>
      <c r="L447" s="15"/>
    </row>
    <row r="448" spans="1:12" x14ac:dyDescent="0.25">
      <c r="A448" s="17"/>
      <c r="B448" s="17"/>
      <c r="C448" s="17"/>
      <c r="D448" s="29"/>
      <c r="E448" s="31"/>
      <c r="F448" s="31"/>
      <c r="G448" s="33"/>
      <c r="H448" s="31"/>
      <c r="I448" s="31"/>
      <c r="J448" s="33"/>
      <c r="K448" s="35"/>
      <c r="L448" s="15"/>
    </row>
    <row r="449" spans="1:12" x14ac:dyDescent="0.25">
      <c r="A449" s="17"/>
      <c r="B449" s="17"/>
      <c r="C449" s="17"/>
      <c r="D449" s="29"/>
      <c r="E449" s="31"/>
      <c r="F449" s="31"/>
      <c r="G449" s="33"/>
      <c r="H449" s="31"/>
      <c r="I449" s="31"/>
      <c r="J449" s="33"/>
      <c r="K449" s="35"/>
      <c r="L449" s="15"/>
    </row>
    <row r="450" spans="1:12" x14ac:dyDescent="0.25">
      <c r="A450" s="17"/>
      <c r="B450" s="17"/>
      <c r="C450" s="17"/>
      <c r="D450" s="29"/>
      <c r="E450" s="31"/>
      <c r="F450" s="31"/>
      <c r="G450" s="33"/>
      <c r="H450" s="31"/>
      <c r="I450" s="31"/>
      <c r="J450" s="33"/>
      <c r="K450" s="35"/>
      <c r="L450" s="15"/>
    </row>
    <row r="451" spans="1:12" x14ac:dyDescent="0.25">
      <c r="A451" s="17"/>
      <c r="B451" s="17"/>
      <c r="C451" s="17"/>
      <c r="D451" s="29"/>
      <c r="E451" s="31"/>
      <c r="F451" s="31"/>
      <c r="G451" s="33"/>
      <c r="H451" s="31"/>
      <c r="I451" s="31"/>
      <c r="J451" s="33"/>
      <c r="K451" s="35"/>
      <c r="L451" s="15"/>
    </row>
    <row r="452" spans="1:12" x14ac:dyDescent="0.25">
      <c r="A452" s="17"/>
      <c r="B452" s="17"/>
      <c r="C452" s="17"/>
      <c r="D452" s="29"/>
      <c r="E452" s="31"/>
      <c r="F452" s="31"/>
      <c r="G452" s="33"/>
      <c r="H452" s="31"/>
      <c r="I452" s="31"/>
      <c r="J452" s="33"/>
      <c r="K452" s="35"/>
      <c r="L452" s="15"/>
    </row>
    <row r="453" spans="1:12" x14ac:dyDescent="0.25">
      <c r="A453" s="17"/>
      <c r="B453" s="17"/>
      <c r="C453" s="17"/>
      <c r="D453" s="29"/>
      <c r="E453" s="31"/>
      <c r="F453" s="31"/>
      <c r="G453" s="33"/>
      <c r="H453" s="31"/>
      <c r="I453" s="31"/>
      <c r="J453" s="33"/>
      <c r="K453" s="35"/>
      <c r="L453" s="15"/>
    </row>
    <row r="454" spans="1:12" x14ac:dyDescent="0.25">
      <c r="A454" s="17"/>
      <c r="B454" s="17"/>
      <c r="C454" s="17"/>
      <c r="D454" s="29"/>
      <c r="E454" s="31"/>
      <c r="F454" s="31"/>
      <c r="G454" s="33"/>
      <c r="H454" s="31"/>
      <c r="I454" s="31"/>
      <c r="J454" s="33"/>
      <c r="K454" s="35"/>
      <c r="L454" s="15"/>
    </row>
    <row r="455" spans="1:12" x14ac:dyDescent="0.25">
      <c r="A455" s="17"/>
      <c r="B455" s="17"/>
      <c r="C455" s="17"/>
      <c r="D455" s="29"/>
      <c r="E455" s="31"/>
      <c r="F455" s="31"/>
      <c r="G455" s="33"/>
      <c r="H455" s="31"/>
      <c r="I455" s="31"/>
      <c r="J455" s="33"/>
      <c r="K455" s="35"/>
      <c r="L455" s="15"/>
    </row>
    <row r="456" spans="1:12" x14ac:dyDescent="0.25">
      <c r="A456" s="17"/>
      <c r="B456" s="17"/>
      <c r="C456" s="17"/>
      <c r="D456" s="29"/>
      <c r="E456" s="31"/>
      <c r="F456" s="31"/>
      <c r="G456" s="33"/>
      <c r="H456" s="31"/>
      <c r="I456" s="31"/>
      <c r="J456" s="33"/>
      <c r="K456" s="35"/>
      <c r="L456" s="15"/>
    </row>
    <row r="457" spans="1:12" x14ac:dyDescent="0.25">
      <c r="A457" s="17"/>
      <c r="B457" s="17"/>
      <c r="C457" s="17"/>
      <c r="D457" s="29"/>
      <c r="E457" s="31"/>
      <c r="F457" s="31"/>
      <c r="G457" s="33"/>
      <c r="H457" s="31"/>
      <c r="I457" s="31"/>
      <c r="J457" s="33"/>
      <c r="K457" s="35"/>
      <c r="L457" s="15"/>
    </row>
    <row r="458" spans="1:12" x14ac:dyDescent="0.25">
      <c r="A458" s="17"/>
      <c r="B458" s="17"/>
      <c r="C458" s="17"/>
      <c r="D458" s="29"/>
      <c r="E458" s="31"/>
      <c r="F458" s="31"/>
      <c r="G458" s="33"/>
      <c r="H458" s="31"/>
      <c r="I458" s="31"/>
      <c r="J458" s="33"/>
      <c r="K458" s="35"/>
      <c r="L458" s="15"/>
    </row>
    <row r="459" spans="1:12" x14ac:dyDescent="0.25">
      <c r="A459" s="17"/>
      <c r="B459" s="17"/>
      <c r="C459" s="17"/>
      <c r="D459" s="29"/>
      <c r="E459" s="31"/>
      <c r="F459" s="31"/>
      <c r="G459" s="33"/>
      <c r="H459" s="31"/>
      <c r="I459" s="31"/>
      <c r="J459" s="33"/>
      <c r="K459" s="35"/>
      <c r="L459" s="15"/>
    </row>
    <row r="460" spans="1:12" x14ac:dyDescent="0.25">
      <c r="A460" s="17"/>
      <c r="B460" s="17"/>
      <c r="C460" s="17"/>
      <c r="D460" s="29"/>
      <c r="E460" s="31"/>
      <c r="F460" s="31"/>
      <c r="G460" s="33"/>
      <c r="H460" s="31"/>
      <c r="I460" s="31"/>
      <c r="J460" s="33"/>
      <c r="K460" s="35"/>
      <c r="L460" s="15"/>
    </row>
    <row r="461" spans="1:12" x14ac:dyDescent="0.25">
      <c r="A461" s="17"/>
      <c r="B461" s="17"/>
      <c r="C461" s="17"/>
      <c r="D461" s="29"/>
      <c r="E461" s="31"/>
      <c r="F461" s="31"/>
      <c r="G461" s="33"/>
      <c r="H461" s="31"/>
      <c r="I461" s="31"/>
      <c r="J461" s="33"/>
      <c r="K461" s="35"/>
      <c r="L461" s="15"/>
    </row>
    <row r="462" spans="1:12" x14ac:dyDescent="0.25">
      <c r="A462" s="17"/>
      <c r="B462" s="17"/>
      <c r="C462" s="17"/>
      <c r="D462" s="29"/>
      <c r="E462" s="31"/>
      <c r="F462" s="31"/>
      <c r="G462" s="33"/>
      <c r="H462" s="31"/>
      <c r="I462" s="31"/>
      <c r="J462" s="33"/>
      <c r="K462" s="35"/>
      <c r="L462" s="15"/>
    </row>
    <row r="463" spans="1:12" x14ac:dyDescent="0.25">
      <c r="A463" s="17"/>
      <c r="B463" s="17"/>
      <c r="C463" s="17"/>
      <c r="D463" s="29"/>
      <c r="E463" s="31"/>
      <c r="F463" s="31"/>
      <c r="G463" s="33"/>
      <c r="H463" s="31"/>
      <c r="I463" s="31"/>
      <c r="J463" s="33"/>
      <c r="K463" s="35"/>
      <c r="L463" s="15"/>
    </row>
    <row r="464" spans="1:12" x14ac:dyDescent="0.25">
      <c r="A464" s="17"/>
      <c r="B464" s="17"/>
      <c r="C464" s="17"/>
      <c r="D464" s="29"/>
      <c r="E464" s="31"/>
      <c r="F464" s="31"/>
      <c r="G464" s="33"/>
      <c r="H464" s="31"/>
      <c r="I464" s="31"/>
      <c r="J464" s="33"/>
      <c r="K464" s="35"/>
      <c r="L464" s="15"/>
    </row>
    <row r="465" spans="1:12" x14ac:dyDescent="0.25">
      <c r="A465" s="17"/>
      <c r="B465" s="17"/>
      <c r="C465" s="17"/>
      <c r="D465" s="29"/>
      <c r="E465" s="31"/>
      <c r="F465" s="31"/>
      <c r="G465" s="33"/>
      <c r="H465" s="31"/>
      <c r="I465" s="31"/>
      <c r="J465" s="33"/>
      <c r="K465" s="35"/>
      <c r="L465" s="15"/>
    </row>
    <row r="466" spans="1:12" x14ac:dyDescent="0.25">
      <c r="A466" s="17"/>
      <c r="B466" s="17"/>
      <c r="C466" s="17"/>
      <c r="D466" s="29"/>
      <c r="E466" s="31"/>
      <c r="F466" s="31"/>
      <c r="G466" s="33"/>
      <c r="H466" s="31"/>
      <c r="I466" s="31"/>
      <c r="J466" s="33"/>
      <c r="K466" s="35"/>
      <c r="L466" s="15"/>
    </row>
    <row r="467" spans="1:12" x14ac:dyDescent="0.25">
      <c r="A467" s="17"/>
      <c r="B467" s="17"/>
      <c r="C467" s="17"/>
      <c r="D467" s="29"/>
      <c r="E467" s="31"/>
      <c r="F467" s="31"/>
      <c r="G467" s="33"/>
      <c r="H467" s="31"/>
      <c r="I467" s="31"/>
      <c r="J467" s="33"/>
      <c r="K467" s="35"/>
      <c r="L467" s="15"/>
    </row>
    <row r="468" spans="1:12" x14ac:dyDescent="0.25">
      <c r="A468" s="17"/>
      <c r="B468" s="17"/>
      <c r="C468" s="17"/>
      <c r="D468" s="29"/>
      <c r="E468" s="31"/>
      <c r="F468" s="31"/>
      <c r="G468" s="33"/>
      <c r="H468" s="31"/>
      <c r="I468" s="31"/>
      <c r="J468" s="33"/>
      <c r="K468" s="35"/>
      <c r="L468" s="15"/>
    </row>
    <row r="469" spans="1:12" x14ac:dyDescent="0.25">
      <c r="A469" s="17"/>
      <c r="B469" s="17"/>
      <c r="C469" s="17"/>
      <c r="D469" s="29"/>
      <c r="E469" s="31"/>
      <c r="F469" s="31"/>
      <c r="G469" s="33"/>
      <c r="H469" s="31"/>
      <c r="I469" s="31"/>
      <c r="J469" s="33"/>
      <c r="K469" s="35"/>
      <c r="L469" s="15"/>
    </row>
    <row r="470" spans="1:12" x14ac:dyDescent="0.25">
      <c r="A470" s="17"/>
      <c r="B470" s="17"/>
      <c r="C470" s="17"/>
      <c r="D470" s="29"/>
      <c r="E470" s="31"/>
      <c r="F470" s="31"/>
      <c r="G470" s="33"/>
      <c r="H470" s="31"/>
      <c r="I470" s="31"/>
      <c r="J470" s="33"/>
      <c r="K470" s="35"/>
      <c r="L470" s="15"/>
    </row>
    <row r="471" spans="1:12" x14ac:dyDescent="0.25">
      <c r="A471" s="17"/>
      <c r="B471" s="17"/>
      <c r="C471" s="17"/>
      <c r="D471" s="29"/>
      <c r="E471" s="31"/>
      <c r="F471" s="31"/>
      <c r="G471" s="33"/>
      <c r="H471" s="31"/>
      <c r="I471" s="31"/>
      <c r="J471" s="33"/>
      <c r="K471" s="35"/>
      <c r="L471" s="15"/>
    </row>
    <row r="472" spans="1:12" x14ac:dyDescent="0.25">
      <c r="A472" s="17"/>
      <c r="B472" s="17"/>
      <c r="C472" s="17"/>
      <c r="D472" s="29"/>
      <c r="E472" s="31"/>
      <c r="F472" s="31"/>
      <c r="G472" s="33"/>
      <c r="H472" s="31"/>
      <c r="I472" s="31"/>
      <c r="J472" s="33"/>
      <c r="K472" s="35"/>
      <c r="L472" s="15"/>
    </row>
    <row r="473" spans="1:12" x14ac:dyDescent="0.25">
      <c r="A473" s="17"/>
      <c r="B473" s="17"/>
      <c r="C473" s="17"/>
      <c r="D473" s="29"/>
      <c r="E473" s="31"/>
      <c r="F473" s="31"/>
      <c r="G473" s="33"/>
      <c r="H473" s="31"/>
      <c r="I473" s="31"/>
      <c r="J473" s="33"/>
      <c r="K473" s="35"/>
      <c r="L473" s="15"/>
    </row>
    <row r="474" spans="1:12" x14ac:dyDescent="0.25">
      <c r="A474" s="17"/>
      <c r="B474" s="17"/>
      <c r="C474" s="17"/>
      <c r="D474" s="29"/>
      <c r="E474" s="31"/>
      <c r="F474" s="31"/>
      <c r="G474" s="33"/>
      <c r="H474" s="31"/>
      <c r="I474" s="31"/>
      <c r="J474" s="33"/>
      <c r="K474" s="35"/>
      <c r="L474" s="15"/>
    </row>
    <row r="475" spans="1:12" x14ac:dyDescent="0.25">
      <c r="A475" s="17"/>
      <c r="B475" s="17"/>
      <c r="C475" s="17"/>
      <c r="D475" s="29"/>
      <c r="E475" s="31"/>
      <c r="F475" s="31"/>
      <c r="G475" s="33"/>
      <c r="H475" s="31"/>
      <c r="I475" s="31"/>
      <c r="J475" s="33"/>
      <c r="K475" s="35"/>
      <c r="L475" s="15"/>
    </row>
    <row r="476" spans="1:12" x14ac:dyDescent="0.25">
      <c r="A476" s="17"/>
      <c r="B476" s="17"/>
      <c r="C476" s="17"/>
      <c r="D476" s="29"/>
      <c r="E476" s="31"/>
      <c r="F476" s="31"/>
      <c r="G476" s="33"/>
      <c r="H476" s="31"/>
      <c r="I476" s="31"/>
      <c r="J476" s="33"/>
      <c r="K476" s="35"/>
      <c r="L476" s="15"/>
    </row>
    <row r="477" spans="1:12" x14ac:dyDescent="0.25">
      <c r="A477" s="17"/>
      <c r="B477" s="17"/>
      <c r="C477" s="17"/>
      <c r="D477" s="29"/>
      <c r="E477" s="31"/>
      <c r="F477" s="31"/>
      <c r="G477" s="33"/>
      <c r="H477" s="31"/>
      <c r="I477" s="31"/>
      <c r="J477" s="33"/>
      <c r="K477" s="35"/>
      <c r="L477" s="15"/>
    </row>
    <row r="478" spans="1:12" x14ac:dyDescent="0.25">
      <c r="A478" s="17"/>
      <c r="B478" s="17"/>
      <c r="C478" s="17"/>
      <c r="D478" s="29"/>
      <c r="E478" s="31"/>
      <c r="F478" s="31"/>
      <c r="G478" s="33"/>
      <c r="H478" s="31"/>
      <c r="I478" s="31"/>
      <c r="J478" s="33"/>
      <c r="K478" s="35"/>
      <c r="L478" s="15"/>
    </row>
    <row r="479" spans="1:12" x14ac:dyDescent="0.25">
      <c r="A479" s="17"/>
      <c r="B479" s="17"/>
      <c r="C479" s="17"/>
      <c r="D479" s="29"/>
      <c r="E479" s="31"/>
      <c r="F479" s="31"/>
      <c r="G479" s="33"/>
      <c r="H479" s="31"/>
      <c r="I479" s="31"/>
      <c r="J479" s="33"/>
      <c r="K479" s="35"/>
      <c r="L479" s="15"/>
    </row>
    <row r="480" spans="1:12" x14ac:dyDescent="0.25">
      <c r="A480" s="17"/>
      <c r="B480" s="17"/>
      <c r="C480" s="17"/>
      <c r="D480" s="29"/>
      <c r="E480" s="31"/>
      <c r="F480" s="31"/>
      <c r="G480" s="33"/>
      <c r="H480" s="31"/>
      <c r="I480" s="31"/>
      <c r="J480" s="33"/>
      <c r="K480" s="35"/>
      <c r="L480" s="15"/>
    </row>
    <row r="481" spans="1:12" x14ac:dyDescent="0.25">
      <c r="A481" s="17"/>
      <c r="B481" s="17"/>
      <c r="C481" s="17"/>
      <c r="D481" s="29"/>
      <c r="E481" s="31"/>
      <c r="F481" s="31"/>
      <c r="G481" s="33"/>
      <c r="H481" s="31"/>
      <c r="I481" s="31"/>
      <c r="J481" s="33"/>
      <c r="K481" s="35"/>
      <c r="L481" s="15"/>
    </row>
    <row r="482" spans="1:12" x14ac:dyDescent="0.25">
      <c r="A482" s="17"/>
      <c r="B482" s="17"/>
      <c r="C482" s="17"/>
      <c r="D482" s="29"/>
      <c r="E482" s="31"/>
      <c r="F482" s="31"/>
      <c r="G482" s="33"/>
      <c r="H482" s="31"/>
      <c r="I482" s="31"/>
      <c r="J482" s="33"/>
      <c r="K482" s="35"/>
      <c r="L482" s="15"/>
    </row>
    <row r="483" spans="1:12" x14ac:dyDescent="0.25">
      <c r="A483" s="17"/>
      <c r="B483" s="17"/>
      <c r="C483" s="17"/>
      <c r="D483" s="29"/>
      <c r="E483" s="31"/>
      <c r="F483" s="31"/>
      <c r="G483" s="33"/>
      <c r="H483" s="31"/>
      <c r="I483" s="31"/>
      <c r="J483" s="33"/>
      <c r="K483" s="35"/>
      <c r="L483" s="15"/>
    </row>
    <row r="484" spans="1:12" x14ac:dyDescent="0.25">
      <c r="A484" s="17"/>
      <c r="B484" s="17"/>
      <c r="C484" s="17"/>
      <c r="D484" s="29"/>
      <c r="E484" s="31"/>
      <c r="F484" s="31"/>
      <c r="G484" s="33"/>
      <c r="H484" s="31"/>
      <c r="I484" s="31"/>
      <c r="J484" s="33"/>
      <c r="K484" s="35"/>
      <c r="L484" s="15"/>
    </row>
    <row r="485" spans="1:12" x14ac:dyDescent="0.25">
      <c r="A485" s="17"/>
      <c r="B485" s="17"/>
      <c r="C485" s="17"/>
      <c r="D485" s="29"/>
      <c r="E485" s="31"/>
      <c r="F485" s="31"/>
      <c r="G485" s="33"/>
      <c r="H485" s="31"/>
      <c r="I485" s="31"/>
      <c r="J485" s="33"/>
      <c r="K485" s="35"/>
      <c r="L485" s="15"/>
    </row>
    <row r="486" spans="1:12" x14ac:dyDescent="0.25">
      <c r="A486" s="17"/>
      <c r="B486" s="17"/>
      <c r="C486" s="17"/>
      <c r="D486" s="29"/>
      <c r="E486" s="31"/>
      <c r="F486" s="31"/>
      <c r="G486" s="33"/>
      <c r="H486" s="31"/>
      <c r="I486" s="31"/>
      <c r="J486" s="33"/>
      <c r="K486" s="35"/>
      <c r="L486" s="15"/>
    </row>
    <row r="487" spans="1:12" x14ac:dyDescent="0.25">
      <c r="A487" s="17"/>
      <c r="B487" s="17"/>
      <c r="C487" s="17"/>
      <c r="D487" s="29"/>
      <c r="E487" s="31"/>
      <c r="F487" s="31"/>
      <c r="G487" s="33"/>
      <c r="H487" s="31"/>
      <c r="I487" s="31"/>
      <c r="J487" s="33"/>
      <c r="K487" s="35"/>
      <c r="L487" s="15"/>
    </row>
    <row r="488" spans="1:12" x14ac:dyDescent="0.25">
      <c r="A488" s="17"/>
      <c r="B488" s="17"/>
      <c r="C488" s="17"/>
      <c r="D488" s="29"/>
      <c r="E488" s="31"/>
      <c r="F488" s="31"/>
      <c r="G488" s="33"/>
      <c r="H488" s="31"/>
      <c r="I488" s="31"/>
      <c r="J488" s="33"/>
      <c r="K488" s="35"/>
      <c r="L488" s="15"/>
    </row>
    <row r="489" spans="1:12" x14ac:dyDescent="0.25">
      <c r="A489" s="17"/>
      <c r="B489" s="17"/>
      <c r="C489" s="17"/>
      <c r="D489" s="29"/>
      <c r="E489" s="31"/>
      <c r="F489" s="31"/>
      <c r="G489" s="33"/>
      <c r="H489" s="31"/>
      <c r="I489" s="31"/>
      <c r="J489" s="33"/>
      <c r="K489" s="35"/>
      <c r="L489" s="15"/>
    </row>
    <row r="490" spans="1:12" x14ac:dyDescent="0.25">
      <c r="A490" s="17"/>
      <c r="B490" s="17"/>
      <c r="C490" s="17"/>
      <c r="D490" s="29"/>
      <c r="E490" s="31"/>
      <c r="F490" s="31"/>
      <c r="G490" s="33"/>
      <c r="H490" s="31"/>
      <c r="I490" s="31"/>
      <c r="J490" s="33"/>
      <c r="K490" s="35"/>
      <c r="L490" s="15"/>
    </row>
    <row r="491" spans="1:12" x14ac:dyDescent="0.25">
      <c r="A491" s="17"/>
      <c r="B491" s="17"/>
      <c r="C491" s="17"/>
      <c r="D491" s="29"/>
      <c r="E491" s="31"/>
      <c r="F491" s="31"/>
      <c r="G491" s="33"/>
      <c r="H491" s="31"/>
      <c r="I491" s="31"/>
      <c r="J491" s="33"/>
      <c r="K491" s="35"/>
      <c r="L491" s="15"/>
    </row>
    <row r="492" spans="1:12" x14ac:dyDescent="0.25">
      <c r="A492" s="17"/>
      <c r="B492" s="17"/>
      <c r="C492" s="17"/>
      <c r="D492" s="29"/>
      <c r="E492" s="31"/>
      <c r="F492" s="31"/>
      <c r="G492" s="33"/>
      <c r="H492" s="31"/>
      <c r="I492" s="31"/>
      <c r="J492" s="33"/>
      <c r="K492" s="35"/>
      <c r="L492" s="15"/>
    </row>
    <row r="493" spans="1:12" x14ac:dyDescent="0.25">
      <c r="A493" s="17"/>
      <c r="B493" s="17"/>
      <c r="C493" s="17"/>
      <c r="D493" s="29"/>
      <c r="E493" s="31"/>
      <c r="F493" s="31"/>
      <c r="G493" s="33"/>
      <c r="H493" s="31"/>
      <c r="I493" s="31"/>
      <c r="J493" s="33"/>
      <c r="K493" s="35"/>
      <c r="L493" s="15"/>
    </row>
    <row r="494" spans="1:12" x14ac:dyDescent="0.25">
      <c r="A494" s="17"/>
      <c r="B494" s="17"/>
      <c r="C494" s="17"/>
      <c r="D494" s="29"/>
      <c r="E494" s="31"/>
      <c r="F494" s="31"/>
      <c r="G494" s="33"/>
      <c r="H494" s="31"/>
      <c r="I494" s="31"/>
      <c r="J494" s="33"/>
      <c r="K494" s="35"/>
      <c r="L494" s="15"/>
    </row>
    <row r="495" spans="1:12" x14ac:dyDescent="0.25">
      <c r="A495" s="17"/>
      <c r="B495" s="17"/>
      <c r="C495" s="17"/>
      <c r="D495" s="29"/>
      <c r="E495" s="31"/>
      <c r="F495" s="31"/>
      <c r="G495" s="33"/>
      <c r="H495" s="31"/>
      <c r="I495" s="31"/>
      <c r="J495" s="33"/>
      <c r="K495" s="35"/>
      <c r="L495" s="15"/>
    </row>
    <row r="496" spans="1:12" x14ac:dyDescent="0.25">
      <c r="A496" s="17"/>
      <c r="B496" s="17"/>
      <c r="C496" s="17"/>
      <c r="D496" s="29"/>
      <c r="E496" s="31"/>
      <c r="F496" s="31"/>
      <c r="G496" s="33"/>
      <c r="H496" s="31"/>
      <c r="I496" s="31"/>
      <c r="J496" s="33"/>
      <c r="K496" s="35"/>
      <c r="L496" s="15"/>
    </row>
    <row r="497" spans="1:12" x14ac:dyDescent="0.25">
      <c r="A497" s="17"/>
      <c r="B497" s="17"/>
      <c r="C497" s="17"/>
      <c r="D497" s="29"/>
      <c r="E497" s="31"/>
      <c r="F497" s="31"/>
      <c r="G497" s="33"/>
      <c r="H497" s="31"/>
      <c r="I497" s="31"/>
      <c r="J497" s="33"/>
      <c r="K497" s="35"/>
      <c r="L497" s="15"/>
    </row>
    <row r="498" spans="1:12" x14ac:dyDescent="0.25">
      <c r="A498" s="17"/>
      <c r="B498" s="17"/>
      <c r="C498" s="17"/>
      <c r="D498" s="29"/>
      <c r="E498" s="31"/>
      <c r="F498" s="31"/>
      <c r="G498" s="33"/>
      <c r="H498" s="31"/>
      <c r="I498" s="31"/>
      <c r="J498" s="33"/>
      <c r="K498" s="35"/>
      <c r="L498" s="15"/>
    </row>
    <row r="499" spans="1:12" x14ac:dyDescent="0.25">
      <c r="A499" s="17"/>
      <c r="B499" s="17"/>
      <c r="C499" s="17"/>
      <c r="D499" s="29"/>
      <c r="E499" s="31"/>
      <c r="F499" s="31"/>
      <c r="G499" s="33"/>
      <c r="H499" s="31"/>
      <c r="I499" s="31"/>
      <c r="J499" s="33"/>
      <c r="K499" s="35"/>
      <c r="L499" s="15"/>
    </row>
    <row r="500" spans="1:12" x14ac:dyDescent="0.25">
      <c r="A500" s="17"/>
      <c r="B500" s="17"/>
      <c r="C500" s="17"/>
      <c r="D500" s="29"/>
      <c r="E500" s="31"/>
      <c r="F500" s="31"/>
      <c r="G500" s="33"/>
      <c r="H500" s="31"/>
      <c r="I500" s="31"/>
      <c r="J500" s="33"/>
      <c r="K500" s="35"/>
      <c r="L500" s="15"/>
    </row>
    <row r="501" spans="1:12" x14ac:dyDescent="0.25">
      <c r="A501" s="17"/>
      <c r="B501" s="17"/>
      <c r="C501" s="17"/>
      <c r="D501" s="29"/>
      <c r="E501" s="31"/>
      <c r="F501" s="31"/>
      <c r="G501" s="33"/>
      <c r="H501" s="31"/>
      <c r="I501" s="31"/>
      <c r="J501" s="33"/>
      <c r="K501" s="35"/>
      <c r="L501" s="15"/>
    </row>
    <row r="502" spans="1:12" x14ac:dyDescent="0.25">
      <c r="A502" s="17"/>
      <c r="B502" s="17"/>
      <c r="C502" s="17"/>
      <c r="D502" s="29"/>
      <c r="E502" s="31"/>
      <c r="F502" s="31"/>
      <c r="G502" s="33"/>
      <c r="H502" s="31"/>
      <c r="I502" s="31"/>
      <c r="J502" s="33"/>
      <c r="K502" s="35"/>
      <c r="L502" s="15"/>
    </row>
    <row r="503" spans="1:12" x14ac:dyDescent="0.25">
      <c r="A503" s="17"/>
      <c r="B503" s="17"/>
      <c r="C503" s="17"/>
      <c r="D503" s="29"/>
      <c r="E503" s="31"/>
      <c r="F503" s="31"/>
      <c r="G503" s="33"/>
      <c r="H503" s="31"/>
      <c r="I503" s="31"/>
      <c r="J503" s="33"/>
      <c r="K503" s="35"/>
      <c r="L503" s="15"/>
    </row>
    <row r="504" spans="1:12" x14ac:dyDescent="0.25">
      <c r="A504" s="17"/>
      <c r="B504" s="17"/>
      <c r="C504" s="17"/>
      <c r="D504" s="29"/>
      <c r="E504" s="31"/>
      <c r="F504" s="31"/>
      <c r="G504" s="33"/>
      <c r="H504" s="31"/>
      <c r="I504" s="31"/>
      <c r="J504" s="33"/>
      <c r="K504" s="35"/>
      <c r="L504" s="15"/>
    </row>
    <row r="505" spans="1:12" x14ac:dyDescent="0.25">
      <c r="A505" s="17"/>
      <c r="B505" s="17"/>
      <c r="C505" s="17"/>
      <c r="D505" s="29"/>
      <c r="E505" s="31"/>
      <c r="F505" s="31"/>
      <c r="G505" s="33"/>
      <c r="H505" s="31"/>
      <c r="I505" s="31"/>
      <c r="J505" s="33"/>
      <c r="K505" s="35"/>
      <c r="L505" s="15"/>
    </row>
    <row r="506" spans="1:12" x14ac:dyDescent="0.25">
      <c r="A506" s="17"/>
      <c r="B506" s="17"/>
      <c r="C506" s="17"/>
      <c r="D506" s="29"/>
      <c r="E506" s="31"/>
      <c r="F506" s="31"/>
      <c r="G506" s="33"/>
      <c r="H506" s="31"/>
      <c r="I506" s="31"/>
      <c r="J506" s="33"/>
      <c r="K506" s="35"/>
      <c r="L506" s="15"/>
    </row>
    <row r="507" spans="1:12" x14ac:dyDescent="0.25">
      <c r="A507" s="17"/>
      <c r="B507" s="17"/>
      <c r="C507" s="17"/>
      <c r="D507" s="29"/>
      <c r="E507" s="31"/>
      <c r="F507" s="31"/>
      <c r="G507" s="33"/>
      <c r="H507" s="31"/>
      <c r="I507" s="31"/>
      <c r="J507" s="33"/>
      <c r="K507" s="35"/>
      <c r="L507" s="15"/>
    </row>
    <row r="508" spans="1:12" x14ac:dyDescent="0.25">
      <c r="A508" s="17"/>
      <c r="B508" s="17"/>
      <c r="C508" s="17"/>
      <c r="D508" s="29"/>
      <c r="E508" s="31"/>
      <c r="F508" s="31"/>
      <c r="G508" s="33"/>
      <c r="H508" s="31"/>
      <c r="I508" s="31"/>
      <c r="J508" s="33"/>
      <c r="K508" s="35"/>
      <c r="L508" s="15"/>
    </row>
    <row r="509" spans="1:12" x14ac:dyDescent="0.25">
      <c r="A509" s="17"/>
      <c r="B509" s="17"/>
      <c r="C509" s="17"/>
      <c r="D509" s="29"/>
      <c r="E509" s="31"/>
      <c r="F509" s="31"/>
      <c r="G509" s="33"/>
      <c r="H509" s="31"/>
      <c r="I509" s="31"/>
      <c r="J509" s="33"/>
      <c r="K509" s="35"/>
      <c r="L509" s="15"/>
    </row>
    <row r="510" spans="1:12" x14ac:dyDescent="0.25">
      <c r="A510" s="17"/>
      <c r="B510" s="17"/>
      <c r="C510" s="17"/>
      <c r="D510" s="29"/>
      <c r="E510" s="31"/>
      <c r="F510" s="31"/>
      <c r="G510" s="33"/>
      <c r="H510" s="31"/>
      <c r="I510" s="31"/>
      <c r="J510" s="33"/>
      <c r="K510" s="35"/>
      <c r="L510" s="15"/>
    </row>
    <row r="511" spans="1:12" x14ac:dyDescent="0.25">
      <c r="A511" s="17"/>
      <c r="B511" s="17"/>
      <c r="C511" s="17"/>
      <c r="D511" s="29"/>
      <c r="E511" s="31"/>
      <c r="F511" s="31"/>
      <c r="G511" s="33"/>
      <c r="H511" s="31"/>
      <c r="I511" s="31"/>
      <c r="J511" s="33"/>
      <c r="K511" s="35"/>
      <c r="L511" s="15"/>
    </row>
    <row r="512" spans="1:12" x14ac:dyDescent="0.25">
      <c r="A512" s="17"/>
      <c r="B512" s="17"/>
      <c r="C512" s="17"/>
      <c r="E512" s="31"/>
      <c r="F512" s="31"/>
      <c r="G512" s="33"/>
      <c r="H512" s="31"/>
      <c r="I512" s="31"/>
      <c r="J512" s="33"/>
      <c r="K512" s="35"/>
      <c r="L512" s="15"/>
    </row>
    <row r="513" spans="1:12" x14ac:dyDescent="0.25">
      <c r="A513" s="17"/>
      <c r="B513" s="17"/>
      <c r="C513" s="17"/>
      <c r="E513" s="31"/>
      <c r="F513" s="31"/>
      <c r="G513" s="33"/>
      <c r="H513" s="31"/>
      <c r="I513" s="31"/>
      <c r="J513" s="33"/>
      <c r="K513" s="35"/>
      <c r="L513" s="15"/>
    </row>
    <row r="514" spans="1:12" x14ac:dyDescent="0.25">
      <c r="A514" s="17"/>
      <c r="B514" s="17"/>
      <c r="C514" s="17"/>
      <c r="E514" s="31"/>
      <c r="F514" s="31"/>
      <c r="G514" s="33"/>
      <c r="H514" s="31"/>
      <c r="I514" s="31"/>
      <c r="J514" s="33"/>
      <c r="K514" s="35"/>
      <c r="L514" s="15"/>
    </row>
    <row r="515" spans="1:12" x14ac:dyDescent="0.25">
      <c r="A515" s="17"/>
      <c r="B515" s="17"/>
      <c r="C515" s="17"/>
      <c r="E515" s="31"/>
      <c r="F515" s="31"/>
      <c r="G515" s="33"/>
      <c r="H515" s="31"/>
      <c r="I515" s="31"/>
      <c r="J515" s="33"/>
      <c r="K515" s="35"/>
      <c r="L515" s="15"/>
    </row>
    <row r="516" spans="1:12" x14ac:dyDescent="0.25">
      <c r="A516" s="17"/>
      <c r="B516" s="17"/>
      <c r="C516" s="17"/>
      <c r="E516" s="31"/>
      <c r="F516" s="31"/>
      <c r="G516" s="33"/>
      <c r="H516" s="31"/>
      <c r="I516" s="31"/>
      <c r="J516" s="33"/>
      <c r="K516" s="35"/>
      <c r="L516" s="15"/>
    </row>
    <row r="517" spans="1:12" x14ac:dyDescent="0.25">
      <c r="A517" s="17"/>
      <c r="B517" s="17"/>
      <c r="C517" s="17"/>
      <c r="E517" s="31"/>
      <c r="F517" s="31"/>
      <c r="G517" s="33"/>
      <c r="H517" s="31"/>
      <c r="I517" s="31"/>
      <c r="J517" s="33"/>
      <c r="K517" s="35"/>
      <c r="L517" s="15"/>
    </row>
    <row r="518" spans="1:12" x14ac:dyDescent="0.25">
      <c r="A518" s="17"/>
      <c r="B518" s="17"/>
      <c r="C518" s="17"/>
      <c r="E518" s="31"/>
      <c r="F518" s="31"/>
      <c r="G518" s="33"/>
      <c r="H518" s="31"/>
      <c r="I518" s="31"/>
      <c r="J518" s="33"/>
      <c r="K518" s="35"/>
      <c r="L518" s="15"/>
    </row>
    <row r="519" spans="1:12" x14ac:dyDescent="0.25">
      <c r="A519" s="17"/>
      <c r="B519" s="17"/>
      <c r="C519" s="17"/>
      <c r="E519" s="31"/>
      <c r="F519" s="31"/>
      <c r="G519" s="33"/>
      <c r="H519" s="31"/>
      <c r="I519" s="31"/>
      <c r="J519" s="33"/>
      <c r="K519" s="35"/>
      <c r="L519" s="15"/>
    </row>
    <row r="520" spans="1:12" x14ac:dyDescent="0.25">
      <c r="A520" s="17"/>
      <c r="B520" s="17"/>
      <c r="C520" s="17"/>
      <c r="E520" s="31"/>
      <c r="F520" s="31"/>
      <c r="G520" s="33"/>
      <c r="H520" s="31"/>
      <c r="I520" s="31"/>
      <c r="J520" s="33"/>
      <c r="K520" s="35"/>
      <c r="L520" s="15"/>
    </row>
    <row r="521" spans="1:12" x14ac:dyDescent="0.25">
      <c r="A521" s="17"/>
      <c r="B521" s="17"/>
      <c r="C521" s="17"/>
      <c r="E521" s="31"/>
      <c r="F521" s="31"/>
      <c r="G521" s="33"/>
      <c r="H521" s="31"/>
      <c r="I521" s="31"/>
      <c r="J521" s="33"/>
      <c r="K521" s="35"/>
      <c r="L521" s="15"/>
    </row>
    <row r="522" spans="1:12" x14ac:dyDescent="0.25">
      <c r="A522" s="17"/>
      <c r="B522" s="17"/>
      <c r="C522" s="17"/>
      <c r="E522" s="31"/>
      <c r="F522" s="31"/>
      <c r="G522" s="33"/>
      <c r="H522" s="31"/>
      <c r="I522" s="31"/>
      <c r="J522" s="33"/>
      <c r="K522" s="35"/>
      <c r="L522" s="15"/>
    </row>
    <row r="523" spans="1:12" x14ac:dyDescent="0.25">
      <c r="A523" s="17"/>
      <c r="B523" s="17"/>
      <c r="C523" s="17"/>
      <c r="E523" s="31"/>
      <c r="F523" s="31"/>
      <c r="G523" s="33"/>
      <c r="H523" s="31"/>
      <c r="I523" s="31"/>
      <c r="J523" s="33"/>
      <c r="K523" s="35"/>
      <c r="L523" s="15"/>
    </row>
    <row r="524" spans="1:12" x14ac:dyDescent="0.25">
      <c r="A524" s="17"/>
      <c r="B524" s="17"/>
      <c r="C524" s="17"/>
      <c r="E524" s="31"/>
      <c r="F524" s="31"/>
      <c r="G524" s="33"/>
      <c r="H524" s="31"/>
      <c r="I524" s="31"/>
      <c r="J524" s="33"/>
      <c r="K524" s="35"/>
      <c r="L524" s="15"/>
    </row>
    <row r="525" spans="1:12" x14ac:dyDescent="0.25">
      <c r="A525" s="17"/>
      <c r="B525" s="17"/>
      <c r="C525" s="17"/>
      <c r="E525" s="31"/>
      <c r="F525" s="31"/>
      <c r="G525" s="33"/>
      <c r="H525" s="31"/>
      <c r="I525" s="31"/>
      <c r="J525" s="33"/>
      <c r="K525" s="35"/>
      <c r="L525" s="15"/>
    </row>
    <row r="526" spans="1:12" x14ac:dyDescent="0.25">
      <c r="A526" s="17"/>
      <c r="B526" s="17"/>
      <c r="C526" s="17"/>
      <c r="E526" s="31"/>
      <c r="F526" s="31"/>
      <c r="G526" s="33"/>
      <c r="H526" s="31"/>
      <c r="I526" s="31"/>
      <c r="J526" s="33"/>
      <c r="K526" s="35"/>
      <c r="L526" s="15"/>
    </row>
    <row r="527" spans="1:12" x14ac:dyDescent="0.25">
      <c r="A527" s="17"/>
      <c r="B527" s="17"/>
      <c r="C527" s="17"/>
      <c r="E527" s="31"/>
      <c r="F527" s="31"/>
      <c r="G527" s="33"/>
      <c r="H527" s="31"/>
      <c r="I527" s="31"/>
      <c r="J527" s="33"/>
      <c r="K527" s="35"/>
      <c r="L527" s="15"/>
    </row>
    <row r="528" spans="1:12" x14ac:dyDescent="0.25">
      <c r="A528" s="17"/>
      <c r="B528" s="17"/>
      <c r="C528" s="17"/>
      <c r="E528" s="31"/>
      <c r="F528" s="31"/>
      <c r="G528" s="33"/>
      <c r="H528" s="31"/>
      <c r="I528" s="31"/>
      <c r="J528" s="33"/>
      <c r="K528" s="35"/>
      <c r="L528" s="15"/>
    </row>
    <row r="529" spans="1:12" x14ac:dyDescent="0.25">
      <c r="A529" s="17"/>
      <c r="B529" s="17"/>
      <c r="C529" s="17"/>
      <c r="E529" s="31"/>
      <c r="F529" s="31"/>
      <c r="G529" s="33"/>
      <c r="H529" s="31"/>
      <c r="I529" s="31"/>
      <c r="J529" s="33"/>
      <c r="K529" s="35"/>
      <c r="L529" s="15"/>
    </row>
    <row r="530" spans="1:12" x14ac:dyDescent="0.25">
      <c r="A530" s="17"/>
      <c r="B530" s="17"/>
      <c r="C530" s="17"/>
      <c r="E530" s="31"/>
      <c r="F530" s="31"/>
      <c r="G530" s="33"/>
      <c r="H530" s="31"/>
      <c r="I530" s="31"/>
      <c r="J530" s="33"/>
      <c r="K530" s="35"/>
      <c r="L530" s="15"/>
    </row>
    <row r="531" spans="1:12" x14ac:dyDescent="0.25">
      <c r="A531" s="17"/>
      <c r="B531" s="17"/>
      <c r="C531" s="17"/>
      <c r="E531" s="31"/>
      <c r="F531" s="31"/>
      <c r="G531" s="33"/>
      <c r="H531" s="31"/>
      <c r="I531" s="31"/>
      <c r="J531" s="33"/>
      <c r="K531" s="35"/>
      <c r="L531" s="15"/>
    </row>
    <row r="532" spans="1:12" x14ac:dyDescent="0.25">
      <c r="A532" s="17"/>
      <c r="B532" s="17"/>
      <c r="C532" s="17"/>
      <c r="E532" s="31"/>
      <c r="F532" s="31"/>
      <c r="G532" s="33"/>
      <c r="H532" s="31"/>
      <c r="I532" s="31"/>
      <c r="J532" s="33"/>
      <c r="K532" s="35"/>
      <c r="L532" s="15"/>
    </row>
    <row r="533" spans="1:12" x14ac:dyDescent="0.25">
      <c r="A533" s="17"/>
      <c r="B533" s="17"/>
      <c r="C533" s="17"/>
      <c r="E533" s="31"/>
      <c r="F533" s="31"/>
      <c r="G533" s="33"/>
      <c r="H533" s="31"/>
      <c r="I533" s="31"/>
      <c r="J533" s="33"/>
      <c r="K533" s="35"/>
      <c r="L533" s="15"/>
    </row>
    <row r="534" spans="1:12" x14ac:dyDescent="0.25">
      <c r="A534" s="17"/>
      <c r="B534" s="17"/>
      <c r="C534" s="17"/>
      <c r="E534" s="31"/>
      <c r="F534" s="31"/>
      <c r="G534" s="33"/>
      <c r="H534" s="31"/>
      <c r="I534" s="31"/>
      <c r="J534" s="33"/>
      <c r="K534" s="35"/>
      <c r="L534" s="15"/>
    </row>
    <row r="535" spans="1:12" x14ac:dyDescent="0.25">
      <c r="A535" s="17"/>
      <c r="B535" s="17"/>
      <c r="C535" s="17"/>
      <c r="E535" s="31"/>
      <c r="F535" s="31"/>
      <c r="G535" s="33"/>
      <c r="H535" s="31"/>
      <c r="I535" s="31"/>
      <c r="J535" s="33"/>
      <c r="K535" s="35"/>
      <c r="L535" s="15"/>
    </row>
    <row r="536" spans="1:12" x14ac:dyDescent="0.25">
      <c r="A536" s="17"/>
      <c r="B536" s="17"/>
      <c r="C536" s="17"/>
      <c r="E536" s="31"/>
      <c r="F536" s="31"/>
      <c r="G536" s="33"/>
      <c r="H536" s="31"/>
      <c r="I536" s="31"/>
      <c r="J536" s="33"/>
      <c r="K536" s="35"/>
      <c r="L536" s="15"/>
    </row>
    <row r="537" spans="1:12" x14ac:dyDescent="0.25">
      <c r="A537" s="17"/>
      <c r="B537" s="17"/>
      <c r="C537" s="17"/>
      <c r="E537" s="31"/>
      <c r="F537" s="31"/>
      <c r="G537" s="33"/>
      <c r="H537" s="31"/>
      <c r="I537" s="31"/>
      <c r="J537" s="33"/>
      <c r="K537" s="35"/>
      <c r="L537" s="15"/>
    </row>
    <row r="538" spans="1:12" x14ac:dyDescent="0.25">
      <c r="A538" s="17"/>
      <c r="B538" s="17"/>
      <c r="C538" s="17"/>
      <c r="E538" s="31"/>
      <c r="F538" s="31"/>
      <c r="G538" s="33"/>
      <c r="H538" s="31"/>
      <c r="I538" s="31"/>
      <c r="J538" s="33"/>
      <c r="K538" s="35"/>
      <c r="L538" s="15"/>
    </row>
    <row r="539" spans="1:12" x14ac:dyDescent="0.25">
      <c r="A539" s="17"/>
      <c r="B539" s="17"/>
      <c r="C539" s="17"/>
      <c r="E539" s="31"/>
      <c r="F539" s="31"/>
      <c r="G539" s="33"/>
      <c r="H539" s="31"/>
      <c r="I539" s="31"/>
      <c r="J539" s="33"/>
      <c r="K539" s="35"/>
      <c r="L539" s="15"/>
    </row>
    <row r="540" spans="1:12" x14ac:dyDescent="0.25">
      <c r="A540" s="17"/>
      <c r="B540" s="17"/>
      <c r="C540" s="17"/>
      <c r="E540" s="31"/>
      <c r="F540" s="31"/>
      <c r="G540" s="33"/>
      <c r="H540" s="31"/>
      <c r="I540" s="31"/>
      <c r="J540" s="33"/>
      <c r="K540" s="35"/>
      <c r="L540" s="15"/>
    </row>
    <row r="541" spans="1:12" x14ac:dyDescent="0.25">
      <c r="A541" s="17"/>
      <c r="B541" s="17"/>
      <c r="C541" s="17"/>
      <c r="E541" s="31"/>
      <c r="F541" s="31"/>
      <c r="G541" s="33"/>
      <c r="H541" s="31"/>
      <c r="I541" s="31"/>
      <c r="J541" s="33"/>
      <c r="K541" s="35"/>
      <c r="L541" s="15"/>
    </row>
    <row r="542" spans="1:12" x14ac:dyDescent="0.25">
      <c r="A542" s="17"/>
      <c r="B542" s="17"/>
      <c r="C542" s="17"/>
      <c r="E542" s="31"/>
      <c r="F542" s="31"/>
      <c r="G542" s="33"/>
      <c r="H542" s="31"/>
      <c r="I542" s="31"/>
      <c r="J542" s="33"/>
      <c r="K542" s="35"/>
      <c r="L542" s="15"/>
    </row>
    <row r="543" spans="1:12" x14ac:dyDescent="0.25">
      <c r="A543" s="17"/>
      <c r="B543" s="17"/>
      <c r="C543" s="17"/>
      <c r="E543" s="31"/>
      <c r="F543" s="31"/>
      <c r="G543" s="33"/>
      <c r="H543" s="31"/>
      <c r="I543" s="31"/>
      <c r="J543" s="33"/>
      <c r="K543" s="35"/>
      <c r="L543" s="15"/>
    </row>
    <row r="544" spans="1:12" x14ac:dyDescent="0.25">
      <c r="A544" s="17"/>
      <c r="B544" s="17"/>
      <c r="C544" s="17"/>
      <c r="E544" s="31"/>
      <c r="F544" s="31"/>
      <c r="G544" s="33"/>
      <c r="H544" s="31"/>
      <c r="I544" s="31"/>
      <c r="J544" s="33"/>
      <c r="K544" s="35"/>
      <c r="L544" s="15"/>
    </row>
    <row r="545" spans="1:12" x14ac:dyDescent="0.25">
      <c r="A545" s="17"/>
      <c r="B545" s="17"/>
      <c r="C545" s="17"/>
      <c r="E545" s="31"/>
      <c r="F545" s="31"/>
      <c r="G545" s="33"/>
      <c r="H545" s="31"/>
      <c r="I545" s="31"/>
      <c r="J545" s="33"/>
      <c r="K545" s="35"/>
      <c r="L545" s="15"/>
    </row>
    <row r="546" spans="1:12" x14ac:dyDescent="0.25">
      <c r="A546" s="17"/>
      <c r="B546" s="17"/>
      <c r="C546" s="17"/>
      <c r="E546" s="31"/>
      <c r="F546" s="31"/>
      <c r="G546" s="33"/>
      <c r="H546" s="31"/>
      <c r="I546" s="31"/>
      <c r="J546" s="33"/>
      <c r="K546" s="35"/>
      <c r="L546" s="15"/>
    </row>
    <row r="547" spans="1:12" x14ac:dyDescent="0.25">
      <c r="A547" s="17"/>
      <c r="B547" s="17"/>
      <c r="C547" s="17"/>
      <c r="E547" s="31"/>
      <c r="F547" s="31"/>
      <c r="G547" s="33"/>
      <c r="H547" s="31"/>
      <c r="I547" s="31"/>
      <c r="J547" s="33"/>
      <c r="K547" s="35"/>
      <c r="L547" s="15"/>
    </row>
    <row r="548" spans="1:12" x14ac:dyDescent="0.25">
      <c r="A548" s="17"/>
      <c r="B548" s="17"/>
      <c r="C548" s="17"/>
      <c r="E548" s="31"/>
      <c r="F548" s="31"/>
      <c r="G548" s="33"/>
      <c r="H548" s="31"/>
      <c r="I548" s="31"/>
      <c r="J548" s="33"/>
      <c r="K548" s="35"/>
      <c r="L548" s="15"/>
    </row>
    <row r="549" spans="1:12" x14ac:dyDescent="0.25">
      <c r="A549" s="17"/>
      <c r="B549" s="17"/>
      <c r="C549" s="17"/>
      <c r="E549" s="31"/>
      <c r="F549" s="31"/>
      <c r="G549" s="33"/>
      <c r="H549" s="31"/>
      <c r="I549" s="31"/>
      <c r="J549" s="33"/>
      <c r="K549" s="35"/>
      <c r="L549" s="15"/>
    </row>
    <row r="550" spans="1:12" x14ac:dyDescent="0.25">
      <c r="A550" s="17"/>
      <c r="B550" s="17"/>
      <c r="C550" s="17"/>
      <c r="E550" s="31"/>
      <c r="F550" s="31"/>
      <c r="G550" s="33"/>
      <c r="H550" s="31"/>
      <c r="I550" s="31"/>
      <c r="J550" s="33"/>
      <c r="K550" s="35"/>
      <c r="L550" s="15"/>
    </row>
    <row r="551" spans="1:12" x14ac:dyDescent="0.25">
      <c r="A551" s="17"/>
      <c r="B551" s="17"/>
      <c r="C551" s="17"/>
      <c r="E551" s="31"/>
      <c r="F551" s="31"/>
      <c r="G551" s="33"/>
      <c r="H551" s="31"/>
      <c r="I551" s="31"/>
      <c r="J551" s="33"/>
      <c r="K551" s="35"/>
      <c r="L551" s="15"/>
    </row>
    <row r="552" spans="1:12" x14ac:dyDescent="0.25">
      <c r="A552" s="17"/>
      <c r="B552" s="17"/>
      <c r="C552" s="17"/>
      <c r="E552" s="31"/>
      <c r="F552" s="31"/>
      <c r="G552" s="33"/>
      <c r="H552" s="31"/>
      <c r="I552" s="31"/>
      <c r="J552" s="33"/>
      <c r="K552" s="35"/>
      <c r="L552" s="15"/>
    </row>
    <row r="553" spans="1:12" x14ac:dyDescent="0.25">
      <c r="A553" s="17"/>
      <c r="B553" s="17"/>
      <c r="C553" s="17"/>
      <c r="E553" s="31"/>
      <c r="F553" s="31"/>
      <c r="G553" s="33"/>
      <c r="H553" s="31"/>
      <c r="I553" s="31"/>
      <c r="J553" s="33"/>
      <c r="K553" s="35"/>
      <c r="L553" s="15"/>
    </row>
    <row r="554" spans="1:12" x14ac:dyDescent="0.25">
      <c r="A554" s="17"/>
      <c r="B554" s="17"/>
      <c r="C554" s="17"/>
      <c r="E554" s="31"/>
      <c r="F554" s="31"/>
      <c r="G554" s="33"/>
      <c r="H554" s="31"/>
      <c r="I554" s="31"/>
      <c r="J554" s="33"/>
      <c r="K554" s="35"/>
      <c r="L554" s="15"/>
    </row>
    <row r="555" spans="1:12" x14ac:dyDescent="0.25">
      <c r="A555" s="17"/>
      <c r="B555" s="17"/>
      <c r="C555" s="17"/>
      <c r="E555" s="31"/>
      <c r="F555" s="31"/>
      <c r="G555" s="33"/>
      <c r="H555" s="31"/>
      <c r="I555" s="31"/>
      <c r="J555" s="33"/>
      <c r="K555" s="35"/>
      <c r="L555" s="15"/>
    </row>
    <row r="556" spans="1:12" x14ac:dyDescent="0.25">
      <c r="A556" s="17"/>
      <c r="B556" s="17"/>
      <c r="C556" s="17"/>
      <c r="E556" s="31"/>
      <c r="F556" s="31"/>
      <c r="G556" s="33"/>
      <c r="H556" s="31"/>
      <c r="I556" s="31"/>
      <c r="J556" s="33"/>
      <c r="K556" s="35"/>
      <c r="L556" s="15"/>
    </row>
    <row r="557" spans="1:12" x14ac:dyDescent="0.25">
      <c r="A557" s="17"/>
      <c r="B557" s="17"/>
      <c r="C557" s="17"/>
      <c r="E557" s="31"/>
      <c r="F557" s="31"/>
      <c r="G557" s="33"/>
      <c r="H557" s="31"/>
      <c r="I557" s="31"/>
      <c r="J557" s="33"/>
      <c r="K557" s="35"/>
      <c r="L557" s="15"/>
    </row>
    <row r="558" spans="1:12" x14ac:dyDescent="0.25">
      <c r="A558" s="17"/>
      <c r="B558" s="17"/>
      <c r="C558" s="17"/>
      <c r="E558" s="31"/>
      <c r="F558" s="31"/>
      <c r="G558" s="33"/>
      <c r="H558" s="31"/>
      <c r="I558" s="31"/>
      <c r="J558" s="33"/>
      <c r="K558" s="35"/>
      <c r="L558" s="15"/>
    </row>
    <row r="559" spans="1:12" x14ac:dyDescent="0.25">
      <c r="A559" s="17"/>
      <c r="B559" s="17"/>
      <c r="C559" s="17"/>
      <c r="E559" s="31"/>
      <c r="F559" s="31"/>
      <c r="G559" s="33"/>
      <c r="H559" s="31"/>
      <c r="I559" s="31"/>
      <c r="J559" s="33"/>
      <c r="K559" s="35"/>
      <c r="L559" s="15"/>
    </row>
    <row r="560" spans="1:12" x14ac:dyDescent="0.25">
      <c r="A560" s="17"/>
      <c r="B560" s="17"/>
      <c r="C560" s="17"/>
      <c r="E560" s="31"/>
      <c r="F560" s="31"/>
      <c r="G560" s="33"/>
      <c r="H560" s="31"/>
      <c r="I560" s="31"/>
      <c r="J560" s="33"/>
      <c r="K560" s="35"/>
      <c r="L560" s="15"/>
    </row>
    <row r="561" spans="1:12" x14ac:dyDescent="0.25">
      <c r="A561" s="17"/>
      <c r="B561" s="17"/>
      <c r="C561" s="17"/>
      <c r="E561" s="31"/>
      <c r="F561" s="31"/>
      <c r="G561" s="33"/>
      <c r="H561" s="31"/>
      <c r="I561" s="31"/>
      <c r="J561" s="33"/>
      <c r="K561" s="35"/>
      <c r="L561" s="15"/>
    </row>
    <row r="562" spans="1:12" x14ac:dyDescent="0.25">
      <c r="A562" s="17"/>
      <c r="B562" s="17"/>
      <c r="C562" s="17"/>
      <c r="E562" s="31"/>
      <c r="F562" s="31"/>
      <c r="G562" s="33"/>
      <c r="H562" s="31"/>
      <c r="I562" s="31"/>
      <c r="J562" s="33"/>
      <c r="K562" s="35"/>
      <c r="L562" s="15"/>
    </row>
    <row r="563" spans="1:12" x14ac:dyDescent="0.25">
      <c r="A563" s="17"/>
      <c r="B563" s="17"/>
      <c r="C563" s="17"/>
      <c r="E563" s="31"/>
      <c r="F563" s="31"/>
      <c r="G563" s="33"/>
      <c r="H563" s="31"/>
      <c r="I563" s="31"/>
      <c r="J563" s="33"/>
      <c r="K563" s="35"/>
      <c r="L563" s="15"/>
    </row>
    <row r="564" spans="1:12" x14ac:dyDescent="0.25">
      <c r="A564" s="17"/>
      <c r="B564" s="17"/>
      <c r="C564" s="17"/>
      <c r="E564" s="31"/>
      <c r="F564" s="31"/>
      <c r="G564" s="33"/>
      <c r="H564" s="31"/>
      <c r="I564" s="31"/>
      <c r="J564" s="33"/>
      <c r="K564" s="35"/>
      <c r="L564" s="15"/>
    </row>
    <row r="565" spans="1:12" x14ac:dyDescent="0.25">
      <c r="A565" s="17"/>
      <c r="B565" s="17"/>
      <c r="C565" s="17"/>
      <c r="E565" s="31"/>
      <c r="F565" s="31"/>
      <c r="G565" s="33"/>
      <c r="H565" s="31"/>
      <c r="I565" s="31"/>
      <c r="J565" s="33"/>
      <c r="K565" s="35"/>
      <c r="L565" s="15"/>
    </row>
    <row r="566" spans="1:12" x14ac:dyDescent="0.25">
      <c r="A566" s="17"/>
      <c r="B566" s="17"/>
      <c r="C566" s="17"/>
      <c r="E566" s="31"/>
      <c r="F566" s="31"/>
      <c r="G566" s="33"/>
      <c r="H566" s="31"/>
      <c r="I566" s="31"/>
      <c r="J566" s="33"/>
      <c r="K566" s="35"/>
      <c r="L566" s="15"/>
    </row>
    <row r="567" spans="1:12" x14ac:dyDescent="0.25">
      <c r="A567" s="17"/>
      <c r="B567" s="17"/>
      <c r="C567" s="17"/>
      <c r="E567" s="31"/>
      <c r="F567" s="31"/>
      <c r="G567" s="33"/>
      <c r="H567" s="31"/>
      <c r="I567" s="31"/>
      <c r="J567" s="33"/>
      <c r="K567" s="35"/>
      <c r="L567" s="15"/>
    </row>
    <row r="568" spans="1:12" x14ac:dyDescent="0.25">
      <c r="A568" s="17"/>
      <c r="B568" s="17"/>
      <c r="C568" s="17"/>
      <c r="E568" s="31"/>
      <c r="F568" s="31"/>
      <c r="G568" s="33"/>
      <c r="H568" s="31"/>
      <c r="I568" s="31"/>
      <c r="J568" s="33"/>
      <c r="K568" s="35"/>
      <c r="L568" s="15"/>
    </row>
    <row r="569" spans="1:12" x14ac:dyDescent="0.25">
      <c r="A569" s="17"/>
      <c r="B569" s="17"/>
      <c r="C569" s="17"/>
      <c r="E569" s="31"/>
      <c r="F569" s="31"/>
      <c r="G569" s="33"/>
      <c r="H569" s="31"/>
      <c r="I569" s="31"/>
      <c r="J569" s="33"/>
      <c r="K569" s="35"/>
      <c r="L569" s="15"/>
    </row>
    <row r="570" spans="1:12" x14ac:dyDescent="0.25">
      <c r="A570" s="17"/>
      <c r="B570" s="17"/>
      <c r="C570" s="17"/>
      <c r="E570" s="31"/>
      <c r="F570" s="31"/>
      <c r="G570" s="33"/>
      <c r="H570" s="31"/>
      <c r="I570" s="31"/>
      <c r="J570" s="33"/>
      <c r="K570" s="35"/>
      <c r="L570" s="15"/>
    </row>
    <row r="571" spans="1:12" x14ac:dyDescent="0.25">
      <c r="A571" s="17"/>
      <c r="B571" s="17"/>
      <c r="C571" s="17"/>
      <c r="E571" s="31"/>
      <c r="F571" s="31"/>
      <c r="G571" s="33"/>
      <c r="H571" s="31"/>
      <c r="I571" s="31"/>
      <c r="J571" s="33"/>
      <c r="K571" s="35"/>
      <c r="L571" s="15"/>
    </row>
    <row r="572" spans="1:12" x14ac:dyDescent="0.25">
      <c r="A572" s="17"/>
      <c r="B572" s="17"/>
      <c r="C572" s="17"/>
      <c r="E572" s="31"/>
      <c r="F572" s="31"/>
      <c r="G572" s="33"/>
      <c r="H572" s="31"/>
      <c r="I572" s="31"/>
      <c r="J572" s="33"/>
      <c r="K572" s="35"/>
      <c r="L572" s="15"/>
    </row>
    <row r="573" spans="1:12" x14ac:dyDescent="0.25">
      <c r="A573" s="17"/>
      <c r="B573" s="17"/>
      <c r="C573" s="17"/>
      <c r="E573" s="31"/>
      <c r="F573" s="31"/>
      <c r="G573" s="33"/>
      <c r="H573" s="31"/>
      <c r="I573" s="31"/>
      <c r="J573" s="33"/>
      <c r="K573" s="35"/>
      <c r="L573" s="15"/>
    </row>
    <row r="574" spans="1:12" x14ac:dyDescent="0.25">
      <c r="A574" s="17"/>
      <c r="B574" s="17"/>
      <c r="C574" s="17"/>
      <c r="E574" s="31"/>
      <c r="F574" s="31"/>
      <c r="G574" s="33"/>
      <c r="H574" s="31"/>
      <c r="I574" s="31"/>
      <c r="J574" s="33"/>
      <c r="K574" s="35"/>
      <c r="L574" s="15"/>
    </row>
    <row r="575" spans="1:12" x14ac:dyDescent="0.25">
      <c r="A575" s="17"/>
      <c r="B575" s="17"/>
      <c r="C575" s="17"/>
      <c r="E575" s="31"/>
      <c r="F575" s="31"/>
      <c r="G575" s="33"/>
      <c r="H575" s="31"/>
      <c r="I575" s="31"/>
      <c r="J575" s="33"/>
      <c r="K575" s="35"/>
      <c r="L575" s="15"/>
    </row>
    <row r="576" spans="1:12" x14ac:dyDescent="0.25">
      <c r="A576" s="17"/>
      <c r="B576" s="17"/>
      <c r="C576" s="17"/>
      <c r="E576" s="31"/>
      <c r="F576" s="31"/>
      <c r="G576" s="33"/>
      <c r="H576" s="31"/>
      <c r="I576" s="31"/>
      <c r="J576" s="33"/>
      <c r="K576" s="35"/>
      <c r="L576" s="15"/>
    </row>
    <row r="577" spans="1:12" x14ac:dyDescent="0.25">
      <c r="A577" s="17"/>
      <c r="B577" s="17"/>
      <c r="C577" s="17"/>
      <c r="E577" s="31"/>
      <c r="F577" s="31"/>
      <c r="G577" s="33"/>
      <c r="H577" s="31"/>
      <c r="I577" s="31"/>
      <c r="J577" s="33"/>
      <c r="K577" s="35"/>
      <c r="L577" s="15"/>
    </row>
    <row r="578" spans="1:12" x14ac:dyDescent="0.25">
      <c r="A578" s="17"/>
      <c r="B578" s="17"/>
      <c r="C578" s="17"/>
      <c r="E578" s="31"/>
      <c r="F578" s="31"/>
      <c r="G578" s="33"/>
      <c r="H578" s="31"/>
      <c r="I578" s="31"/>
      <c r="J578" s="33"/>
      <c r="K578" s="35"/>
      <c r="L578" s="15"/>
    </row>
    <row r="579" spans="1:12" x14ac:dyDescent="0.25">
      <c r="A579" s="17"/>
      <c r="B579" s="17"/>
      <c r="C579" s="17"/>
      <c r="E579" s="31"/>
      <c r="F579" s="31"/>
      <c r="G579" s="33"/>
      <c r="H579" s="31"/>
      <c r="I579" s="31"/>
      <c r="J579" s="33"/>
      <c r="K579" s="35"/>
      <c r="L579" s="15"/>
    </row>
    <row r="580" spans="1:12" x14ac:dyDescent="0.25">
      <c r="A580" s="17"/>
      <c r="B580" s="17"/>
      <c r="C580" s="17"/>
      <c r="E580" s="31"/>
      <c r="F580" s="31"/>
      <c r="G580" s="33"/>
      <c r="H580" s="31"/>
      <c r="I580" s="31"/>
      <c r="J580" s="33"/>
      <c r="K580" s="35"/>
      <c r="L580" s="15"/>
    </row>
    <row r="581" spans="1:12" x14ac:dyDescent="0.25">
      <c r="A581" s="17"/>
      <c r="B581" s="17"/>
      <c r="C581" s="17"/>
      <c r="E581" s="31"/>
      <c r="F581" s="31"/>
      <c r="G581" s="33"/>
      <c r="H581" s="31"/>
      <c r="I581" s="31"/>
      <c r="J581" s="33"/>
      <c r="K581" s="35"/>
      <c r="L581" s="15"/>
    </row>
    <row r="582" spans="1:12" x14ac:dyDescent="0.25">
      <c r="A582" s="17"/>
      <c r="B582" s="17"/>
      <c r="C582" s="17"/>
      <c r="E582" s="31"/>
      <c r="F582" s="31"/>
      <c r="G582" s="33"/>
      <c r="H582" s="31"/>
      <c r="I582" s="31"/>
      <c r="J582" s="33"/>
      <c r="K582" s="35"/>
      <c r="L582" s="15"/>
    </row>
    <row r="583" spans="1:12" x14ac:dyDescent="0.25">
      <c r="A583" s="17"/>
      <c r="B583" s="17"/>
      <c r="C583" s="17"/>
      <c r="E583" s="31"/>
      <c r="F583" s="31"/>
      <c r="G583" s="33"/>
      <c r="H583" s="31"/>
      <c r="I583" s="31"/>
      <c r="J583" s="33"/>
      <c r="K583" s="35"/>
      <c r="L583" s="15"/>
    </row>
    <row r="584" spans="1:12" x14ac:dyDescent="0.25">
      <c r="A584" s="17"/>
      <c r="B584" s="17"/>
      <c r="C584" s="17"/>
      <c r="E584" s="31"/>
      <c r="F584" s="31"/>
      <c r="G584" s="33"/>
      <c r="H584" s="31"/>
      <c r="I584" s="31"/>
      <c r="J584" s="33"/>
      <c r="K584" s="35"/>
      <c r="L584" s="15"/>
    </row>
    <row r="585" spans="1:12" x14ac:dyDescent="0.25">
      <c r="A585" s="17"/>
      <c r="B585" s="17"/>
      <c r="C585" s="17"/>
      <c r="E585" s="31"/>
      <c r="F585" s="31"/>
      <c r="G585" s="33"/>
      <c r="H585" s="31"/>
      <c r="I585" s="31"/>
      <c r="J585" s="33"/>
      <c r="K585" s="35"/>
      <c r="L585" s="15"/>
    </row>
    <row r="586" spans="1:12" x14ac:dyDescent="0.25">
      <c r="A586" s="17"/>
      <c r="B586" s="17"/>
      <c r="C586" s="17"/>
      <c r="E586" s="31"/>
      <c r="F586" s="31"/>
      <c r="G586" s="33"/>
      <c r="H586" s="31"/>
      <c r="I586" s="31"/>
      <c r="J586" s="33"/>
      <c r="K586" s="35"/>
      <c r="L586" s="15"/>
    </row>
    <row r="587" spans="1:12" x14ac:dyDescent="0.25">
      <c r="A587" s="17"/>
      <c r="B587" s="17"/>
      <c r="C587" s="17"/>
      <c r="E587" s="31"/>
      <c r="F587" s="31"/>
      <c r="G587" s="33"/>
      <c r="H587" s="31"/>
      <c r="I587" s="31"/>
      <c r="J587" s="33"/>
      <c r="K587" s="35"/>
      <c r="L587" s="15"/>
    </row>
    <row r="588" spans="1:12" x14ac:dyDescent="0.25">
      <c r="A588" s="17"/>
      <c r="B588" s="17"/>
      <c r="C588" s="17"/>
      <c r="E588" s="31"/>
      <c r="F588" s="31"/>
      <c r="G588" s="33"/>
      <c r="H588" s="31"/>
      <c r="I588" s="31"/>
      <c r="J588" s="33"/>
      <c r="K588" s="35"/>
      <c r="L588" s="15"/>
    </row>
    <row r="589" spans="1:12" x14ac:dyDescent="0.25">
      <c r="A589" s="17"/>
      <c r="B589" s="17"/>
      <c r="C589" s="17"/>
      <c r="E589" s="31"/>
      <c r="F589" s="31"/>
      <c r="G589" s="33"/>
      <c r="H589" s="31"/>
      <c r="I589" s="31"/>
      <c r="J589" s="33"/>
      <c r="K589" s="35"/>
      <c r="L589" s="15"/>
    </row>
    <row r="590" spans="1:12" x14ac:dyDescent="0.25">
      <c r="A590" s="17"/>
      <c r="B590" s="17"/>
      <c r="C590" s="17"/>
      <c r="E590" s="31"/>
      <c r="F590" s="31"/>
      <c r="G590" s="33"/>
      <c r="H590" s="31"/>
      <c r="I590" s="31"/>
      <c r="J590" s="33"/>
      <c r="K590" s="35"/>
      <c r="L590" s="15"/>
    </row>
    <row r="591" spans="1:12" x14ac:dyDescent="0.25">
      <c r="A591" s="17"/>
      <c r="B591" s="17"/>
      <c r="C591" s="17"/>
      <c r="E591" s="31"/>
      <c r="F591" s="31"/>
      <c r="G591" s="33"/>
      <c r="H591" s="31"/>
      <c r="I591" s="31"/>
      <c r="J591" s="33"/>
      <c r="K591" s="35"/>
      <c r="L591" s="15"/>
    </row>
    <row r="592" spans="1:12" x14ac:dyDescent="0.25">
      <c r="A592" s="17"/>
      <c r="B592" s="17"/>
      <c r="C592" s="17"/>
      <c r="E592" s="31"/>
      <c r="F592" s="31"/>
      <c r="G592" s="33"/>
      <c r="H592" s="31"/>
      <c r="I592" s="31"/>
      <c r="J592" s="33"/>
      <c r="K592" s="35"/>
      <c r="L592" s="15"/>
    </row>
    <row r="593" spans="1:12" x14ac:dyDescent="0.25">
      <c r="A593" s="17"/>
      <c r="B593" s="17"/>
      <c r="C593" s="17"/>
      <c r="E593" s="31"/>
      <c r="F593" s="31"/>
      <c r="G593" s="33"/>
      <c r="H593" s="31"/>
      <c r="I593" s="31"/>
      <c r="J593" s="33"/>
      <c r="K593" s="35"/>
      <c r="L593" s="15"/>
    </row>
    <row r="594" spans="1:12" x14ac:dyDescent="0.25">
      <c r="A594" s="17"/>
      <c r="B594" s="17"/>
      <c r="C594" s="17"/>
      <c r="E594" s="31"/>
      <c r="F594" s="31"/>
      <c r="G594" s="33"/>
      <c r="H594" s="31"/>
      <c r="I594" s="31"/>
      <c r="J594" s="33"/>
      <c r="K594" s="35"/>
      <c r="L594" s="15"/>
    </row>
    <row r="595" spans="1:12" x14ac:dyDescent="0.25">
      <c r="A595" s="17"/>
      <c r="B595" s="17"/>
      <c r="C595" s="17"/>
      <c r="E595" s="31"/>
      <c r="F595" s="31"/>
      <c r="G595" s="33"/>
      <c r="H595" s="31"/>
      <c r="I595" s="31"/>
      <c r="J595" s="33"/>
      <c r="K595" s="35"/>
      <c r="L595" s="15"/>
    </row>
    <row r="596" spans="1:12" x14ac:dyDescent="0.25">
      <c r="A596" s="17"/>
      <c r="B596" s="17"/>
      <c r="C596" s="17"/>
      <c r="E596" s="31"/>
      <c r="F596" s="31"/>
      <c r="G596" s="33"/>
      <c r="H596" s="31"/>
      <c r="I596" s="31"/>
      <c r="J596" s="33"/>
      <c r="K596" s="35"/>
      <c r="L596" s="15"/>
    </row>
    <row r="597" spans="1:12" x14ac:dyDescent="0.25">
      <c r="A597" s="17"/>
      <c r="B597" s="17"/>
      <c r="C597" s="17"/>
      <c r="E597" s="31"/>
      <c r="F597" s="31"/>
      <c r="G597" s="33"/>
      <c r="H597" s="31"/>
      <c r="I597" s="31"/>
      <c r="J597" s="33"/>
      <c r="K597" s="35"/>
      <c r="L597" s="15"/>
    </row>
    <row r="598" spans="1:12" x14ac:dyDescent="0.25">
      <c r="A598" s="17"/>
      <c r="B598" s="17"/>
      <c r="C598" s="17"/>
      <c r="E598" s="31"/>
      <c r="F598" s="31"/>
      <c r="G598" s="33"/>
      <c r="H598" s="31"/>
      <c r="I598" s="31"/>
      <c r="J598" s="33"/>
      <c r="K598" s="35"/>
      <c r="L598" s="15"/>
    </row>
    <row r="599" spans="1:12" x14ac:dyDescent="0.25">
      <c r="A599" s="17"/>
      <c r="B599" s="17"/>
      <c r="C599" s="17"/>
      <c r="E599" s="31"/>
      <c r="F599" s="31"/>
      <c r="G599" s="33"/>
      <c r="H599" s="31"/>
      <c r="I599" s="31"/>
      <c r="J599" s="33"/>
      <c r="K599" s="35"/>
      <c r="L599" s="15"/>
    </row>
    <row r="600" spans="1:12" x14ac:dyDescent="0.25">
      <c r="A600" s="17"/>
      <c r="B600" s="17"/>
      <c r="C600" s="17"/>
      <c r="E600" s="31"/>
      <c r="F600" s="31"/>
      <c r="G600" s="33"/>
      <c r="H600" s="31"/>
      <c r="I600" s="31"/>
      <c r="J600" s="33"/>
      <c r="K600" s="35"/>
      <c r="L600" s="15"/>
    </row>
    <row r="601" spans="1:12" x14ac:dyDescent="0.25">
      <c r="A601" s="17"/>
      <c r="B601" s="17"/>
      <c r="C601" s="17"/>
      <c r="E601" s="31"/>
      <c r="F601" s="31"/>
      <c r="G601" s="33"/>
      <c r="H601" s="31"/>
      <c r="I601" s="31"/>
      <c r="J601" s="33"/>
      <c r="K601" s="35"/>
      <c r="L601" s="15"/>
    </row>
    <row r="602" spans="1:12" x14ac:dyDescent="0.25">
      <c r="A602" s="17"/>
      <c r="B602" s="17"/>
      <c r="C602" s="17"/>
      <c r="E602" s="31"/>
      <c r="F602" s="31"/>
      <c r="G602" s="33"/>
      <c r="H602" s="31"/>
      <c r="I602" s="31"/>
      <c r="J602" s="33"/>
      <c r="K602" s="35"/>
      <c r="L602" s="15"/>
    </row>
    <row r="603" spans="1:12" x14ac:dyDescent="0.25">
      <c r="A603" s="17"/>
      <c r="B603" s="17"/>
      <c r="C603" s="17"/>
      <c r="E603" s="31"/>
      <c r="F603" s="31"/>
      <c r="G603" s="33"/>
      <c r="H603" s="31"/>
      <c r="I603" s="31"/>
      <c r="J603" s="33"/>
      <c r="K603" s="35"/>
      <c r="L603" s="15"/>
    </row>
    <row r="604" spans="1:12" x14ac:dyDescent="0.25">
      <c r="A604" s="17"/>
      <c r="B604" s="17"/>
      <c r="C604" s="17"/>
      <c r="E604" s="31"/>
      <c r="F604" s="31"/>
      <c r="G604" s="33"/>
      <c r="H604" s="31"/>
      <c r="I604" s="31"/>
      <c r="J604" s="33"/>
      <c r="K604" s="35"/>
      <c r="L604" s="15"/>
    </row>
    <row r="605" spans="1:12" x14ac:dyDescent="0.25">
      <c r="A605" s="17"/>
      <c r="B605" s="17"/>
      <c r="C605" s="17"/>
      <c r="E605" s="31"/>
      <c r="F605" s="31"/>
      <c r="G605" s="33"/>
      <c r="H605" s="31"/>
      <c r="I605" s="31"/>
      <c r="J605" s="33"/>
      <c r="K605" s="35"/>
      <c r="L605" s="15"/>
    </row>
    <row r="606" spans="1:12" x14ac:dyDescent="0.25">
      <c r="A606" s="17"/>
      <c r="B606" s="17"/>
      <c r="C606" s="17"/>
      <c r="E606" s="31"/>
      <c r="F606" s="31"/>
      <c r="G606" s="33"/>
      <c r="H606" s="31"/>
      <c r="I606" s="31"/>
      <c r="J606" s="33"/>
      <c r="K606" s="35"/>
      <c r="L606" s="15"/>
    </row>
    <row r="607" spans="1:12" x14ac:dyDescent="0.25">
      <c r="A607" s="17"/>
      <c r="B607" s="17"/>
      <c r="C607" s="17"/>
      <c r="E607" s="31"/>
      <c r="F607" s="31"/>
      <c r="G607" s="33"/>
      <c r="H607" s="31"/>
      <c r="I607" s="31"/>
      <c r="J607" s="33"/>
      <c r="K607" s="35"/>
      <c r="L607" s="15"/>
    </row>
    <row r="608" spans="1:12" x14ac:dyDescent="0.25">
      <c r="A608" s="17"/>
      <c r="B608" s="17"/>
      <c r="C608" s="17"/>
      <c r="E608" s="31"/>
      <c r="F608" s="31"/>
      <c r="G608" s="33"/>
      <c r="H608" s="31"/>
      <c r="I608" s="31"/>
      <c r="J608" s="33"/>
      <c r="K608" s="35"/>
      <c r="L608" s="15"/>
    </row>
    <row r="609" spans="1:12" x14ac:dyDescent="0.25">
      <c r="A609" s="17"/>
      <c r="B609" s="17"/>
      <c r="C609" s="17"/>
      <c r="E609" s="31"/>
      <c r="F609" s="31"/>
      <c r="G609" s="33"/>
      <c r="H609" s="31"/>
      <c r="I609" s="31"/>
      <c r="J609" s="33"/>
      <c r="K609" s="35"/>
      <c r="L609" s="15"/>
    </row>
    <row r="610" spans="1:12" x14ac:dyDescent="0.25">
      <c r="A610" s="17"/>
      <c r="B610" s="17"/>
      <c r="C610" s="17"/>
      <c r="E610" s="31"/>
      <c r="F610" s="31"/>
      <c r="G610" s="33"/>
      <c r="H610" s="31"/>
      <c r="I610" s="31"/>
      <c r="J610" s="33"/>
      <c r="K610" s="35"/>
      <c r="L610" s="15"/>
    </row>
    <row r="611" spans="1:12" x14ac:dyDescent="0.25">
      <c r="A611" s="17"/>
      <c r="B611" s="17"/>
      <c r="C611" s="17"/>
      <c r="E611" s="31"/>
      <c r="F611" s="31"/>
      <c r="G611" s="33"/>
      <c r="H611" s="31"/>
      <c r="I611" s="31"/>
      <c r="J611" s="33"/>
      <c r="K611" s="35"/>
      <c r="L611" s="15"/>
    </row>
    <row r="612" spans="1:12" x14ac:dyDescent="0.25">
      <c r="A612" s="17"/>
      <c r="B612" s="17"/>
      <c r="C612" s="17"/>
      <c r="E612" s="31"/>
      <c r="F612" s="31"/>
      <c r="G612" s="33"/>
      <c r="H612" s="31"/>
      <c r="I612" s="31"/>
      <c r="J612" s="33"/>
      <c r="K612" s="35"/>
      <c r="L612" s="15"/>
    </row>
    <row r="613" spans="1:12" x14ac:dyDescent="0.25">
      <c r="A613" s="17"/>
      <c r="B613" s="17"/>
      <c r="C613" s="17"/>
      <c r="E613" s="31"/>
      <c r="F613" s="31"/>
      <c r="G613" s="33"/>
      <c r="H613" s="31"/>
      <c r="I613" s="31"/>
      <c r="J613" s="33"/>
      <c r="K613" s="35"/>
      <c r="L613" s="15"/>
    </row>
    <row r="614" spans="1:12" x14ac:dyDescent="0.25">
      <c r="A614" s="17"/>
      <c r="B614" s="17"/>
      <c r="C614" s="17"/>
      <c r="E614" s="31"/>
      <c r="F614" s="31"/>
      <c r="G614" s="33"/>
      <c r="H614" s="31"/>
      <c r="I614" s="31"/>
      <c r="J614" s="33"/>
      <c r="K614" s="35"/>
      <c r="L614" s="15"/>
    </row>
    <row r="615" spans="1:12" x14ac:dyDescent="0.25">
      <c r="A615" s="17"/>
      <c r="B615" s="17"/>
      <c r="C615" s="17"/>
      <c r="E615" s="31"/>
      <c r="F615" s="31"/>
      <c r="G615" s="33"/>
      <c r="H615" s="31"/>
      <c r="I615" s="31"/>
      <c r="J615" s="33"/>
      <c r="K615" s="35"/>
      <c r="L615" s="15"/>
    </row>
    <row r="616" spans="1:12" x14ac:dyDescent="0.25">
      <c r="A616" s="17"/>
      <c r="B616" s="17"/>
      <c r="C616" s="17"/>
      <c r="E616" s="31"/>
      <c r="F616" s="31"/>
      <c r="G616" s="33"/>
      <c r="H616" s="31"/>
      <c r="I616" s="31"/>
      <c r="J616" s="33"/>
      <c r="K616" s="35"/>
    </row>
    <row r="617" spans="1:12" x14ac:dyDescent="0.25">
      <c r="A617" s="17"/>
      <c r="B617" s="17"/>
      <c r="C617" s="17"/>
      <c r="E617" s="31"/>
      <c r="F617" s="31"/>
      <c r="G617" s="33"/>
      <c r="H617" s="31"/>
      <c r="I617" s="31"/>
      <c r="J617" s="33"/>
      <c r="K617" s="35"/>
    </row>
    <row r="618" spans="1:12" x14ac:dyDescent="0.25">
      <c r="A618" s="17"/>
      <c r="B618" s="17"/>
      <c r="C618" s="17"/>
      <c r="E618" s="31"/>
      <c r="F618" s="31"/>
      <c r="G618" s="33"/>
      <c r="H618" s="31"/>
      <c r="I618" s="31"/>
      <c r="J618" s="33"/>
      <c r="K618" s="35"/>
    </row>
    <row r="619" spans="1:12" x14ac:dyDescent="0.25">
      <c r="A619" s="17"/>
      <c r="B619" s="17"/>
      <c r="C619" s="17"/>
      <c r="E619" s="31"/>
      <c r="F619" s="31"/>
      <c r="G619" s="33"/>
      <c r="H619" s="31"/>
      <c r="I619" s="31"/>
      <c r="J619" s="33"/>
      <c r="K619" s="35"/>
    </row>
    <row r="620" spans="1:12" x14ac:dyDescent="0.25">
      <c r="A620" s="17"/>
      <c r="B620" s="17"/>
      <c r="C620" s="17"/>
      <c r="E620" s="31"/>
      <c r="F620" s="31"/>
      <c r="G620" s="33"/>
      <c r="H620" s="31"/>
      <c r="I620" s="31"/>
      <c r="J620" s="33"/>
      <c r="K620" s="35"/>
    </row>
  </sheetData>
  <sheetProtection password="FF6B" sheet="1" objects="1" scenarios="1"/>
  <mergeCells count="4">
    <mergeCell ref="A2:C2"/>
    <mergeCell ref="C7:D7"/>
    <mergeCell ref="A4:F5"/>
    <mergeCell ref="A7:B7"/>
  </mergeCells>
  <dataValidations count="1">
    <dataValidation type="list" allowBlank="1" showInputMessage="1" showErrorMessage="1" sqref="C7:D7">
      <formula1>dfenums</formula1>
    </dataValidation>
  </dataValidations>
  <pageMargins left="0.27559055118110237" right="0.27559055118110237" top="0.51181102362204722" bottom="0.51181102362204722" header="0.31496062992125984" footer="0.27559055118110237"/>
  <pageSetup paperSize="9" scale="71" fitToHeight="0" orientation="landscape" r:id="rId1"/>
  <headerFooter>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1:N565"/>
  <sheetViews>
    <sheetView topLeftCell="A2" workbookViewId="0">
      <selection activeCell="B20" sqref="B20"/>
    </sheetView>
  </sheetViews>
  <sheetFormatPr defaultRowHeight="14.4" x14ac:dyDescent="0.3"/>
  <cols>
    <col min="2" max="2" width="33.109375" bestFit="1" customWidth="1"/>
    <col min="3" max="3" width="12.6640625" customWidth="1"/>
    <col min="4" max="4" width="14.109375" customWidth="1"/>
    <col min="5" max="5" width="12.33203125" customWidth="1"/>
    <col min="6" max="12" width="15.88671875" customWidth="1"/>
  </cols>
  <sheetData>
    <row r="11" spans="1:12" ht="72" x14ac:dyDescent="0.3">
      <c r="A11" s="5" t="s">
        <v>600</v>
      </c>
      <c r="B11" s="5" t="s">
        <v>0</v>
      </c>
      <c r="C11" s="5" t="s">
        <v>1</v>
      </c>
      <c r="D11" s="6" t="s">
        <v>3</v>
      </c>
      <c r="E11" s="5" t="s">
        <v>2</v>
      </c>
      <c r="F11" s="6" t="s">
        <v>8</v>
      </c>
      <c r="G11" s="6" t="s">
        <v>9</v>
      </c>
      <c r="H11" s="6" t="s">
        <v>578</v>
      </c>
      <c r="I11" s="6" t="s">
        <v>10</v>
      </c>
      <c r="J11" s="6" t="s">
        <v>11</v>
      </c>
      <c r="K11" s="6" t="s">
        <v>4</v>
      </c>
      <c r="L11" s="6" t="s">
        <v>5</v>
      </c>
    </row>
    <row r="12" spans="1:12" ht="43.2" x14ac:dyDescent="0.3">
      <c r="A12" s="5" t="s">
        <v>598</v>
      </c>
      <c r="B12" s="38" t="s">
        <v>595</v>
      </c>
      <c r="C12" s="38" t="s">
        <v>595</v>
      </c>
      <c r="D12" s="39" t="s">
        <v>595</v>
      </c>
      <c r="E12" s="39" t="s">
        <v>595</v>
      </c>
      <c r="F12" s="39" t="s">
        <v>595</v>
      </c>
      <c r="G12" s="39" t="s">
        <v>595</v>
      </c>
      <c r="H12" s="39" t="s">
        <v>595</v>
      </c>
      <c r="I12" s="39" t="s">
        <v>595</v>
      </c>
      <c r="J12" s="39" t="s">
        <v>595</v>
      </c>
      <c r="K12" s="39" t="s">
        <v>595</v>
      </c>
      <c r="L12" s="39" t="s">
        <v>595</v>
      </c>
    </row>
    <row r="13" spans="1:12" x14ac:dyDescent="0.3">
      <c r="A13">
        <v>1111</v>
      </c>
      <c r="B13" t="s">
        <v>277</v>
      </c>
      <c r="C13" t="s">
        <v>6</v>
      </c>
      <c r="D13" s="21" t="s">
        <v>596</v>
      </c>
      <c r="E13" t="s">
        <v>232</v>
      </c>
      <c r="F13" s="20" t="s">
        <v>595</v>
      </c>
      <c r="G13" s="20" t="s">
        <v>595</v>
      </c>
      <c r="H13" s="20" t="s">
        <v>595</v>
      </c>
      <c r="I13" s="20" t="s">
        <v>595</v>
      </c>
      <c r="J13" s="20" t="s">
        <v>595</v>
      </c>
      <c r="K13" s="20" t="s">
        <v>595</v>
      </c>
      <c r="L13" s="20" t="s">
        <v>595</v>
      </c>
    </row>
    <row r="14" spans="1:12" x14ac:dyDescent="0.3">
      <c r="A14">
        <v>2000</v>
      </c>
      <c r="B14" t="s">
        <v>87</v>
      </c>
      <c r="C14" t="s">
        <v>6</v>
      </c>
      <c r="D14" s="3">
        <v>274</v>
      </c>
      <c r="E14" t="s">
        <v>63</v>
      </c>
      <c r="F14" s="2">
        <v>1218000</v>
      </c>
      <c r="G14" s="2">
        <v>1194000</v>
      </c>
      <c r="H14" s="2">
        <f t="shared" ref="H14:H20" si="0">G14-F14</f>
        <v>-24000</v>
      </c>
      <c r="I14" s="2">
        <v>4445.2554744525551</v>
      </c>
      <c r="J14" s="2">
        <v>4357.6642335766419</v>
      </c>
      <c r="K14" s="2">
        <v>-87.591240875913172</v>
      </c>
      <c r="L14" s="1">
        <v>-1.9704433497537116E-2</v>
      </c>
    </row>
    <row r="15" spans="1:12" x14ac:dyDescent="0.3">
      <c r="A15">
        <v>2001</v>
      </c>
      <c r="B15" t="s">
        <v>331</v>
      </c>
      <c r="C15" t="s">
        <v>6</v>
      </c>
      <c r="D15" s="3">
        <v>185</v>
      </c>
      <c r="E15" t="s">
        <v>292</v>
      </c>
      <c r="F15" s="2">
        <v>870000</v>
      </c>
      <c r="G15" s="2">
        <v>848000</v>
      </c>
      <c r="H15" s="2">
        <f t="shared" si="0"/>
        <v>-22000</v>
      </c>
      <c r="I15" s="2">
        <v>4702.7027027027025</v>
      </c>
      <c r="J15" s="2">
        <v>4583.7837837837842</v>
      </c>
      <c r="K15" s="2">
        <v>-118.91891891891828</v>
      </c>
      <c r="L15" s="1">
        <v>-2.5287356321838945E-2</v>
      </c>
    </row>
    <row r="16" spans="1:12" x14ac:dyDescent="0.3">
      <c r="A16">
        <v>2002</v>
      </c>
      <c r="B16" t="s">
        <v>44</v>
      </c>
      <c r="C16" t="s">
        <v>6</v>
      </c>
      <c r="D16" s="3">
        <v>331</v>
      </c>
      <c r="E16" t="s">
        <v>13</v>
      </c>
      <c r="F16" s="2">
        <v>1227000</v>
      </c>
      <c r="G16" s="2">
        <v>1194000</v>
      </c>
      <c r="H16" s="2">
        <f t="shared" si="0"/>
        <v>-33000</v>
      </c>
      <c r="I16" s="2">
        <v>3706.9486404833838</v>
      </c>
      <c r="J16" s="2">
        <v>3607.2507552870093</v>
      </c>
      <c r="K16" s="2">
        <v>-99.6978851963745</v>
      </c>
      <c r="L16" s="1">
        <v>-2.6894865525672339E-2</v>
      </c>
    </row>
    <row r="17" spans="1:12" x14ac:dyDescent="0.3">
      <c r="A17">
        <v>2003</v>
      </c>
      <c r="B17" t="s">
        <v>272</v>
      </c>
      <c r="C17" t="s">
        <v>6</v>
      </c>
      <c r="D17" s="3">
        <v>160</v>
      </c>
      <c r="E17" t="s">
        <v>232</v>
      </c>
      <c r="F17" s="2">
        <v>991000</v>
      </c>
      <c r="G17" s="2">
        <v>964000</v>
      </c>
      <c r="H17" s="2">
        <f t="shared" si="0"/>
        <v>-27000</v>
      </c>
      <c r="I17" s="2">
        <v>6193.75</v>
      </c>
      <c r="J17" s="2">
        <v>6025</v>
      </c>
      <c r="K17" s="2">
        <v>-168.75</v>
      </c>
      <c r="L17" s="1">
        <v>-2.7245206861755803E-2</v>
      </c>
    </row>
    <row r="18" spans="1:12" x14ac:dyDescent="0.3">
      <c r="A18">
        <v>2004</v>
      </c>
      <c r="B18" t="s">
        <v>274</v>
      </c>
      <c r="C18" t="s">
        <v>6</v>
      </c>
      <c r="D18" s="3">
        <v>201.99999999999997</v>
      </c>
      <c r="E18" t="s">
        <v>232</v>
      </c>
      <c r="F18" s="2">
        <v>1022000</v>
      </c>
      <c r="G18" s="2">
        <v>994000</v>
      </c>
      <c r="H18" s="2">
        <f t="shared" si="0"/>
        <v>-28000</v>
      </c>
      <c r="I18" s="2">
        <v>5059.4059405940598</v>
      </c>
      <c r="J18" s="2">
        <v>4920.7920792079212</v>
      </c>
      <c r="K18" s="2">
        <v>-138.61386138613852</v>
      </c>
      <c r="L18" s="1">
        <v>-2.7397260273972584E-2</v>
      </c>
    </row>
    <row r="19" spans="1:12" x14ac:dyDescent="0.3">
      <c r="A19">
        <v>2006</v>
      </c>
      <c r="B19" t="s">
        <v>519</v>
      </c>
      <c r="C19" t="s">
        <v>6</v>
      </c>
      <c r="D19" s="3">
        <v>179</v>
      </c>
      <c r="E19" t="s">
        <v>478</v>
      </c>
      <c r="F19" s="2">
        <v>835000</v>
      </c>
      <c r="G19" s="2">
        <v>814000</v>
      </c>
      <c r="H19" s="2">
        <f t="shared" si="0"/>
        <v>-21000</v>
      </c>
      <c r="I19" s="2">
        <v>4664.8044692737431</v>
      </c>
      <c r="J19" s="2">
        <v>4547.4860335195526</v>
      </c>
      <c r="K19" s="2">
        <v>-117.31843575419043</v>
      </c>
      <c r="L19" s="1">
        <v>-2.5149700598802501E-2</v>
      </c>
    </row>
    <row r="20" spans="1:12" x14ac:dyDescent="0.3">
      <c r="A20">
        <v>2007</v>
      </c>
      <c r="B20" t="s">
        <v>273</v>
      </c>
      <c r="C20" t="s">
        <v>6</v>
      </c>
      <c r="D20" s="3">
        <v>286</v>
      </c>
      <c r="E20" t="s">
        <v>232</v>
      </c>
      <c r="F20" s="2">
        <v>1161000</v>
      </c>
      <c r="G20" s="2">
        <v>1219000</v>
      </c>
      <c r="H20" s="2">
        <f t="shared" si="0"/>
        <v>58000</v>
      </c>
      <c r="I20" s="2">
        <v>4059.4405594405594</v>
      </c>
      <c r="J20" s="2">
        <v>4262.2377622377626</v>
      </c>
      <c r="K20" s="2">
        <v>202.79720279720323</v>
      </c>
      <c r="L20" s="1">
        <v>4.9956933677864017E-2</v>
      </c>
    </row>
    <row r="21" spans="1:12" x14ac:dyDescent="0.3">
      <c r="A21">
        <v>2008</v>
      </c>
      <c r="B21" t="s">
        <v>278</v>
      </c>
      <c r="C21" t="s">
        <v>6</v>
      </c>
      <c r="D21" s="21" t="s">
        <v>596</v>
      </c>
      <c r="E21" t="s">
        <v>232</v>
      </c>
      <c r="F21" s="20" t="s">
        <v>595</v>
      </c>
      <c r="G21" s="20" t="s">
        <v>595</v>
      </c>
      <c r="H21" s="20" t="s">
        <v>595</v>
      </c>
      <c r="I21" s="20" t="s">
        <v>595</v>
      </c>
      <c r="J21" s="20" t="s">
        <v>595</v>
      </c>
      <c r="K21" s="20" t="s">
        <v>595</v>
      </c>
      <c r="L21" s="20" t="s">
        <v>595</v>
      </c>
    </row>
    <row r="22" spans="1:12" x14ac:dyDescent="0.3">
      <c r="A22">
        <v>2009</v>
      </c>
      <c r="B22" t="s">
        <v>464</v>
      </c>
      <c r="C22" t="s">
        <v>6</v>
      </c>
      <c r="D22" s="3">
        <v>359</v>
      </c>
      <c r="E22" t="s">
        <v>438</v>
      </c>
      <c r="F22" s="2">
        <v>1665000</v>
      </c>
      <c r="G22" s="2">
        <v>1619000</v>
      </c>
      <c r="H22" s="2">
        <f t="shared" ref="H22:H35" si="1">G22-F22</f>
        <v>-46000</v>
      </c>
      <c r="I22" s="2">
        <v>4637.8830083565463</v>
      </c>
      <c r="J22" s="2">
        <v>4509.7493036211699</v>
      </c>
      <c r="K22" s="2">
        <v>-128.13370473537634</v>
      </c>
      <c r="L22" s="1">
        <v>-2.7627627627627691E-2</v>
      </c>
    </row>
    <row r="23" spans="1:12" x14ac:dyDescent="0.3">
      <c r="A23">
        <v>2010</v>
      </c>
      <c r="B23" t="s">
        <v>465</v>
      </c>
      <c r="C23" t="s">
        <v>6</v>
      </c>
      <c r="D23" s="3">
        <v>375</v>
      </c>
      <c r="E23" t="s">
        <v>438</v>
      </c>
      <c r="F23" s="2">
        <v>1709000</v>
      </c>
      <c r="G23" s="2">
        <v>1661000</v>
      </c>
      <c r="H23" s="2">
        <f t="shared" si="1"/>
        <v>-48000</v>
      </c>
      <c r="I23" s="2">
        <v>4557.333333333333</v>
      </c>
      <c r="J23" s="2">
        <v>4429.333333333333</v>
      </c>
      <c r="K23" s="2">
        <v>-128</v>
      </c>
      <c r="L23" s="1">
        <v>-2.8086600351082507E-2</v>
      </c>
    </row>
    <row r="24" spans="1:12" x14ac:dyDescent="0.3">
      <c r="A24">
        <v>2011</v>
      </c>
      <c r="B24" t="s">
        <v>463</v>
      </c>
      <c r="C24" t="s">
        <v>6</v>
      </c>
      <c r="D24" s="3">
        <v>384</v>
      </c>
      <c r="E24" t="s">
        <v>438</v>
      </c>
      <c r="F24" s="2">
        <v>1566000</v>
      </c>
      <c r="G24" s="2">
        <v>1591000</v>
      </c>
      <c r="H24" s="2">
        <f t="shared" si="1"/>
        <v>25000</v>
      </c>
      <c r="I24" s="2">
        <v>4078.125</v>
      </c>
      <c r="J24" s="2">
        <v>4143.229166666667</v>
      </c>
      <c r="K24" s="2">
        <v>65.10416666666697</v>
      </c>
      <c r="L24" s="1">
        <v>1.596424010217121E-2</v>
      </c>
    </row>
    <row r="25" spans="1:12" x14ac:dyDescent="0.3">
      <c r="A25">
        <v>2013</v>
      </c>
      <c r="B25" t="s">
        <v>93</v>
      </c>
      <c r="C25" t="s">
        <v>6</v>
      </c>
      <c r="D25" s="3">
        <v>92</v>
      </c>
      <c r="E25" t="s">
        <v>63</v>
      </c>
      <c r="F25" s="2">
        <v>442000</v>
      </c>
      <c r="G25" s="2">
        <v>442000</v>
      </c>
      <c r="H25" s="2">
        <f t="shared" si="1"/>
        <v>0</v>
      </c>
      <c r="I25" s="2">
        <v>4804.347826086957</v>
      </c>
      <c r="J25" s="2">
        <v>4804.347826086957</v>
      </c>
      <c r="K25" s="2">
        <v>0</v>
      </c>
      <c r="L25" s="1">
        <v>0</v>
      </c>
    </row>
    <row r="26" spans="1:12" x14ac:dyDescent="0.3">
      <c r="A26">
        <v>2014</v>
      </c>
      <c r="B26" t="s">
        <v>466</v>
      </c>
      <c r="C26" t="s">
        <v>6</v>
      </c>
      <c r="D26" s="3">
        <v>255</v>
      </c>
      <c r="E26" t="s">
        <v>438</v>
      </c>
      <c r="F26" s="2">
        <v>988000</v>
      </c>
      <c r="G26" s="2">
        <v>1022000</v>
      </c>
      <c r="H26" s="2">
        <f t="shared" si="1"/>
        <v>34000</v>
      </c>
      <c r="I26" s="2">
        <v>3874.5098039215686</v>
      </c>
      <c r="J26" s="2">
        <v>4007.8431372549021</v>
      </c>
      <c r="K26" s="2">
        <v>133.33333333333348</v>
      </c>
      <c r="L26" s="1">
        <v>3.4412955465587085E-2</v>
      </c>
    </row>
    <row r="27" spans="1:12" x14ac:dyDescent="0.3">
      <c r="A27">
        <v>2015</v>
      </c>
      <c r="B27" t="s">
        <v>467</v>
      </c>
      <c r="C27" t="s">
        <v>6</v>
      </c>
      <c r="D27" s="3">
        <v>570</v>
      </c>
      <c r="E27" t="s">
        <v>438</v>
      </c>
      <c r="F27" s="2">
        <v>2208000</v>
      </c>
      <c r="G27" s="2">
        <v>2380000</v>
      </c>
      <c r="H27" s="2">
        <f t="shared" si="1"/>
        <v>172000</v>
      </c>
      <c r="I27" s="2">
        <v>3873.6842105263158</v>
      </c>
      <c r="J27" s="2">
        <v>4175.4385964912281</v>
      </c>
      <c r="K27" s="2">
        <v>301.75438596491222</v>
      </c>
      <c r="L27" s="1">
        <v>7.7898550724637666E-2</v>
      </c>
    </row>
    <row r="28" spans="1:12" x14ac:dyDescent="0.3">
      <c r="A28">
        <v>2017</v>
      </c>
      <c r="B28" t="s">
        <v>462</v>
      </c>
      <c r="C28" t="s">
        <v>6</v>
      </c>
      <c r="D28" s="3">
        <v>512</v>
      </c>
      <c r="E28" t="s">
        <v>438</v>
      </c>
      <c r="F28" s="2">
        <v>2322000</v>
      </c>
      <c r="G28" s="2">
        <v>2323000</v>
      </c>
      <c r="H28" s="2">
        <f t="shared" si="1"/>
        <v>1000</v>
      </c>
      <c r="I28" s="2">
        <v>4535.15625</v>
      </c>
      <c r="J28" s="2">
        <v>4537.109375</v>
      </c>
      <c r="K28" s="2">
        <v>1.953125</v>
      </c>
      <c r="L28" s="1">
        <v>4.3066322136089578E-4</v>
      </c>
    </row>
    <row r="29" spans="1:12" x14ac:dyDescent="0.3">
      <c r="A29">
        <v>2018</v>
      </c>
      <c r="B29" t="s">
        <v>564</v>
      </c>
      <c r="C29" t="s">
        <v>6</v>
      </c>
      <c r="D29" s="3">
        <v>217.99999999999997</v>
      </c>
      <c r="E29" t="s">
        <v>535</v>
      </c>
      <c r="F29" s="2">
        <v>925000</v>
      </c>
      <c r="G29" s="2">
        <v>912000</v>
      </c>
      <c r="H29" s="2">
        <f t="shared" si="1"/>
        <v>-13000</v>
      </c>
      <c r="I29" s="2">
        <v>4243.1192660550469</v>
      </c>
      <c r="J29" s="2">
        <v>4183.4862385321103</v>
      </c>
      <c r="K29" s="2">
        <v>-59.633027522936572</v>
      </c>
      <c r="L29" s="1">
        <v>-1.4054054054054238E-2</v>
      </c>
    </row>
    <row r="30" spans="1:12" x14ac:dyDescent="0.3">
      <c r="A30">
        <v>2019</v>
      </c>
      <c r="B30" t="s">
        <v>218</v>
      </c>
      <c r="C30" t="s">
        <v>6</v>
      </c>
      <c r="D30" s="3">
        <v>317</v>
      </c>
      <c r="E30" t="s">
        <v>196</v>
      </c>
      <c r="F30" s="2">
        <v>1482000</v>
      </c>
      <c r="G30" s="2">
        <v>1441000</v>
      </c>
      <c r="H30" s="2">
        <f t="shared" si="1"/>
        <v>-41000</v>
      </c>
      <c r="I30" s="2">
        <v>4675.0788643533124</v>
      </c>
      <c r="J30" s="2">
        <v>4545.7413249211359</v>
      </c>
      <c r="K30" s="2">
        <v>-129.33753943217653</v>
      </c>
      <c r="L30" s="1">
        <v>-2.7665317139001323E-2</v>
      </c>
    </row>
    <row r="31" spans="1:12" x14ac:dyDescent="0.3">
      <c r="A31">
        <v>2020</v>
      </c>
      <c r="B31" t="s">
        <v>459</v>
      </c>
      <c r="C31" t="s">
        <v>6</v>
      </c>
      <c r="D31" s="3">
        <v>256</v>
      </c>
      <c r="E31" t="s">
        <v>438</v>
      </c>
      <c r="F31" s="2">
        <v>967000</v>
      </c>
      <c r="G31" s="2">
        <v>965000</v>
      </c>
      <c r="H31" s="2">
        <f t="shared" si="1"/>
        <v>-2000</v>
      </c>
      <c r="I31" s="2">
        <v>3777.34375</v>
      </c>
      <c r="J31" s="2">
        <v>3769.53125</v>
      </c>
      <c r="K31" s="2">
        <v>-7.8125</v>
      </c>
      <c r="L31" s="1">
        <v>-2.0682523267838678E-3</v>
      </c>
    </row>
    <row r="32" spans="1:12" x14ac:dyDescent="0.3">
      <c r="A32">
        <v>2021</v>
      </c>
      <c r="B32" t="s">
        <v>418</v>
      </c>
      <c r="C32" t="s">
        <v>6</v>
      </c>
      <c r="D32" s="3">
        <v>209.99999999999997</v>
      </c>
      <c r="E32" t="s">
        <v>380</v>
      </c>
      <c r="F32" s="2">
        <v>824000</v>
      </c>
      <c r="G32" s="2">
        <v>833000</v>
      </c>
      <c r="H32" s="2">
        <f t="shared" si="1"/>
        <v>9000</v>
      </c>
      <c r="I32" s="2">
        <v>3923.8095238095243</v>
      </c>
      <c r="J32" s="2">
        <v>3966.6666666666674</v>
      </c>
      <c r="K32" s="2">
        <v>42.857142857143117</v>
      </c>
      <c r="L32" s="1">
        <v>1.0922330097087443E-2</v>
      </c>
    </row>
    <row r="33" spans="1:12" x14ac:dyDescent="0.3">
      <c r="A33">
        <v>2022</v>
      </c>
      <c r="B33" t="s">
        <v>415</v>
      </c>
      <c r="C33" t="s">
        <v>6</v>
      </c>
      <c r="D33" s="3">
        <v>203</v>
      </c>
      <c r="E33" t="s">
        <v>380</v>
      </c>
      <c r="F33" s="2">
        <v>836000</v>
      </c>
      <c r="G33" s="2">
        <v>873000</v>
      </c>
      <c r="H33" s="2">
        <f t="shared" si="1"/>
        <v>37000</v>
      </c>
      <c r="I33" s="2">
        <v>4118.2266009852219</v>
      </c>
      <c r="J33" s="2">
        <v>4300.4926108374384</v>
      </c>
      <c r="K33" s="2">
        <v>182.26600985221648</v>
      </c>
      <c r="L33" s="1">
        <v>4.4258373205741559E-2</v>
      </c>
    </row>
    <row r="34" spans="1:12" x14ac:dyDescent="0.3">
      <c r="A34">
        <v>2023</v>
      </c>
      <c r="B34" t="s">
        <v>179</v>
      </c>
      <c r="C34" t="s">
        <v>6</v>
      </c>
      <c r="D34" s="3">
        <v>143</v>
      </c>
      <c r="E34" t="s">
        <v>145</v>
      </c>
      <c r="F34" s="2">
        <v>554000</v>
      </c>
      <c r="G34" s="2">
        <v>556000</v>
      </c>
      <c r="H34" s="2">
        <f t="shared" si="1"/>
        <v>2000</v>
      </c>
      <c r="I34" s="2">
        <v>3874.1258741258739</v>
      </c>
      <c r="J34" s="2">
        <v>3888.1118881118882</v>
      </c>
      <c r="K34" s="2">
        <v>13.986013986014314</v>
      </c>
      <c r="L34" s="1">
        <v>3.6101083032491822E-3</v>
      </c>
    </row>
    <row r="35" spans="1:12" x14ac:dyDescent="0.3">
      <c r="A35">
        <v>2024</v>
      </c>
      <c r="B35" t="s">
        <v>219</v>
      </c>
      <c r="C35" t="s">
        <v>6</v>
      </c>
      <c r="D35" s="3">
        <v>454</v>
      </c>
      <c r="E35" t="s">
        <v>196</v>
      </c>
      <c r="F35" s="2">
        <v>1690000</v>
      </c>
      <c r="G35" s="2">
        <v>1732000</v>
      </c>
      <c r="H35" s="2">
        <f t="shared" si="1"/>
        <v>42000</v>
      </c>
      <c r="I35" s="2">
        <v>3722.466960352423</v>
      </c>
      <c r="J35" s="2">
        <v>3814.9779735682819</v>
      </c>
      <c r="K35" s="2">
        <v>92.511013215858839</v>
      </c>
      <c r="L35" s="1">
        <v>2.4852071005917107E-2</v>
      </c>
    </row>
    <row r="36" spans="1:12" x14ac:dyDescent="0.3">
      <c r="A36">
        <v>2025</v>
      </c>
      <c r="B36" t="s">
        <v>566</v>
      </c>
      <c r="C36" t="s">
        <v>6</v>
      </c>
      <c r="D36" s="21" t="s">
        <v>596</v>
      </c>
      <c r="E36" t="s">
        <v>535</v>
      </c>
      <c r="F36" s="20" t="s">
        <v>595</v>
      </c>
      <c r="G36" s="20" t="s">
        <v>595</v>
      </c>
      <c r="H36" s="20" t="s">
        <v>595</v>
      </c>
      <c r="I36" s="20" t="s">
        <v>595</v>
      </c>
      <c r="J36" s="20" t="s">
        <v>595</v>
      </c>
      <c r="K36" s="20" t="s">
        <v>595</v>
      </c>
      <c r="L36" s="20" t="s">
        <v>595</v>
      </c>
    </row>
    <row r="37" spans="1:12" x14ac:dyDescent="0.3">
      <c r="A37">
        <v>2026</v>
      </c>
      <c r="B37" t="s">
        <v>90</v>
      </c>
      <c r="C37" t="s">
        <v>6</v>
      </c>
      <c r="D37" s="3">
        <v>106</v>
      </c>
      <c r="E37" t="s">
        <v>63</v>
      </c>
      <c r="F37" s="2">
        <v>440000</v>
      </c>
      <c r="G37" s="2">
        <v>448000</v>
      </c>
      <c r="H37" s="2">
        <f t="shared" ref="H37:H44" si="2">G37-F37</f>
        <v>8000</v>
      </c>
      <c r="I37" s="2">
        <v>4150.9433962264147</v>
      </c>
      <c r="J37" s="2">
        <v>4226.4150943396226</v>
      </c>
      <c r="K37" s="2">
        <v>75.471698113207822</v>
      </c>
      <c r="L37" s="1">
        <v>1.818181818181825E-2</v>
      </c>
    </row>
    <row r="38" spans="1:12" x14ac:dyDescent="0.3">
      <c r="A38">
        <v>2027</v>
      </c>
      <c r="B38" t="s">
        <v>270</v>
      </c>
      <c r="C38" t="s">
        <v>6</v>
      </c>
      <c r="D38" s="3">
        <v>285</v>
      </c>
      <c r="E38" t="s">
        <v>232</v>
      </c>
      <c r="F38" s="2">
        <v>1129000</v>
      </c>
      <c r="G38" s="2">
        <v>1169000</v>
      </c>
      <c r="H38" s="2">
        <f t="shared" si="2"/>
        <v>40000</v>
      </c>
      <c r="I38" s="2">
        <v>3961.4035087719299</v>
      </c>
      <c r="J38" s="2">
        <v>4101.7543859649122</v>
      </c>
      <c r="K38" s="2">
        <v>140.35087719298235</v>
      </c>
      <c r="L38" s="1">
        <v>3.5429583702391472E-2</v>
      </c>
    </row>
    <row r="39" spans="1:12" x14ac:dyDescent="0.3">
      <c r="A39">
        <v>2028</v>
      </c>
      <c r="B39" t="s">
        <v>458</v>
      </c>
      <c r="C39" t="s">
        <v>6</v>
      </c>
      <c r="D39" s="3">
        <v>655</v>
      </c>
      <c r="E39" t="s">
        <v>438</v>
      </c>
      <c r="F39" s="2">
        <v>2507000</v>
      </c>
      <c r="G39" s="2">
        <v>2623000</v>
      </c>
      <c r="H39" s="2">
        <f t="shared" si="2"/>
        <v>116000</v>
      </c>
      <c r="I39" s="2">
        <v>3827.4809160305344</v>
      </c>
      <c r="J39" s="2">
        <v>4004.5801526717555</v>
      </c>
      <c r="K39" s="2">
        <v>177.09923664122107</v>
      </c>
      <c r="L39" s="1">
        <v>4.627044276027116E-2</v>
      </c>
    </row>
    <row r="40" spans="1:12" x14ac:dyDescent="0.3">
      <c r="A40">
        <v>2029</v>
      </c>
      <c r="B40" t="s">
        <v>221</v>
      </c>
      <c r="C40" t="s">
        <v>6</v>
      </c>
      <c r="D40" s="3">
        <v>394</v>
      </c>
      <c r="E40" t="s">
        <v>196</v>
      </c>
      <c r="F40" s="2">
        <v>1597000</v>
      </c>
      <c r="G40" s="2">
        <v>1573000</v>
      </c>
      <c r="H40" s="2">
        <f t="shared" si="2"/>
        <v>-24000</v>
      </c>
      <c r="I40" s="2">
        <v>4053.2994923857868</v>
      </c>
      <c r="J40" s="2">
        <v>3992.3857868020305</v>
      </c>
      <c r="K40" s="2">
        <v>-60.913705583756382</v>
      </c>
      <c r="L40" s="1">
        <v>-1.5028177833437704E-2</v>
      </c>
    </row>
    <row r="41" spans="1:12" x14ac:dyDescent="0.3">
      <c r="A41">
        <v>2030</v>
      </c>
      <c r="B41" t="s">
        <v>515</v>
      </c>
      <c r="C41" t="s">
        <v>6</v>
      </c>
      <c r="D41" s="3">
        <v>246.00000000000003</v>
      </c>
      <c r="E41" t="s">
        <v>478</v>
      </c>
      <c r="F41" s="2">
        <v>895000</v>
      </c>
      <c r="G41" s="2">
        <v>930000</v>
      </c>
      <c r="H41" s="2">
        <f t="shared" si="2"/>
        <v>35000</v>
      </c>
      <c r="I41" s="2">
        <v>3638.2113821138205</v>
      </c>
      <c r="J41" s="2">
        <v>3780.4878048780483</v>
      </c>
      <c r="K41" s="2">
        <v>142.27642276422785</v>
      </c>
      <c r="L41" s="1">
        <v>3.9106145251396711E-2</v>
      </c>
    </row>
    <row r="42" spans="1:12" x14ac:dyDescent="0.3">
      <c r="A42">
        <v>2031</v>
      </c>
      <c r="B42" t="s">
        <v>369</v>
      </c>
      <c r="C42" t="s">
        <v>6</v>
      </c>
      <c r="D42" s="3">
        <v>208</v>
      </c>
      <c r="E42" t="s">
        <v>338</v>
      </c>
      <c r="F42" s="2">
        <v>809000</v>
      </c>
      <c r="G42" s="2">
        <v>834000</v>
      </c>
      <c r="H42" s="2">
        <f t="shared" si="2"/>
        <v>25000</v>
      </c>
      <c r="I42" s="2">
        <v>3889.4230769230771</v>
      </c>
      <c r="J42" s="2">
        <v>4009.6153846153848</v>
      </c>
      <c r="K42" s="2">
        <v>120.19230769230762</v>
      </c>
      <c r="L42" s="1">
        <v>3.0902348578491945E-2</v>
      </c>
    </row>
    <row r="43" spans="1:12" x14ac:dyDescent="0.3">
      <c r="A43">
        <v>2032</v>
      </c>
      <c r="B43" t="s">
        <v>414</v>
      </c>
      <c r="C43" t="s">
        <v>6</v>
      </c>
      <c r="D43" s="3">
        <v>402.99999999999994</v>
      </c>
      <c r="E43" t="s">
        <v>380</v>
      </c>
      <c r="F43" s="2">
        <v>1593000</v>
      </c>
      <c r="G43" s="2">
        <v>1722000</v>
      </c>
      <c r="H43" s="2">
        <f t="shared" si="2"/>
        <v>129000</v>
      </c>
      <c r="I43" s="2">
        <v>3952.853598014889</v>
      </c>
      <c r="J43" s="2">
        <v>4272.9528535980153</v>
      </c>
      <c r="K43" s="2">
        <v>320.09925558312625</v>
      </c>
      <c r="L43" s="1">
        <v>8.0979284369114793E-2</v>
      </c>
    </row>
    <row r="44" spans="1:12" x14ac:dyDescent="0.3">
      <c r="A44">
        <v>2033</v>
      </c>
      <c r="B44" t="s">
        <v>91</v>
      </c>
      <c r="C44" t="s">
        <v>6</v>
      </c>
      <c r="D44" s="3">
        <v>220</v>
      </c>
      <c r="E44" t="s">
        <v>63</v>
      </c>
      <c r="F44" s="2">
        <v>936000</v>
      </c>
      <c r="G44" s="2">
        <v>942000</v>
      </c>
      <c r="H44" s="2">
        <f t="shared" si="2"/>
        <v>6000</v>
      </c>
      <c r="I44" s="2">
        <v>4254.545454545455</v>
      </c>
      <c r="J44" s="2">
        <v>4281.818181818182</v>
      </c>
      <c r="K44" s="2">
        <v>27.272727272727025</v>
      </c>
      <c r="L44" s="1">
        <v>6.4102564102563511E-3</v>
      </c>
    </row>
    <row r="45" spans="1:12" x14ac:dyDescent="0.3">
      <c r="A45">
        <v>2034</v>
      </c>
      <c r="B45" t="s">
        <v>428</v>
      </c>
      <c r="C45" t="s">
        <v>6</v>
      </c>
      <c r="D45" s="21" t="s">
        <v>596</v>
      </c>
      <c r="E45" t="s">
        <v>380</v>
      </c>
      <c r="F45" s="20" t="s">
        <v>595</v>
      </c>
      <c r="G45" s="20" t="s">
        <v>595</v>
      </c>
      <c r="H45" s="20" t="s">
        <v>595</v>
      </c>
      <c r="I45" s="20" t="s">
        <v>595</v>
      </c>
      <c r="J45" s="20" t="s">
        <v>595</v>
      </c>
      <c r="K45" s="20" t="s">
        <v>595</v>
      </c>
      <c r="L45" s="20" t="s">
        <v>595</v>
      </c>
    </row>
    <row r="46" spans="1:12" x14ac:dyDescent="0.3">
      <c r="A46">
        <v>2036</v>
      </c>
      <c r="B46" t="s">
        <v>522</v>
      </c>
      <c r="C46" t="s">
        <v>6</v>
      </c>
      <c r="D46" s="21" t="s">
        <v>596</v>
      </c>
      <c r="E46" t="s">
        <v>478</v>
      </c>
      <c r="F46" s="20" t="s">
        <v>595</v>
      </c>
      <c r="G46" s="20" t="s">
        <v>595</v>
      </c>
      <c r="H46" s="20" t="s">
        <v>595</v>
      </c>
      <c r="I46" s="20" t="s">
        <v>595</v>
      </c>
      <c r="J46" s="20" t="s">
        <v>595</v>
      </c>
      <c r="K46" s="20" t="s">
        <v>595</v>
      </c>
      <c r="L46" s="20" t="s">
        <v>595</v>
      </c>
    </row>
    <row r="47" spans="1:12" x14ac:dyDescent="0.3">
      <c r="A47">
        <v>2037</v>
      </c>
      <c r="B47" t="s">
        <v>520</v>
      </c>
      <c r="C47" t="s">
        <v>6</v>
      </c>
      <c r="D47" s="21" t="s">
        <v>596</v>
      </c>
      <c r="E47" t="s">
        <v>478</v>
      </c>
      <c r="F47" s="20" t="s">
        <v>595</v>
      </c>
      <c r="G47" s="20" t="s">
        <v>595</v>
      </c>
      <c r="H47" s="20" t="s">
        <v>595</v>
      </c>
      <c r="I47" s="20" t="s">
        <v>595</v>
      </c>
      <c r="J47" s="20" t="s">
        <v>595</v>
      </c>
      <c r="K47" s="20" t="s">
        <v>595</v>
      </c>
      <c r="L47" s="20" t="s">
        <v>595</v>
      </c>
    </row>
    <row r="48" spans="1:12" x14ac:dyDescent="0.3">
      <c r="A48">
        <v>2038</v>
      </c>
      <c r="B48" t="s">
        <v>521</v>
      </c>
      <c r="C48" t="s">
        <v>6</v>
      </c>
      <c r="D48" s="21" t="s">
        <v>596</v>
      </c>
      <c r="E48" t="s">
        <v>478</v>
      </c>
      <c r="F48" s="20" t="s">
        <v>595</v>
      </c>
      <c r="G48" s="20" t="s">
        <v>595</v>
      </c>
      <c r="H48" s="20" t="s">
        <v>595</v>
      </c>
      <c r="I48" s="20" t="s">
        <v>595</v>
      </c>
      <c r="J48" s="20" t="s">
        <v>595</v>
      </c>
      <c r="K48" s="20" t="s">
        <v>595</v>
      </c>
      <c r="L48" s="20" t="s">
        <v>595</v>
      </c>
    </row>
    <row r="49" spans="1:12" x14ac:dyDescent="0.3">
      <c r="A49">
        <v>2039</v>
      </c>
      <c r="B49" t="s">
        <v>373</v>
      </c>
      <c r="C49" t="s">
        <v>6</v>
      </c>
      <c r="D49" s="21" t="s">
        <v>596</v>
      </c>
      <c r="E49" t="s">
        <v>338</v>
      </c>
      <c r="F49" s="20" t="s">
        <v>595</v>
      </c>
      <c r="G49" s="20" t="s">
        <v>595</v>
      </c>
      <c r="H49" s="20" t="s">
        <v>595</v>
      </c>
      <c r="I49" s="20" t="s">
        <v>595</v>
      </c>
      <c r="J49" s="20" t="s">
        <v>595</v>
      </c>
      <c r="K49" s="20" t="s">
        <v>595</v>
      </c>
      <c r="L49" s="20" t="s">
        <v>595</v>
      </c>
    </row>
    <row r="50" spans="1:12" x14ac:dyDescent="0.3">
      <c r="A50">
        <v>2041</v>
      </c>
      <c r="B50" t="s">
        <v>271</v>
      </c>
      <c r="C50" t="s">
        <v>6</v>
      </c>
      <c r="D50" s="3">
        <v>191</v>
      </c>
      <c r="E50" t="s">
        <v>232</v>
      </c>
      <c r="F50" s="2">
        <v>789000</v>
      </c>
      <c r="G50" s="2">
        <v>797000</v>
      </c>
      <c r="H50" s="2">
        <f>G50-F50</f>
        <v>8000</v>
      </c>
      <c r="I50" s="2">
        <v>4130.8900523560205</v>
      </c>
      <c r="J50" s="2">
        <v>4172.7748691099478</v>
      </c>
      <c r="K50" s="2">
        <v>41.884816753927225</v>
      </c>
      <c r="L50" s="1">
        <v>1.0139416983523575E-2</v>
      </c>
    </row>
    <row r="51" spans="1:12" x14ac:dyDescent="0.3">
      <c r="A51">
        <v>2043</v>
      </c>
      <c r="B51" t="s">
        <v>279</v>
      </c>
      <c r="C51" t="s">
        <v>6</v>
      </c>
      <c r="D51" s="21" t="s">
        <v>596</v>
      </c>
      <c r="E51" t="s">
        <v>232</v>
      </c>
      <c r="F51" s="20" t="s">
        <v>595</v>
      </c>
      <c r="G51" s="20" t="s">
        <v>595</v>
      </c>
      <c r="H51" s="20" t="s">
        <v>595</v>
      </c>
      <c r="I51" s="20" t="s">
        <v>595</v>
      </c>
      <c r="J51" s="20" t="s">
        <v>595</v>
      </c>
      <c r="K51" s="20" t="s">
        <v>595</v>
      </c>
      <c r="L51" s="20" t="s">
        <v>595</v>
      </c>
    </row>
    <row r="52" spans="1:12" x14ac:dyDescent="0.3">
      <c r="A52">
        <v>2044</v>
      </c>
      <c r="B52" t="s">
        <v>238</v>
      </c>
      <c r="C52" t="s">
        <v>6</v>
      </c>
      <c r="D52" s="3">
        <v>649</v>
      </c>
      <c r="E52" t="s">
        <v>232</v>
      </c>
      <c r="F52" s="2">
        <v>2117000</v>
      </c>
      <c r="G52" s="2">
        <v>2110000</v>
      </c>
      <c r="H52" s="2">
        <f>G52-F52</f>
        <v>-7000</v>
      </c>
      <c r="I52" s="2">
        <v>3261.9414483821265</v>
      </c>
      <c r="J52" s="2">
        <v>3251.15562403698</v>
      </c>
      <c r="K52" s="2">
        <v>-10.785824345146466</v>
      </c>
      <c r="L52" s="1">
        <v>-3.3065658951346509E-3</v>
      </c>
    </row>
    <row r="53" spans="1:12" x14ac:dyDescent="0.3">
      <c r="A53">
        <v>2045</v>
      </c>
      <c r="B53" t="s">
        <v>565</v>
      </c>
      <c r="C53" t="s">
        <v>6</v>
      </c>
      <c r="D53" s="21" t="s">
        <v>596</v>
      </c>
      <c r="E53" t="s">
        <v>535</v>
      </c>
      <c r="F53" s="20" t="s">
        <v>595</v>
      </c>
      <c r="G53" s="20" t="s">
        <v>595</v>
      </c>
      <c r="H53" s="20" t="s">
        <v>595</v>
      </c>
      <c r="I53" s="20" t="s">
        <v>595</v>
      </c>
      <c r="J53" s="20" t="s">
        <v>595</v>
      </c>
      <c r="K53" s="20" t="s">
        <v>595</v>
      </c>
      <c r="L53" s="20" t="s">
        <v>595</v>
      </c>
    </row>
    <row r="54" spans="1:12" x14ac:dyDescent="0.3">
      <c r="A54">
        <v>2047</v>
      </c>
      <c r="B54" t="s">
        <v>127</v>
      </c>
      <c r="C54" t="s">
        <v>6</v>
      </c>
      <c r="D54" s="3">
        <v>479</v>
      </c>
      <c r="E54" t="s">
        <v>108</v>
      </c>
      <c r="F54" s="2">
        <v>1721000</v>
      </c>
      <c r="G54" s="2">
        <v>1771000</v>
      </c>
      <c r="H54" s="2">
        <f t="shared" ref="H54:H62" si="3">G54-F54</f>
        <v>50000</v>
      </c>
      <c r="I54" s="2">
        <v>3592.9018789144052</v>
      </c>
      <c r="J54" s="2">
        <v>3697.2860125260959</v>
      </c>
      <c r="K54" s="2">
        <v>104.38413361169069</v>
      </c>
      <c r="L54" s="1">
        <v>2.9052876234747144E-2</v>
      </c>
    </row>
    <row r="55" spans="1:12" x14ac:dyDescent="0.3">
      <c r="A55">
        <v>2048</v>
      </c>
      <c r="B55" t="s">
        <v>88</v>
      </c>
      <c r="C55" t="s">
        <v>6</v>
      </c>
      <c r="D55" s="3">
        <v>480</v>
      </c>
      <c r="E55" t="s">
        <v>63</v>
      </c>
      <c r="F55" s="2">
        <v>1598000</v>
      </c>
      <c r="G55" s="2">
        <v>1660000</v>
      </c>
      <c r="H55" s="2">
        <f t="shared" si="3"/>
        <v>62000</v>
      </c>
      <c r="I55" s="2">
        <v>3329.1666666666665</v>
      </c>
      <c r="J55" s="2">
        <v>3458.3333333333335</v>
      </c>
      <c r="K55" s="2">
        <v>129.16666666666697</v>
      </c>
      <c r="L55" s="1">
        <v>3.8798498122653409E-2</v>
      </c>
    </row>
    <row r="56" spans="1:12" x14ac:dyDescent="0.3">
      <c r="A56">
        <v>2049</v>
      </c>
      <c r="B56" t="s">
        <v>214</v>
      </c>
      <c r="C56" t="s">
        <v>6</v>
      </c>
      <c r="D56" s="3">
        <v>140</v>
      </c>
      <c r="E56" t="s">
        <v>196</v>
      </c>
      <c r="F56" s="2">
        <v>628000</v>
      </c>
      <c r="G56" s="2">
        <v>623000</v>
      </c>
      <c r="H56" s="2">
        <f t="shared" si="3"/>
        <v>-5000</v>
      </c>
      <c r="I56" s="2">
        <v>4485.7142857142853</v>
      </c>
      <c r="J56" s="2">
        <v>4450</v>
      </c>
      <c r="K56" s="2">
        <v>-35.714285714285325</v>
      </c>
      <c r="L56" s="1">
        <v>-7.9617834394903591E-3</v>
      </c>
    </row>
    <row r="57" spans="1:12" x14ac:dyDescent="0.3">
      <c r="A57">
        <v>2051</v>
      </c>
      <c r="B57" t="s">
        <v>409</v>
      </c>
      <c r="C57" t="s">
        <v>6</v>
      </c>
      <c r="D57" s="3">
        <v>192</v>
      </c>
      <c r="E57" t="s">
        <v>380</v>
      </c>
      <c r="F57" s="2">
        <v>791000</v>
      </c>
      <c r="G57" s="2">
        <v>814000</v>
      </c>
      <c r="H57" s="2">
        <f t="shared" si="3"/>
        <v>23000</v>
      </c>
      <c r="I57" s="2">
        <v>4119.791666666667</v>
      </c>
      <c r="J57" s="2">
        <v>4239.583333333333</v>
      </c>
      <c r="K57" s="2">
        <v>119.79166666666606</v>
      </c>
      <c r="L57" s="1">
        <v>2.9077117572692646E-2</v>
      </c>
    </row>
    <row r="58" spans="1:12" x14ac:dyDescent="0.3">
      <c r="A58">
        <v>2052</v>
      </c>
      <c r="B58" t="s">
        <v>49</v>
      </c>
      <c r="C58" t="s">
        <v>6</v>
      </c>
      <c r="D58" s="3">
        <v>320</v>
      </c>
      <c r="E58" t="s">
        <v>13</v>
      </c>
      <c r="F58" s="2">
        <v>1121000</v>
      </c>
      <c r="G58" s="2">
        <v>1156000</v>
      </c>
      <c r="H58" s="2">
        <f t="shared" si="3"/>
        <v>35000</v>
      </c>
      <c r="I58" s="2">
        <v>3503.125</v>
      </c>
      <c r="J58" s="2">
        <v>3612.5</v>
      </c>
      <c r="K58" s="2">
        <v>109.375</v>
      </c>
      <c r="L58" s="1">
        <v>3.1222123104371096E-2</v>
      </c>
    </row>
    <row r="59" spans="1:12" x14ac:dyDescent="0.3">
      <c r="A59">
        <v>2055</v>
      </c>
      <c r="B59" t="s">
        <v>411</v>
      </c>
      <c r="C59" t="s">
        <v>6</v>
      </c>
      <c r="D59" s="3">
        <v>276</v>
      </c>
      <c r="E59" t="s">
        <v>380</v>
      </c>
      <c r="F59" s="2">
        <v>1047000</v>
      </c>
      <c r="G59" s="2">
        <v>1069000</v>
      </c>
      <c r="H59" s="2">
        <f t="shared" si="3"/>
        <v>22000</v>
      </c>
      <c r="I59" s="2">
        <v>3793.478260869565</v>
      </c>
      <c r="J59" s="2">
        <v>3873.1884057971015</v>
      </c>
      <c r="K59" s="2">
        <v>79.710144927536476</v>
      </c>
      <c r="L59" s="1">
        <v>2.1012416427889272E-2</v>
      </c>
    </row>
    <row r="60" spans="1:12" x14ac:dyDescent="0.3">
      <c r="A60">
        <v>2058</v>
      </c>
      <c r="B60" t="s">
        <v>177</v>
      </c>
      <c r="C60" t="s">
        <v>6</v>
      </c>
      <c r="D60" s="3">
        <v>209</v>
      </c>
      <c r="E60" t="s">
        <v>145</v>
      </c>
      <c r="F60" s="2">
        <v>845000</v>
      </c>
      <c r="G60" s="2">
        <v>830000</v>
      </c>
      <c r="H60" s="2">
        <f t="shared" si="3"/>
        <v>-15000</v>
      </c>
      <c r="I60" s="2">
        <v>4043.0622009569379</v>
      </c>
      <c r="J60" s="2">
        <v>3971.2918660287082</v>
      </c>
      <c r="K60" s="2">
        <v>-71.770334928229659</v>
      </c>
      <c r="L60" s="1">
        <v>-1.7751479289940825E-2</v>
      </c>
    </row>
    <row r="61" spans="1:12" x14ac:dyDescent="0.3">
      <c r="A61">
        <v>2059</v>
      </c>
      <c r="B61" t="s">
        <v>366</v>
      </c>
      <c r="C61" t="s">
        <v>6</v>
      </c>
      <c r="D61" s="3">
        <v>222.00000000000003</v>
      </c>
      <c r="E61" t="s">
        <v>338</v>
      </c>
      <c r="F61" s="2">
        <v>879000</v>
      </c>
      <c r="G61" s="2">
        <v>885000</v>
      </c>
      <c r="H61" s="2">
        <f t="shared" si="3"/>
        <v>6000</v>
      </c>
      <c r="I61" s="2">
        <v>3959.4594594594591</v>
      </c>
      <c r="J61" s="2">
        <v>3986.4864864864858</v>
      </c>
      <c r="K61" s="2">
        <v>27.027027027026634</v>
      </c>
      <c r="L61" s="1">
        <v>6.8259385665528022E-3</v>
      </c>
    </row>
    <row r="62" spans="1:12" x14ac:dyDescent="0.3">
      <c r="A62">
        <v>2060</v>
      </c>
      <c r="B62" t="s">
        <v>48</v>
      </c>
      <c r="C62" t="s">
        <v>6</v>
      </c>
      <c r="D62" s="3">
        <v>405.00000000000006</v>
      </c>
      <c r="E62" t="s">
        <v>13</v>
      </c>
      <c r="F62" s="2">
        <v>1672000</v>
      </c>
      <c r="G62" s="2">
        <v>1625000</v>
      </c>
      <c r="H62" s="2">
        <f t="shared" si="3"/>
        <v>-47000</v>
      </c>
      <c r="I62" s="2">
        <v>4128.3950617283945</v>
      </c>
      <c r="J62" s="2">
        <v>4012.345679012345</v>
      </c>
      <c r="K62" s="2">
        <v>-116.04938271604942</v>
      </c>
      <c r="L62" s="1">
        <v>-2.8110047846889967E-2</v>
      </c>
    </row>
    <row r="63" spans="1:12" x14ac:dyDescent="0.3">
      <c r="A63">
        <v>2061</v>
      </c>
      <c r="B63" t="s">
        <v>55</v>
      </c>
      <c r="C63" t="s">
        <v>6</v>
      </c>
      <c r="D63" s="21" t="s">
        <v>596</v>
      </c>
      <c r="E63" t="s">
        <v>13</v>
      </c>
      <c r="F63" s="20" t="s">
        <v>595</v>
      </c>
      <c r="G63" s="20" t="s">
        <v>595</v>
      </c>
      <c r="H63" s="20" t="s">
        <v>595</v>
      </c>
      <c r="I63" s="20" t="s">
        <v>595</v>
      </c>
      <c r="J63" s="20" t="s">
        <v>595</v>
      </c>
      <c r="K63" s="20" t="s">
        <v>595</v>
      </c>
      <c r="L63" s="20" t="s">
        <v>595</v>
      </c>
    </row>
    <row r="64" spans="1:12" x14ac:dyDescent="0.3">
      <c r="A64">
        <v>2062</v>
      </c>
      <c r="B64" t="s">
        <v>107</v>
      </c>
      <c r="C64" t="s">
        <v>6</v>
      </c>
      <c r="D64" s="3">
        <v>153</v>
      </c>
      <c r="E64" t="s">
        <v>108</v>
      </c>
      <c r="F64" s="2">
        <v>662000</v>
      </c>
      <c r="G64" s="2">
        <v>683000</v>
      </c>
      <c r="H64" s="2">
        <f>G64-F64</f>
        <v>21000</v>
      </c>
      <c r="I64" s="2">
        <v>4326.7973856209146</v>
      </c>
      <c r="J64" s="2">
        <v>4464.0522875816996</v>
      </c>
      <c r="K64" s="2">
        <v>137.25490196078499</v>
      </c>
      <c r="L64" s="1">
        <v>3.1722054380664812E-2</v>
      </c>
    </row>
    <row r="65" spans="1:12" x14ac:dyDescent="0.3">
      <c r="A65">
        <v>2063</v>
      </c>
      <c r="B65" t="s">
        <v>211</v>
      </c>
      <c r="C65" t="s">
        <v>6</v>
      </c>
      <c r="D65" s="3">
        <v>302</v>
      </c>
      <c r="E65" t="s">
        <v>196</v>
      </c>
      <c r="F65" s="2">
        <v>1094000</v>
      </c>
      <c r="G65" s="2">
        <v>1109000</v>
      </c>
      <c r="H65" s="2">
        <f>G65-F65</f>
        <v>15000</v>
      </c>
      <c r="I65" s="2">
        <v>3622.5165562913908</v>
      </c>
      <c r="J65" s="2">
        <v>3672.1854304635763</v>
      </c>
      <c r="K65" s="2">
        <v>49.668874172185497</v>
      </c>
      <c r="L65" s="1">
        <v>1.3711151736745905E-2</v>
      </c>
    </row>
    <row r="66" spans="1:12" x14ac:dyDescent="0.3">
      <c r="A66">
        <v>2064</v>
      </c>
      <c r="B66" t="s">
        <v>468</v>
      </c>
      <c r="C66" t="s">
        <v>6</v>
      </c>
      <c r="D66" s="21" t="s">
        <v>596</v>
      </c>
      <c r="E66" t="s">
        <v>438</v>
      </c>
      <c r="F66" s="20" t="s">
        <v>595</v>
      </c>
      <c r="G66" s="20" t="s">
        <v>595</v>
      </c>
      <c r="H66" s="20" t="s">
        <v>595</v>
      </c>
      <c r="I66" s="20" t="s">
        <v>595</v>
      </c>
      <c r="J66" s="20" t="s">
        <v>595</v>
      </c>
      <c r="K66" s="20" t="s">
        <v>595</v>
      </c>
      <c r="L66" s="20" t="s">
        <v>595</v>
      </c>
    </row>
    <row r="67" spans="1:12" x14ac:dyDescent="0.3">
      <c r="A67">
        <v>2065</v>
      </c>
      <c r="B67" t="s">
        <v>477</v>
      </c>
      <c r="C67" t="s">
        <v>6</v>
      </c>
      <c r="D67" s="3">
        <v>605</v>
      </c>
      <c r="E67" t="s">
        <v>478</v>
      </c>
      <c r="F67" s="2">
        <v>1930000</v>
      </c>
      <c r="G67" s="2">
        <v>1946000</v>
      </c>
      <c r="H67" s="2">
        <f t="shared" ref="H67:H130" si="4">G67-F67</f>
        <v>16000</v>
      </c>
      <c r="I67" s="2">
        <v>3190.0826446280994</v>
      </c>
      <c r="J67" s="2">
        <v>3216.5289256198348</v>
      </c>
      <c r="K67" s="2">
        <v>26.446280991735421</v>
      </c>
      <c r="L67" s="1">
        <v>8.290155440414471E-3</v>
      </c>
    </row>
    <row r="68" spans="1:12" x14ac:dyDescent="0.3">
      <c r="A68">
        <v>2066</v>
      </c>
      <c r="B68" t="s">
        <v>109</v>
      </c>
      <c r="C68" t="s">
        <v>6</v>
      </c>
      <c r="D68" s="3">
        <v>382</v>
      </c>
      <c r="E68" t="s">
        <v>108</v>
      </c>
      <c r="F68" s="2">
        <v>1349000</v>
      </c>
      <c r="G68" s="2">
        <v>1404000</v>
      </c>
      <c r="H68" s="2">
        <f t="shared" si="4"/>
        <v>55000</v>
      </c>
      <c r="I68" s="2">
        <v>3531.413612565445</v>
      </c>
      <c r="J68" s="2">
        <v>3675.3926701570681</v>
      </c>
      <c r="K68" s="2">
        <v>143.97905759162313</v>
      </c>
      <c r="L68" s="1">
        <v>4.0770941438102323E-2</v>
      </c>
    </row>
    <row r="69" spans="1:12" x14ac:dyDescent="0.3">
      <c r="A69">
        <v>2069</v>
      </c>
      <c r="B69" t="s">
        <v>126</v>
      </c>
      <c r="C69" t="s">
        <v>6</v>
      </c>
      <c r="D69" s="3">
        <v>634</v>
      </c>
      <c r="E69" t="s">
        <v>108</v>
      </c>
      <c r="F69" s="2">
        <v>2400000</v>
      </c>
      <c r="G69" s="2">
        <v>2423000</v>
      </c>
      <c r="H69" s="2">
        <f t="shared" si="4"/>
        <v>23000</v>
      </c>
      <c r="I69" s="2">
        <v>3785.4889589905365</v>
      </c>
      <c r="J69" s="2">
        <v>3821.7665615141955</v>
      </c>
      <c r="K69" s="2">
        <v>36.27760252365897</v>
      </c>
      <c r="L69" s="1">
        <v>9.5833333333332441E-3</v>
      </c>
    </row>
    <row r="70" spans="1:12" x14ac:dyDescent="0.3">
      <c r="A70">
        <v>2072</v>
      </c>
      <c r="B70" t="s">
        <v>110</v>
      </c>
      <c r="C70" t="s">
        <v>6</v>
      </c>
      <c r="D70" s="3">
        <v>209.99999999999997</v>
      </c>
      <c r="E70" t="s">
        <v>108</v>
      </c>
      <c r="F70" s="2">
        <v>863000</v>
      </c>
      <c r="G70" s="2">
        <v>873000</v>
      </c>
      <c r="H70" s="2">
        <f t="shared" si="4"/>
        <v>10000</v>
      </c>
      <c r="I70" s="2">
        <v>4109.5238095238101</v>
      </c>
      <c r="J70" s="2">
        <v>4157.1428571428578</v>
      </c>
      <c r="K70" s="2">
        <v>47.619047619047706</v>
      </c>
      <c r="L70" s="1">
        <v>1.1587485515643125E-2</v>
      </c>
    </row>
    <row r="71" spans="1:12" x14ac:dyDescent="0.3">
      <c r="A71">
        <v>2088</v>
      </c>
      <c r="B71" t="s">
        <v>291</v>
      </c>
      <c r="C71" t="s">
        <v>6</v>
      </c>
      <c r="D71" s="3">
        <v>208</v>
      </c>
      <c r="E71" t="s">
        <v>292</v>
      </c>
      <c r="F71" s="2">
        <v>775000</v>
      </c>
      <c r="G71" s="2">
        <v>791000</v>
      </c>
      <c r="H71" s="2">
        <f t="shared" si="4"/>
        <v>16000</v>
      </c>
      <c r="I71" s="2">
        <v>3725.9615384615386</v>
      </c>
      <c r="J71" s="2">
        <v>3802.8846153846152</v>
      </c>
      <c r="K71" s="2">
        <v>76.923076923076678</v>
      </c>
      <c r="L71" s="1">
        <v>2.0645161290322515E-2</v>
      </c>
    </row>
    <row r="72" spans="1:12" x14ac:dyDescent="0.3">
      <c r="A72">
        <v>2089</v>
      </c>
      <c r="B72" t="s">
        <v>293</v>
      </c>
      <c r="C72" t="s">
        <v>6</v>
      </c>
      <c r="D72" s="3">
        <v>316</v>
      </c>
      <c r="E72" t="s">
        <v>292</v>
      </c>
      <c r="F72" s="2">
        <v>1091000</v>
      </c>
      <c r="G72" s="2">
        <v>1087000</v>
      </c>
      <c r="H72" s="2">
        <f t="shared" si="4"/>
        <v>-4000</v>
      </c>
      <c r="I72" s="2">
        <v>3452.5316455696202</v>
      </c>
      <c r="J72" s="2">
        <v>3439.8734177215188</v>
      </c>
      <c r="K72" s="2">
        <v>-12.658227848101433</v>
      </c>
      <c r="L72" s="1">
        <v>-3.6663611365720006E-3</v>
      </c>
    </row>
    <row r="73" spans="1:12" x14ac:dyDescent="0.3">
      <c r="A73">
        <v>2094</v>
      </c>
      <c r="B73" t="s">
        <v>195</v>
      </c>
      <c r="C73" t="s">
        <v>6</v>
      </c>
      <c r="D73" s="3">
        <v>219</v>
      </c>
      <c r="E73" t="s">
        <v>196</v>
      </c>
      <c r="F73" s="2">
        <v>769000</v>
      </c>
      <c r="G73" s="2">
        <v>760000</v>
      </c>
      <c r="H73" s="2">
        <f t="shared" si="4"/>
        <v>-9000</v>
      </c>
      <c r="I73" s="2">
        <v>3511.4155251141551</v>
      </c>
      <c r="J73" s="2">
        <v>3470.3196347031962</v>
      </c>
      <c r="K73" s="2">
        <v>-41.095890410958873</v>
      </c>
      <c r="L73" s="1">
        <v>-1.1703511053315987E-2</v>
      </c>
    </row>
    <row r="74" spans="1:12" x14ac:dyDescent="0.3">
      <c r="A74">
        <v>2095</v>
      </c>
      <c r="B74" t="s">
        <v>197</v>
      </c>
      <c r="C74" t="s">
        <v>6</v>
      </c>
      <c r="D74" s="3">
        <v>378</v>
      </c>
      <c r="E74" t="s">
        <v>196</v>
      </c>
      <c r="F74" s="2">
        <v>1452000</v>
      </c>
      <c r="G74" s="2">
        <v>1413000</v>
      </c>
      <c r="H74" s="2">
        <f t="shared" si="4"/>
        <v>-39000</v>
      </c>
      <c r="I74" s="2">
        <v>3841.2698412698414</v>
      </c>
      <c r="J74" s="2">
        <v>3738.0952380952381</v>
      </c>
      <c r="K74" s="2">
        <v>-103.17460317460336</v>
      </c>
      <c r="L74" s="1">
        <v>-2.6859504132231454E-2</v>
      </c>
    </row>
    <row r="75" spans="1:12" x14ac:dyDescent="0.3">
      <c r="A75">
        <v>2109</v>
      </c>
      <c r="B75" t="s">
        <v>198</v>
      </c>
      <c r="C75" t="s">
        <v>6</v>
      </c>
      <c r="D75" s="3">
        <v>209.99999999999997</v>
      </c>
      <c r="E75" t="s">
        <v>196</v>
      </c>
      <c r="F75" s="2">
        <v>747000</v>
      </c>
      <c r="G75" s="2">
        <v>756000</v>
      </c>
      <c r="H75" s="2">
        <f t="shared" si="4"/>
        <v>9000</v>
      </c>
      <c r="I75" s="2">
        <v>3557.1428571428578</v>
      </c>
      <c r="J75" s="2">
        <v>3600.0000000000005</v>
      </c>
      <c r="K75" s="2">
        <v>42.857142857142662</v>
      </c>
      <c r="L75" s="1">
        <v>1.2048192771084281E-2</v>
      </c>
    </row>
    <row r="76" spans="1:12" x14ac:dyDescent="0.3">
      <c r="A76">
        <v>2110</v>
      </c>
      <c r="B76" t="s">
        <v>210</v>
      </c>
      <c r="C76" t="s">
        <v>6</v>
      </c>
      <c r="D76" s="3">
        <v>209.99999999999997</v>
      </c>
      <c r="E76" t="s">
        <v>196</v>
      </c>
      <c r="F76" s="2">
        <v>741000</v>
      </c>
      <c r="G76" s="2">
        <v>743000</v>
      </c>
      <c r="H76" s="2">
        <f t="shared" si="4"/>
        <v>2000</v>
      </c>
      <c r="I76" s="2">
        <v>3528.5714285714289</v>
      </c>
      <c r="J76" s="2">
        <v>3538.0952380952385</v>
      </c>
      <c r="K76" s="2">
        <v>9.5238095238096321</v>
      </c>
      <c r="L76" s="1">
        <v>2.6990553306343082E-3</v>
      </c>
    </row>
    <row r="77" spans="1:12" x14ac:dyDescent="0.3">
      <c r="A77">
        <v>2116</v>
      </c>
      <c r="B77" t="s">
        <v>199</v>
      </c>
      <c r="C77" t="s">
        <v>6</v>
      </c>
      <c r="D77" s="3">
        <v>203</v>
      </c>
      <c r="E77" t="s">
        <v>196</v>
      </c>
      <c r="F77" s="2">
        <v>942000</v>
      </c>
      <c r="G77" s="2">
        <v>969000</v>
      </c>
      <c r="H77" s="2">
        <f t="shared" si="4"/>
        <v>27000</v>
      </c>
      <c r="I77" s="2">
        <v>4640.3940886699511</v>
      </c>
      <c r="J77" s="2">
        <v>4773.3990147783252</v>
      </c>
      <c r="K77" s="2">
        <v>133.00492610837409</v>
      </c>
      <c r="L77" s="1">
        <v>2.866242038216554E-2</v>
      </c>
    </row>
    <row r="78" spans="1:12" x14ac:dyDescent="0.3">
      <c r="A78">
        <v>2119</v>
      </c>
      <c r="B78" t="s">
        <v>200</v>
      </c>
      <c r="C78" t="s">
        <v>6</v>
      </c>
      <c r="D78" s="3">
        <v>359</v>
      </c>
      <c r="E78" t="s">
        <v>196</v>
      </c>
      <c r="F78" s="2">
        <v>1347000</v>
      </c>
      <c r="G78" s="2">
        <v>1349000</v>
      </c>
      <c r="H78" s="2">
        <f t="shared" si="4"/>
        <v>2000</v>
      </c>
      <c r="I78" s="2">
        <v>3752.0891364902509</v>
      </c>
      <c r="J78" s="2">
        <v>3757.660167130919</v>
      </c>
      <c r="K78" s="2">
        <v>5.5710306406681411</v>
      </c>
      <c r="L78" s="1">
        <v>1.4847809948031645E-3</v>
      </c>
    </row>
    <row r="79" spans="1:12" x14ac:dyDescent="0.3">
      <c r="A79">
        <v>2120</v>
      </c>
      <c r="B79" t="s">
        <v>111</v>
      </c>
      <c r="C79" t="s">
        <v>6</v>
      </c>
      <c r="D79" s="3">
        <v>200</v>
      </c>
      <c r="E79" t="s">
        <v>108</v>
      </c>
      <c r="F79" s="2">
        <v>814000</v>
      </c>
      <c r="G79" s="2">
        <v>818000</v>
      </c>
      <c r="H79" s="2">
        <f t="shared" si="4"/>
        <v>4000</v>
      </c>
      <c r="I79" s="2">
        <v>4070</v>
      </c>
      <c r="J79" s="2">
        <v>4090</v>
      </c>
      <c r="K79" s="2">
        <v>20</v>
      </c>
      <c r="L79" s="1">
        <v>4.9140049140049139E-3</v>
      </c>
    </row>
    <row r="80" spans="1:12" x14ac:dyDescent="0.3">
      <c r="A80">
        <v>2127</v>
      </c>
      <c r="B80" t="s">
        <v>534</v>
      </c>
      <c r="C80" t="s">
        <v>6</v>
      </c>
      <c r="D80" s="3">
        <v>596</v>
      </c>
      <c r="E80" t="s">
        <v>535</v>
      </c>
      <c r="F80" s="2">
        <v>1943000</v>
      </c>
      <c r="G80" s="2">
        <v>1978000</v>
      </c>
      <c r="H80" s="2">
        <f t="shared" si="4"/>
        <v>35000</v>
      </c>
      <c r="I80" s="2">
        <v>3260.0671140939598</v>
      </c>
      <c r="J80" s="2">
        <v>3318.7919463087246</v>
      </c>
      <c r="K80" s="2">
        <v>58.724832214764774</v>
      </c>
      <c r="L80" s="1">
        <v>1.8013381369016885E-2</v>
      </c>
    </row>
    <row r="81" spans="1:12" x14ac:dyDescent="0.3">
      <c r="A81">
        <v>2128</v>
      </c>
      <c r="B81" t="s">
        <v>536</v>
      </c>
      <c r="C81" t="s">
        <v>6</v>
      </c>
      <c r="D81" s="3">
        <v>205</v>
      </c>
      <c r="E81" t="s">
        <v>535</v>
      </c>
      <c r="F81" s="2">
        <v>723000</v>
      </c>
      <c r="G81" s="2">
        <v>730000</v>
      </c>
      <c r="H81" s="2">
        <f t="shared" si="4"/>
        <v>7000</v>
      </c>
      <c r="I81" s="2">
        <v>3526.8292682926831</v>
      </c>
      <c r="J81" s="2">
        <v>3560.9756097560976</v>
      </c>
      <c r="K81" s="2">
        <v>34.146341463414501</v>
      </c>
      <c r="L81" s="1">
        <v>9.6818810511756191E-3</v>
      </c>
    </row>
    <row r="82" spans="1:12" x14ac:dyDescent="0.3">
      <c r="A82">
        <v>2130</v>
      </c>
      <c r="B82" t="s">
        <v>294</v>
      </c>
      <c r="C82" t="s">
        <v>6</v>
      </c>
      <c r="D82" s="3">
        <v>176</v>
      </c>
      <c r="E82" t="s">
        <v>292</v>
      </c>
      <c r="F82" s="2">
        <v>681000</v>
      </c>
      <c r="G82" s="2">
        <v>723000</v>
      </c>
      <c r="H82" s="2">
        <f t="shared" si="4"/>
        <v>42000</v>
      </c>
      <c r="I82" s="2">
        <v>3869.318181818182</v>
      </c>
      <c r="J82" s="2">
        <v>4107.954545454545</v>
      </c>
      <c r="K82" s="2">
        <v>238.63636363636306</v>
      </c>
      <c r="L82" s="1">
        <v>6.1674008810572535E-2</v>
      </c>
    </row>
    <row r="83" spans="1:12" x14ac:dyDescent="0.3">
      <c r="A83">
        <v>2132</v>
      </c>
      <c r="B83" t="s">
        <v>479</v>
      </c>
      <c r="C83" t="s">
        <v>6</v>
      </c>
      <c r="D83" s="3">
        <v>173</v>
      </c>
      <c r="E83" t="s">
        <v>478</v>
      </c>
      <c r="F83" s="2">
        <v>689000</v>
      </c>
      <c r="G83" s="2">
        <v>699000</v>
      </c>
      <c r="H83" s="2">
        <f t="shared" si="4"/>
        <v>10000</v>
      </c>
      <c r="I83" s="2">
        <v>3982.6589595375722</v>
      </c>
      <c r="J83" s="2">
        <v>4040.4624277456646</v>
      </c>
      <c r="K83" s="2">
        <v>57.803468208092454</v>
      </c>
      <c r="L83" s="1">
        <v>1.4513788098693751E-2</v>
      </c>
    </row>
    <row r="84" spans="1:12" x14ac:dyDescent="0.3">
      <c r="A84">
        <v>2133</v>
      </c>
      <c r="B84" t="s">
        <v>295</v>
      </c>
      <c r="C84" t="s">
        <v>6</v>
      </c>
      <c r="D84" s="3">
        <v>76</v>
      </c>
      <c r="E84" t="s">
        <v>292</v>
      </c>
      <c r="F84" s="2">
        <v>367000</v>
      </c>
      <c r="G84" s="2">
        <v>376000</v>
      </c>
      <c r="H84" s="2">
        <f t="shared" si="4"/>
        <v>9000</v>
      </c>
      <c r="I84" s="2">
        <v>4828.9473684210525</v>
      </c>
      <c r="J84" s="2">
        <v>4947.3684210526317</v>
      </c>
      <c r="K84" s="2">
        <v>118.42105263157919</v>
      </c>
      <c r="L84" s="1">
        <v>2.4523160762942829E-2</v>
      </c>
    </row>
    <row r="85" spans="1:12" x14ac:dyDescent="0.3">
      <c r="A85">
        <v>2134</v>
      </c>
      <c r="B85" t="s">
        <v>296</v>
      </c>
      <c r="C85" t="s">
        <v>6</v>
      </c>
      <c r="D85" s="3">
        <v>108.99999999999999</v>
      </c>
      <c r="E85" t="s">
        <v>292</v>
      </c>
      <c r="F85" s="2">
        <v>474000</v>
      </c>
      <c r="G85" s="2">
        <v>477000</v>
      </c>
      <c r="H85" s="2">
        <f t="shared" si="4"/>
        <v>3000</v>
      </c>
      <c r="I85" s="2">
        <v>4348.6238532110101</v>
      </c>
      <c r="J85" s="2">
        <v>4376.1467889908263</v>
      </c>
      <c r="K85" s="2">
        <v>27.52293577981618</v>
      </c>
      <c r="L85" s="1">
        <v>6.3291139240505548E-3</v>
      </c>
    </row>
    <row r="86" spans="1:12" x14ac:dyDescent="0.3">
      <c r="A86">
        <v>2135</v>
      </c>
      <c r="B86" t="s">
        <v>537</v>
      </c>
      <c r="C86" t="s">
        <v>6</v>
      </c>
      <c r="D86" s="3">
        <v>212</v>
      </c>
      <c r="E86" t="s">
        <v>535</v>
      </c>
      <c r="F86" s="2">
        <v>744000</v>
      </c>
      <c r="G86" s="2">
        <v>748000</v>
      </c>
      <c r="H86" s="2">
        <f t="shared" si="4"/>
        <v>4000</v>
      </c>
      <c r="I86" s="2">
        <v>3509.433962264151</v>
      </c>
      <c r="J86" s="2">
        <v>3528.3018867924529</v>
      </c>
      <c r="K86" s="2">
        <v>18.867924528301955</v>
      </c>
      <c r="L86" s="1">
        <v>5.3763440860215249E-3</v>
      </c>
    </row>
    <row r="87" spans="1:12" x14ac:dyDescent="0.3">
      <c r="A87">
        <v>2136</v>
      </c>
      <c r="B87" t="s">
        <v>297</v>
      </c>
      <c r="C87" t="s">
        <v>6</v>
      </c>
      <c r="D87" s="3">
        <v>212</v>
      </c>
      <c r="E87" t="s">
        <v>292</v>
      </c>
      <c r="F87" s="2">
        <v>770000</v>
      </c>
      <c r="G87" s="2">
        <v>792000</v>
      </c>
      <c r="H87" s="2">
        <f t="shared" si="4"/>
        <v>22000</v>
      </c>
      <c r="I87" s="2">
        <v>3632.0754716981132</v>
      </c>
      <c r="J87" s="2">
        <v>3735.8490566037735</v>
      </c>
      <c r="K87" s="2">
        <v>103.7735849056603</v>
      </c>
      <c r="L87" s="1">
        <v>2.857142857142855E-2</v>
      </c>
    </row>
    <row r="88" spans="1:12" x14ac:dyDescent="0.3">
      <c r="A88">
        <v>2137</v>
      </c>
      <c r="B88" t="s">
        <v>298</v>
      </c>
      <c r="C88" t="s">
        <v>6</v>
      </c>
      <c r="D88" s="3">
        <v>168</v>
      </c>
      <c r="E88" t="s">
        <v>292</v>
      </c>
      <c r="F88" s="2">
        <v>634000</v>
      </c>
      <c r="G88" s="2">
        <v>650000</v>
      </c>
      <c r="H88" s="2">
        <f t="shared" si="4"/>
        <v>16000</v>
      </c>
      <c r="I88" s="2">
        <v>3773.8095238095239</v>
      </c>
      <c r="J88" s="2">
        <v>3869.0476190476193</v>
      </c>
      <c r="K88" s="2">
        <v>95.238095238095411</v>
      </c>
      <c r="L88" s="1">
        <v>2.5236593059936953E-2</v>
      </c>
    </row>
    <row r="89" spans="1:12" x14ac:dyDescent="0.3">
      <c r="A89">
        <v>2138</v>
      </c>
      <c r="B89" t="s">
        <v>299</v>
      </c>
      <c r="C89" t="s">
        <v>6</v>
      </c>
      <c r="D89" s="3">
        <v>386.99999999999994</v>
      </c>
      <c r="E89" t="s">
        <v>292</v>
      </c>
      <c r="F89" s="2">
        <v>1294000</v>
      </c>
      <c r="G89" s="2">
        <v>1340000</v>
      </c>
      <c r="H89" s="2">
        <f t="shared" si="4"/>
        <v>46000</v>
      </c>
      <c r="I89" s="2">
        <v>3343.6692506459954</v>
      </c>
      <c r="J89" s="2">
        <v>3462.5322997416024</v>
      </c>
      <c r="K89" s="2">
        <v>118.86304909560704</v>
      </c>
      <c r="L89" s="1">
        <v>3.5548686244203952E-2</v>
      </c>
    </row>
    <row r="90" spans="1:12" x14ac:dyDescent="0.3">
      <c r="A90">
        <v>2139</v>
      </c>
      <c r="B90" t="s">
        <v>538</v>
      </c>
      <c r="C90" t="s">
        <v>6</v>
      </c>
      <c r="D90" s="3">
        <v>502</v>
      </c>
      <c r="E90" t="s">
        <v>535</v>
      </c>
      <c r="F90" s="2">
        <v>1618000</v>
      </c>
      <c r="G90" s="2">
        <v>1620000</v>
      </c>
      <c r="H90" s="2">
        <f t="shared" si="4"/>
        <v>2000</v>
      </c>
      <c r="I90" s="2">
        <v>3223.1075697211154</v>
      </c>
      <c r="J90" s="2">
        <v>3227.0916334661356</v>
      </c>
      <c r="K90" s="2">
        <v>3.9840637450201939</v>
      </c>
      <c r="L90" s="1">
        <v>1.2360939431397635E-3</v>
      </c>
    </row>
    <row r="91" spans="1:12" x14ac:dyDescent="0.3">
      <c r="A91">
        <v>2141</v>
      </c>
      <c r="B91" t="s">
        <v>332</v>
      </c>
      <c r="C91" t="s">
        <v>6</v>
      </c>
      <c r="D91" s="3">
        <v>386</v>
      </c>
      <c r="E91" t="s">
        <v>292</v>
      </c>
      <c r="F91" s="2">
        <v>1223000</v>
      </c>
      <c r="G91" s="2">
        <v>1238000</v>
      </c>
      <c r="H91" s="2">
        <f t="shared" si="4"/>
        <v>15000</v>
      </c>
      <c r="I91" s="2">
        <v>3168.3937823834199</v>
      </c>
      <c r="J91" s="2">
        <v>3207.2538860103627</v>
      </c>
      <c r="K91" s="2">
        <v>38.860103626942873</v>
      </c>
      <c r="L91" s="1">
        <v>1.2264922322158584E-2</v>
      </c>
    </row>
    <row r="92" spans="1:12" x14ac:dyDescent="0.3">
      <c r="A92">
        <v>2142</v>
      </c>
      <c r="B92" t="s">
        <v>539</v>
      </c>
      <c r="C92" t="s">
        <v>6</v>
      </c>
      <c r="D92" s="3">
        <v>154</v>
      </c>
      <c r="E92" t="s">
        <v>535</v>
      </c>
      <c r="F92" s="2">
        <v>598000</v>
      </c>
      <c r="G92" s="2">
        <v>603000</v>
      </c>
      <c r="H92" s="2">
        <f t="shared" si="4"/>
        <v>5000</v>
      </c>
      <c r="I92" s="2">
        <v>3883.1168831168829</v>
      </c>
      <c r="J92" s="2">
        <v>3915.5844155844156</v>
      </c>
      <c r="K92" s="2">
        <v>32.467532467532692</v>
      </c>
      <c r="L92" s="1">
        <v>8.361204013377985E-3</v>
      </c>
    </row>
    <row r="93" spans="1:12" x14ac:dyDescent="0.3">
      <c r="A93">
        <v>2147</v>
      </c>
      <c r="B93" t="s">
        <v>300</v>
      </c>
      <c r="C93" t="s">
        <v>6</v>
      </c>
      <c r="D93" s="3">
        <v>159</v>
      </c>
      <c r="E93" t="s">
        <v>292</v>
      </c>
      <c r="F93" s="2">
        <v>607000</v>
      </c>
      <c r="G93" s="2">
        <v>613000</v>
      </c>
      <c r="H93" s="2">
        <f t="shared" si="4"/>
        <v>6000</v>
      </c>
      <c r="I93" s="2">
        <v>3817.6100628930817</v>
      </c>
      <c r="J93" s="2">
        <v>3855.3459119496856</v>
      </c>
      <c r="K93" s="2">
        <v>37.735849056603911</v>
      </c>
      <c r="L93" s="1">
        <v>9.8846787479407276E-3</v>
      </c>
    </row>
    <row r="94" spans="1:12" x14ac:dyDescent="0.3">
      <c r="A94">
        <v>2148</v>
      </c>
      <c r="B94" t="s">
        <v>301</v>
      </c>
      <c r="C94" t="s">
        <v>6</v>
      </c>
      <c r="D94" s="3">
        <v>85</v>
      </c>
      <c r="E94" t="s">
        <v>292</v>
      </c>
      <c r="F94" s="2">
        <v>399000</v>
      </c>
      <c r="G94" s="2">
        <v>413000</v>
      </c>
      <c r="H94" s="2">
        <f t="shared" si="4"/>
        <v>14000</v>
      </c>
      <c r="I94" s="2">
        <v>4694.1176470588234</v>
      </c>
      <c r="J94" s="2">
        <v>4858.8235294117649</v>
      </c>
      <c r="K94" s="2">
        <v>164.70588235294144</v>
      </c>
      <c r="L94" s="1">
        <v>3.5087719298245675E-2</v>
      </c>
    </row>
    <row r="95" spans="1:12" x14ac:dyDescent="0.3">
      <c r="A95">
        <v>2155</v>
      </c>
      <c r="B95" t="s">
        <v>480</v>
      </c>
      <c r="C95" t="s">
        <v>6</v>
      </c>
      <c r="D95" s="3">
        <v>348</v>
      </c>
      <c r="E95" t="s">
        <v>478</v>
      </c>
      <c r="F95" s="2">
        <v>1203000</v>
      </c>
      <c r="G95" s="2">
        <v>1211000</v>
      </c>
      <c r="H95" s="2">
        <f t="shared" si="4"/>
        <v>8000</v>
      </c>
      <c r="I95" s="2">
        <v>3456.8965517241381</v>
      </c>
      <c r="J95" s="2">
        <v>3479.8850574712642</v>
      </c>
      <c r="K95" s="2">
        <v>22.988505747126055</v>
      </c>
      <c r="L95" s="1">
        <v>6.6500415627596563E-3</v>
      </c>
    </row>
    <row r="96" spans="1:12" x14ac:dyDescent="0.3">
      <c r="A96">
        <v>2156</v>
      </c>
      <c r="B96" t="s">
        <v>481</v>
      </c>
      <c r="C96" t="s">
        <v>6</v>
      </c>
      <c r="D96" s="3">
        <v>447</v>
      </c>
      <c r="E96" t="s">
        <v>478</v>
      </c>
      <c r="F96" s="2">
        <v>1503000</v>
      </c>
      <c r="G96" s="2">
        <v>1503000</v>
      </c>
      <c r="H96" s="2">
        <f t="shared" si="4"/>
        <v>0</v>
      </c>
      <c r="I96" s="2">
        <v>3362.4161073825503</v>
      </c>
      <c r="J96" s="2">
        <v>3362.4161073825503</v>
      </c>
      <c r="K96" s="2">
        <v>0</v>
      </c>
      <c r="L96" s="1">
        <v>0</v>
      </c>
    </row>
    <row r="97" spans="1:12" x14ac:dyDescent="0.3">
      <c r="A97">
        <v>2161</v>
      </c>
      <c r="B97" t="s">
        <v>231</v>
      </c>
      <c r="C97" t="s">
        <v>6</v>
      </c>
      <c r="D97" s="3">
        <v>209.99999999999997</v>
      </c>
      <c r="E97" t="s">
        <v>232</v>
      </c>
      <c r="F97" s="2">
        <v>768000</v>
      </c>
      <c r="G97" s="2">
        <v>761000</v>
      </c>
      <c r="H97" s="2">
        <f t="shared" si="4"/>
        <v>-7000</v>
      </c>
      <c r="I97" s="2">
        <v>3657.1428571428578</v>
      </c>
      <c r="J97" s="2">
        <v>3623.8095238095243</v>
      </c>
      <c r="K97" s="2">
        <v>-33.333333333333485</v>
      </c>
      <c r="L97" s="1">
        <v>-9.1145833333333738E-3</v>
      </c>
    </row>
    <row r="98" spans="1:12" x14ac:dyDescent="0.3">
      <c r="A98">
        <v>2163</v>
      </c>
      <c r="B98" t="s">
        <v>233</v>
      </c>
      <c r="C98" t="s">
        <v>6</v>
      </c>
      <c r="D98" s="3">
        <v>201.99999999999997</v>
      </c>
      <c r="E98" t="s">
        <v>232</v>
      </c>
      <c r="F98" s="2">
        <v>728000</v>
      </c>
      <c r="G98" s="2">
        <v>724000</v>
      </c>
      <c r="H98" s="2">
        <f t="shared" si="4"/>
        <v>-4000</v>
      </c>
      <c r="I98" s="2">
        <v>3603.9603960396043</v>
      </c>
      <c r="J98" s="2">
        <v>3584.1584158415849</v>
      </c>
      <c r="K98" s="2">
        <v>-19.801980198019464</v>
      </c>
      <c r="L98" s="1">
        <v>-5.4945054945054004E-3</v>
      </c>
    </row>
    <row r="99" spans="1:12" x14ac:dyDescent="0.3">
      <c r="A99">
        <v>2164</v>
      </c>
      <c r="B99" t="s">
        <v>482</v>
      </c>
      <c r="C99" t="s">
        <v>6</v>
      </c>
      <c r="D99" s="3">
        <v>174</v>
      </c>
      <c r="E99" t="s">
        <v>478</v>
      </c>
      <c r="F99" s="2">
        <v>640000</v>
      </c>
      <c r="G99" s="2">
        <v>648000</v>
      </c>
      <c r="H99" s="2">
        <f t="shared" si="4"/>
        <v>8000</v>
      </c>
      <c r="I99" s="2">
        <v>3678.1609195402298</v>
      </c>
      <c r="J99" s="2">
        <v>3724.1379310344828</v>
      </c>
      <c r="K99" s="2">
        <v>45.97701149425302</v>
      </c>
      <c r="L99" s="1">
        <v>1.2500000000000041E-2</v>
      </c>
    </row>
    <row r="100" spans="1:12" x14ac:dyDescent="0.3">
      <c r="A100">
        <v>2165</v>
      </c>
      <c r="B100" t="s">
        <v>234</v>
      </c>
      <c r="C100" t="s">
        <v>6</v>
      </c>
      <c r="D100" s="3">
        <v>211</v>
      </c>
      <c r="E100" t="s">
        <v>232</v>
      </c>
      <c r="F100" s="2">
        <v>734000</v>
      </c>
      <c r="G100" s="2">
        <v>734000</v>
      </c>
      <c r="H100" s="2">
        <f t="shared" si="4"/>
        <v>0</v>
      </c>
      <c r="I100" s="2">
        <v>3478.6729857819905</v>
      </c>
      <c r="J100" s="2">
        <v>3478.6729857819905</v>
      </c>
      <c r="K100" s="2">
        <v>0</v>
      </c>
      <c r="L100" s="1">
        <v>0</v>
      </c>
    </row>
    <row r="101" spans="1:12" x14ac:dyDescent="0.3">
      <c r="A101">
        <v>2166</v>
      </c>
      <c r="B101" t="s">
        <v>235</v>
      </c>
      <c r="C101" t="s">
        <v>6</v>
      </c>
      <c r="D101" s="3">
        <v>107.00000000000001</v>
      </c>
      <c r="E101" t="s">
        <v>232</v>
      </c>
      <c r="F101" s="2">
        <v>447000</v>
      </c>
      <c r="G101" s="2">
        <v>442000</v>
      </c>
      <c r="H101" s="2">
        <f t="shared" si="4"/>
        <v>-5000</v>
      </c>
      <c r="I101" s="2">
        <v>4177.5700934579436</v>
      </c>
      <c r="J101" s="2">
        <v>4130.8411214953267</v>
      </c>
      <c r="K101" s="2">
        <v>-46.728971962616924</v>
      </c>
      <c r="L101" s="1">
        <v>-1.1185682326621949E-2</v>
      </c>
    </row>
    <row r="102" spans="1:12" x14ac:dyDescent="0.3">
      <c r="A102">
        <v>2167</v>
      </c>
      <c r="B102" t="s">
        <v>483</v>
      </c>
      <c r="C102" t="s">
        <v>6</v>
      </c>
      <c r="D102" s="3">
        <v>199</v>
      </c>
      <c r="E102" t="s">
        <v>478</v>
      </c>
      <c r="F102" s="2">
        <v>696000</v>
      </c>
      <c r="G102" s="2">
        <v>689000</v>
      </c>
      <c r="H102" s="2">
        <f t="shared" si="4"/>
        <v>-7000</v>
      </c>
      <c r="I102" s="2">
        <v>3497.4874371859296</v>
      </c>
      <c r="J102" s="2">
        <v>3462.3115577889448</v>
      </c>
      <c r="K102" s="2">
        <v>-35.175879396984783</v>
      </c>
      <c r="L102" s="1">
        <v>-1.0057471264367776E-2</v>
      </c>
    </row>
    <row r="103" spans="1:12" x14ac:dyDescent="0.3">
      <c r="A103">
        <v>2168</v>
      </c>
      <c r="B103" t="s">
        <v>236</v>
      </c>
      <c r="C103" t="s">
        <v>6</v>
      </c>
      <c r="D103" s="3">
        <v>203</v>
      </c>
      <c r="E103" t="s">
        <v>232</v>
      </c>
      <c r="F103" s="2">
        <v>730000</v>
      </c>
      <c r="G103" s="2">
        <v>749000</v>
      </c>
      <c r="H103" s="2">
        <f t="shared" si="4"/>
        <v>19000</v>
      </c>
      <c r="I103" s="2">
        <v>3596.0591133004928</v>
      </c>
      <c r="J103" s="2">
        <v>3689.655172413793</v>
      </c>
      <c r="K103" s="2">
        <v>93.596059113300271</v>
      </c>
      <c r="L103" s="1">
        <v>2.6027397260273911E-2</v>
      </c>
    </row>
    <row r="104" spans="1:12" x14ac:dyDescent="0.3">
      <c r="A104">
        <v>2169</v>
      </c>
      <c r="B104" t="s">
        <v>237</v>
      </c>
      <c r="C104" t="s">
        <v>6</v>
      </c>
      <c r="D104" s="3">
        <v>64</v>
      </c>
      <c r="E104" t="s">
        <v>232</v>
      </c>
      <c r="F104" s="2">
        <v>315000</v>
      </c>
      <c r="G104" s="2">
        <v>317000</v>
      </c>
      <c r="H104" s="2">
        <f t="shared" si="4"/>
        <v>2000</v>
      </c>
      <c r="I104" s="2">
        <v>4921.875</v>
      </c>
      <c r="J104" s="2">
        <v>4953.125</v>
      </c>
      <c r="K104" s="2">
        <v>31.25</v>
      </c>
      <c r="L104" s="1">
        <v>6.3492063492063492E-3</v>
      </c>
    </row>
    <row r="105" spans="1:12" x14ac:dyDescent="0.3">
      <c r="A105">
        <v>2171</v>
      </c>
      <c r="B105" t="s">
        <v>239</v>
      </c>
      <c r="C105" t="s">
        <v>6</v>
      </c>
      <c r="D105" s="3">
        <v>418</v>
      </c>
      <c r="E105" t="s">
        <v>232</v>
      </c>
      <c r="F105" s="2">
        <v>1452000</v>
      </c>
      <c r="G105" s="2">
        <v>1467000</v>
      </c>
      <c r="H105" s="2">
        <f t="shared" si="4"/>
        <v>15000</v>
      </c>
      <c r="I105" s="2">
        <v>3473.6842105263158</v>
      </c>
      <c r="J105" s="2">
        <v>3509.5693779904304</v>
      </c>
      <c r="K105" s="2">
        <v>35.885167464114602</v>
      </c>
      <c r="L105" s="1">
        <v>1.0330578512396627E-2</v>
      </c>
    </row>
    <row r="106" spans="1:12" x14ac:dyDescent="0.3">
      <c r="A106">
        <v>2172</v>
      </c>
      <c r="B106" t="s">
        <v>240</v>
      </c>
      <c r="C106" t="s">
        <v>6</v>
      </c>
      <c r="D106" s="3">
        <v>423</v>
      </c>
      <c r="E106" t="s">
        <v>232</v>
      </c>
      <c r="F106" s="2">
        <v>1487000</v>
      </c>
      <c r="G106" s="2">
        <v>1484000</v>
      </c>
      <c r="H106" s="2">
        <f t="shared" si="4"/>
        <v>-3000</v>
      </c>
      <c r="I106" s="2">
        <v>3515.3664302600473</v>
      </c>
      <c r="J106" s="2">
        <v>3508.274231678487</v>
      </c>
      <c r="K106" s="2">
        <v>-7.0921985815602966</v>
      </c>
      <c r="L106" s="1">
        <v>-2.0174848688634872E-3</v>
      </c>
    </row>
    <row r="107" spans="1:12" x14ac:dyDescent="0.3">
      <c r="A107">
        <v>2175</v>
      </c>
      <c r="B107" t="s">
        <v>241</v>
      </c>
      <c r="C107" t="s">
        <v>6</v>
      </c>
      <c r="D107" s="3">
        <v>307</v>
      </c>
      <c r="E107" t="s">
        <v>232</v>
      </c>
      <c r="F107" s="2">
        <v>1123000</v>
      </c>
      <c r="G107" s="2">
        <v>1143000</v>
      </c>
      <c r="H107" s="2">
        <f t="shared" si="4"/>
        <v>20000</v>
      </c>
      <c r="I107" s="2">
        <v>3657.9804560260586</v>
      </c>
      <c r="J107" s="2">
        <v>3723.1270358306188</v>
      </c>
      <c r="K107" s="2">
        <v>65.146579804560133</v>
      </c>
      <c r="L107" s="1">
        <v>1.780943900267138E-2</v>
      </c>
    </row>
    <row r="108" spans="1:12" x14ac:dyDescent="0.3">
      <c r="A108">
        <v>2176</v>
      </c>
      <c r="B108" t="s">
        <v>242</v>
      </c>
      <c r="C108" t="s">
        <v>6</v>
      </c>
      <c r="D108" s="3">
        <v>307</v>
      </c>
      <c r="E108" t="s">
        <v>232</v>
      </c>
      <c r="F108" s="2">
        <v>1205000</v>
      </c>
      <c r="G108" s="2">
        <v>1231000</v>
      </c>
      <c r="H108" s="2">
        <f t="shared" si="4"/>
        <v>26000</v>
      </c>
      <c r="I108" s="2">
        <v>3925.0814332247555</v>
      </c>
      <c r="J108" s="2">
        <v>4009.7719869706839</v>
      </c>
      <c r="K108" s="2">
        <v>84.690553745928355</v>
      </c>
      <c r="L108" s="1">
        <v>2.1576763485477185E-2</v>
      </c>
    </row>
    <row r="109" spans="1:12" x14ac:dyDescent="0.3">
      <c r="A109">
        <v>2180</v>
      </c>
      <c r="B109" t="s">
        <v>269</v>
      </c>
      <c r="C109" t="s">
        <v>6</v>
      </c>
      <c r="D109" s="3">
        <v>236</v>
      </c>
      <c r="E109" t="s">
        <v>232</v>
      </c>
      <c r="F109" s="2">
        <v>952000</v>
      </c>
      <c r="G109" s="2">
        <v>955000</v>
      </c>
      <c r="H109" s="2">
        <f t="shared" si="4"/>
        <v>3000</v>
      </c>
      <c r="I109" s="2">
        <v>4033.898305084746</v>
      </c>
      <c r="J109" s="2">
        <v>4046.6101694915255</v>
      </c>
      <c r="K109" s="2">
        <v>12.711864406779569</v>
      </c>
      <c r="L109" s="1">
        <v>3.1512605042016578E-3</v>
      </c>
    </row>
    <row r="110" spans="1:12" x14ac:dyDescent="0.3">
      <c r="A110">
        <v>2183</v>
      </c>
      <c r="B110" t="s">
        <v>243</v>
      </c>
      <c r="C110" t="s">
        <v>6</v>
      </c>
      <c r="D110" s="3">
        <v>256</v>
      </c>
      <c r="E110" t="s">
        <v>232</v>
      </c>
      <c r="F110" s="2">
        <v>952000</v>
      </c>
      <c r="G110" s="2">
        <v>966000</v>
      </c>
      <c r="H110" s="2">
        <f t="shared" si="4"/>
        <v>14000</v>
      </c>
      <c r="I110" s="2">
        <v>3718.75</v>
      </c>
      <c r="J110" s="2">
        <v>3773.4375</v>
      </c>
      <c r="K110" s="2">
        <v>54.6875</v>
      </c>
      <c r="L110" s="1">
        <v>1.4705882352941176E-2</v>
      </c>
    </row>
    <row r="111" spans="1:12" x14ac:dyDescent="0.3">
      <c r="A111">
        <v>2185</v>
      </c>
      <c r="B111" t="s">
        <v>484</v>
      </c>
      <c r="C111" t="s">
        <v>6</v>
      </c>
      <c r="D111" s="3">
        <v>205</v>
      </c>
      <c r="E111" t="s">
        <v>478</v>
      </c>
      <c r="F111" s="2">
        <v>742000</v>
      </c>
      <c r="G111" s="2">
        <v>748000</v>
      </c>
      <c r="H111" s="2">
        <f t="shared" si="4"/>
        <v>6000</v>
      </c>
      <c r="I111" s="2">
        <v>3619.5121951219512</v>
      </c>
      <c r="J111" s="2">
        <v>3648.7804878048782</v>
      </c>
      <c r="K111" s="2">
        <v>29.26829268292704</v>
      </c>
      <c r="L111" s="1">
        <v>8.0862533692722949E-3</v>
      </c>
    </row>
    <row r="112" spans="1:12" x14ac:dyDescent="0.3">
      <c r="A112">
        <v>2187</v>
      </c>
      <c r="B112" t="s">
        <v>485</v>
      </c>
      <c r="C112" t="s">
        <v>6</v>
      </c>
      <c r="D112" s="3">
        <v>211</v>
      </c>
      <c r="E112" t="s">
        <v>478</v>
      </c>
      <c r="F112" s="2">
        <v>753000</v>
      </c>
      <c r="G112" s="2">
        <v>741000</v>
      </c>
      <c r="H112" s="2">
        <f t="shared" si="4"/>
        <v>-12000</v>
      </c>
      <c r="I112" s="2">
        <v>3568.7203791469196</v>
      </c>
      <c r="J112" s="2">
        <v>3511.8483412322275</v>
      </c>
      <c r="K112" s="2">
        <v>-56.8720379146921</v>
      </c>
      <c r="L112" s="1">
        <v>-1.5936254980079726E-2</v>
      </c>
    </row>
    <row r="113" spans="1:12" x14ac:dyDescent="0.3">
      <c r="A113">
        <v>2188</v>
      </c>
      <c r="B113" t="s">
        <v>486</v>
      </c>
      <c r="C113" t="s">
        <v>6</v>
      </c>
      <c r="D113" s="3">
        <v>91</v>
      </c>
      <c r="E113" t="s">
        <v>478</v>
      </c>
      <c r="F113" s="2">
        <v>391000</v>
      </c>
      <c r="G113" s="2">
        <v>384000</v>
      </c>
      <c r="H113" s="2">
        <f t="shared" si="4"/>
        <v>-7000</v>
      </c>
      <c r="I113" s="2">
        <v>4296.7032967032965</v>
      </c>
      <c r="J113" s="2">
        <v>4219.7802197802193</v>
      </c>
      <c r="K113" s="2">
        <v>-76.923076923077133</v>
      </c>
      <c r="L113" s="1">
        <v>-1.7902813299232788E-2</v>
      </c>
    </row>
    <row r="114" spans="1:12" x14ac:dyDescent="0.3">
      <c r="A114">
        <v>2189</v>
      </c>
      <c r="B114" t="s">
        <v>487</v>
      </c>
      <c r="C114" t="s">
        <v>6</v>
      </c>
      <c r="D114" s="3">
        <v>201</v>
      </c>
      <c r="E114" t="s">
        <v>478</v>
      </c>
      <c r="F114" s="2">
        <v>719000</v>
      </c>
      <c r="G114" s="2">
        <v>723000</v>
      </c>
      <c r="H114" s="2">
        <f t="shared" si="4"/>
        <v>4000</v>
      </c>
      <c r="I114" s="2">
        <v>3577.1144278606967</v>
      </c>
      <c r="J114" s="2">
        <v>3597.0149253731342</v>
      </c>
      <c r="K114" s="2">
        <v>19.900497512437596</v>
      </c>
      <c r="L114" s="1">
        <v>5.5632823365785213E-3</v>
      </c>
    </row>
    <row r="115" spans="1:12" x14ac:dyDescent="0.3">
      <c r="A115">
        <v>2190</v>
      </c>
      <c r="B115" t="s">
        <v>488</v>
      </c>
      <c r="C115" t="s">
        <v>6</v>
      </c>
      <c r="D115" s="3">
        <v>58</v>
      </c>
      <c r="E115" t="s">
        <v>478</v>
      </c>
      <c r="F115" s="2">
        <v>299000</v>
      </c>
      <c r="G115" s="2">
        <v>294000</v>
      </c>
      <c r="H115" s="2">
        <f t="shared" si="4"/>
        <v>-5000</v>
      </c>
      <c r="I115" s="2">
        <v>5155.1724137931033</v>
      </c>
      <c r="J115" s="2">
        <v>5068.9655172413795</v>
      </c>
      <c r="K115" s="2">
        <v>-86.20689655172373</v>
      </c>
      <c r="L115" s="1">
        <v>-1.6722408026755776E-2</v>
      </c>
    </row>
    <row r="116" spans="1:12" x14ac:dyDescent="0.3">
      <c r="A116">
        <v>2191</v>
      </c>
      <c r="B116" t="s">
        <v>489</v>
      </c>
      <c r="C116" t="s">
        <v>6</v>
      </c>
      <c r="D116" s="3">
        <v>580</v>
      </c>
      <c r="E116" t="s">
        <v>478</v>
      </c>
      <c r="F116" s="2">
        <v>2025000</v>
      </c>
      <c r="G116" s="2">
        <v>2039000</v>
      </c>
      <c r="H116" s="2">
        <f t="shared" si="4"/>
        <v>14000</v>
      </c>
      <c r="I116" s="2">
        <v>3491.3793103448274</v>
      </c>
      <c r="J116" s="2">
        <v>3515.5172413793102</v>
      </c>
      <c r="K116" s="2">
        <v>24.13793103448279</v>
      </c>
      <c r="L116" s="1">
        <v>6.9135802469135893E-3</v>
      </c>
    </row>
    <row r="117" spans="1:12" x14ac:dyDescent="0.3">
      <c r="A117">
        <v>2192</v>
      </c>
      <c r="B117" t="s">
        <v>244</v>
      </c>
      <c r="C117" t="s">
        <v>6</v>
      </c>
      <c r="D117" s="3">
        <v>410</v>
      </c>
      <c r="E117" t="s">
        <v>232</v>
      </c>
      <c r="F117" s="2">
        <v>1350000</v>
      </c>
      <c r="G117" s="2">
        <v>1382000</v>
      </c>
      <c r="H117" s="2">
        <f t="shared" si="4"/>
        <v>32000</v>
      </c>
      <c r="I117" s="2">
        <v>3292.6829268292681</v>
      </c>
      <c r="J117" s="2">
        <v>3370.731707317073</v>
      </c>
      <c r="K117" s="2">
        <v>78.048780487804834</v>
      </c>
      <c r="L117" s="1">
        <v>2.3703703703703692E-2</v>
      </c>
    </row>
    <row r="118" spans="1:12" x14ac:dyDescent="0.3">
      <c r="A118">
        <v>2193</v>
      </c>
      <c r="B118" t="s">
        <v>245</v>
      </c>
      <c r="C118" t="s">
        <v>6</v>
      </c>
      <c r="D118" s="3">
        <v>186</v>
      </c>
      <c r="E118" t="s">
        <v>232</v>
      </c>
      <c r="F118" s="2">
        <v>693000</v>
      </c>
      <c r="G118" s="2">
        <v>702000</v>
      </c>
      <c r="H118" s="2">
        <f t="shared" si="4"/>
        <v>9000</v>
      </c>
      <c r="I118" s="2">
        <v>3725.8064516129034</v>
      </c>
      <c r="J118" s="2">
        <v>3774.1935483870966</v>
      </c>
      <c r="K118" s="2">
        <v>48.387096774193196</v>
      </c>
      <c r="L118" s="1">
        <v>1.2987012987012892E-2</v>
      </c>
    </row>
    <row r="119" spans="1:12" x14ac:dyDescent="0.3">
      <c r="A119">
        <v>2223</v>
      </c>
      <c r="B119" t="s">
        <v>412</v>
      </c>
      <c r="C119" t="s">
        <v>6</v>
      </c>
      <c r="D119" s="3">
        <v>212</v>
      </c>
      <c r="E119" t="s">
        <v>380</v>
      </c>
      <c r="F119" s="2">
        <v>769000</v>
      </c>
      <c r="G119" s="2">
        <v>762000</v>
      </c>
      <c r="H119" s="2">
        <f t="shared" si="4"/>
        <v>-7000</v>
      </c>
      <c r="I119" s="2">
        <v>3627.3584905660377</v>
      </c>
      <c r="J119" s="2">
        <v>3594.3396226415093</v>
      </c>
      <c r="K119" s="2">
        <v>-33.018867924528422</v>
      </c>
      <c r="L119" s="1">
        <v>-9.1027308192458065E-3</v>
      </c>
    </row>
    <row r="120" spans="1:12" x14ac:dyDescent="0.3">
      <c r="A120">
        <v>2226</v>
      </c>
      <c r="B120" t="s">
        <v>379</v>
      </c>
      <c r="C120" t="s">
        <v>6</v>
      </c>
      <c r="D120" s="3">
        <v>104.99999999999999</v>
      </c>
      <c r="E120" t="s">
        <v>380</v>
      </c>
      <c r="F120" s="2">
        <v>440000</v>
      </c>
      <c r="G120" s="2">
        <v>460000</v>
      </c>
      <c r="H120" s="2">
        <f t="shared" si="4"/>
        <v>20000</v>
      </c>
      <c r="I120" s="2">
        <v>4190.4761904761908</v>
      </c>
      <c r="J120" s="2">
        <v>4380.9523809523816</v>
      </c>
      <c r="K120" s="2">
        <v>190.47619047619082</v>
      </c>
      <c r="L120" s="1">
        <v>4.5454545454545532E-2</v>
      </c>
    </row>
    <row r="121" spans="1:12" x14ac:dyDescent="0.3">
      <c r="A121">
        <v>2227</v>
      </c>
      <c r="B121" t="s">
        <v>381</v>
      </c>
      <c r="C121" t="s">
        <v>6</v>
      </c>
      <c r="D121" s="3">
        <v>181</v>
      </c>
      <c r="E121" t="s">
        <v>380</v>
      </c>
      <c r="F121" s="2">
        <v>675000</v>
      </c>
      <c r="G121" s="2">
        <v>675000</v>
      </c>
      <c r="H121" s="2">
        <f t="shared" si="4"/>
        <v>0</v>
      </c>
      <c r="I121" s="2">
        <v>3729.2817679558011</v>
      </c>
      <c r="J121" s="2">
        <v>3729.2817679558011</v>
      </c>
      <c r="K121" s="2">
        <v>0</v>
      </c>
      <c r="L121" s="1">
        <v>0</v>
      </c>
    </row>
    <row r="122" spans="1:12" x14ac:dyDescent="0.3">
      <c r="A122">
        <v>2228</v>
      </c>
      <c r="B122" t="s">
        <v>382</v>
      </c>
      <c r="C122" t="s">
        <v>6</v>
      </c>
      <c r="D122" s="3">
        <v>413.00000000000006</v>
      </c>
      <c r="E122" t="s">
        <v>380</v>
      </c>
      <c r="F122" s="2">
        <v>1493000</v>
      </c>
      <c r="G122" s="2">
        <v>1538000</v>
      </c>
      <c r="H122" s="2">
        <f t="shared" si="4"/>
        <v>45000</v>
      </c>
      <c r="I122" s="2">
        <v>3615.0121065375297</v>
      </c>
      <c r="J122" s="2">
        <v>3723.9709443099268</v>
      </c>
      <c r="K122" s="2">
        <v>108.95883777239715</v>
      </c>
      <c r="L122" s="1">
        <v>3.0140656396517099E-2</v>
      </c>
    </row>
    <row r="123" spans="1:12" x14ac:dyDescent="0.3">
      <c r="A123">
        <v>2229</v>
      </c>
      <c r="B123" t="s">
        <v>421</v>
      </c>
      <c r="C123" t="s">
        <v>6</v>
      </c>
      <c r="D123" s="3">
        <v>107.00000000000001</v>
      </c>
      <c r="E123" t="s">
        <v>380</v>
      </c>
      <c r="F123" s="2">
        <v>448000</v>
      </c>
      <c r="G123" s="2">
        <v>438000</v>
      </c>
      <c r="H123" s="2">
        <f t="shared" si="4"/>
        <v>-10000</v>
      </c>
      <c r="I123" s="2">
        <v>4186.9158878504668</v>
      </c>
      <c r="J123" s="2">
        <v>4093.4579439252329</v>
      </c>
      <c r="K123" s="2">
        <v>-93.457943925233849</v>
      </c>
      <c r="L123" s="1">
        <v>-2.2321428571428624E-2</v>
      </c>
    </row>
    <row r="124" spans="1:12" x14ac:dyDescent="0.3">
      <c r="A124">
        <v>2230</v>
      </c>
      <c r="B124" t="s">
        <v>413</v>
      </c>
      <c r="C124" t="s">
        <v>6</v>
      </c>
      <c r="D124" s="3">
        <v>461.00000000000006</v>
      </c>
      <c r="E124" t="s">
        <v>380</v>
      </c>
      <c r="F124" s="2">
        <v>1497000</v>
      </c>
      <c r="G124" s="2">
        <v>1520000</v>
      </c>
      <c r="H124" s="2">
        <f t="shared" si="4"/>
        <v>23000</v>
      </c>
      <c r="I124" s="2">
        <v>3247.2885032537956</v>
      </c>
      <c r="J124" s="2">
        <v>3297.1800433839476</v>
      </c>
      <c r="K124" s="2">
        <v>49.891540130151952</v>
      </c>
      <c r="L124" s="1">
        <v>1.5364061456245861E-2</v>
      </c>
    </row>
    <row r="125" spans="1:12" x14ac:dyDescent="0.3">
      <c r="A125">
        <v>2231</v>
      </c>
      <c r="B125" t="s">
        <v>383</v>
      </c>
      <c r="C125" t="s">
        <v>6</v>
      </c>
      <c r="D125" s="3">
        <v>131</v>
      </c>
      <c r="E125" t="s">
        <v>380</v>
      </c>
      <c r="F125" s="2">
        <v>541000</v>
      </c>
      <c r="G125" s="2">
        <v>546000</v>
      </c>
      <c r="H125" s="2">
        <f t="shared" si="4"/>
        <v>5000</v>
      </c>
      <c r="I125" s="2">
        <v>4129.7709923664124</v>
      </c>
      <c r="J125" s="2">
        <v>4167.93893129771</v>
      </c>
      <c r="K125" s="2">
        <v>38.167938931297613</v>
      </c>
      <c r="L125" s="1">
        <v>9.2421441774491447E-3</v>
      </c>
    </row>
    <row r="126" spans="1:12" x14ac:dyDescent="0.3">
      <c r="A126">
        <v>2232</v>
      </c>
      <c r="B126" t="s">
        <v>419</v>
      </c>
      <c r="C126" t="s">
        <v>6</v>
      </c>
      <c r="D126" s="3">
        <v>217</v>
      </c>
      <c r="E126" t="s">
        <v>380</v>
      </c>
      <c r="F126" s="2">
        <v>799000</v>
      </c>
      <c r="G126" s="2">
        <v>796000</v>
      </c>
      <c r="H126" s="2">
        <f t="shared" si="4"/>
        <v>-3000</v>
      </c>
      <c r="I126" s="2">
        <v>3682.0276497695854</v>
      </c>
      <c r="J126" s="2">
        <v>3668.2027649769584</v>
      </c>
      <c r="K126" s="2">
        <v>-13.824884792627017</v>
      </c>
      <c r="L126" s="1">
        <v>-3.7546933667084639E-3</v>
      </c>
    </row>
    <row r="127" spans="1:12" x14ac:dyDescent="0.3">
      <c r="A127">
        <v>2233</v>
      </c>
      <c r="B127" t="s">
        <v>422</v>
      </c>
      <c r="C127" t="s">
        <v>6</v>
      </c>
      <c r="D127" s="3">
        <v>139</v>
      </c>
      <c r="E127" t="s">
        <v>380</v>
      </c>
      <c r="F127" s="2">
        <v>584000</v>
      </c>
      <c r="G127" s="2">
        <v>570000</v>
      </c>
      <c r="H127" s="2">
        <f t="shared" si="4"/>
        <v>-14000</v>
      </c>
      <c r="I127" s="2">
        <v>4201.4388489208632</v>
      </c>
      <c r="J127" s="2">
        <v>4100.7194244604316</v>
      </c>
      <c r="K127" s="2">
        <v>-100.71942446043158</v>
      </c>
      <c r="L127" s="1">
        <v>-2.3972602739726012E-2</v>
      </c>
    </row>
    <row r="128" spans="1:12" x14ac:dyDescent="0.3">
      <c r="A128">
        <v>2235</v>
      </c>
      <c r="B128" t="s">
        <v>384</v>
      </c>
      <c r="C128" t="s">
        <v>6</v>
      </c>
      <c r="D128" s="3">
        <v>517</v>
      </c>
      <c r="E128" t="s">
        <v>380</v>
      </c>
      <c r="F128" s="2">
        <v>1847000</v>
      </c>
      <c r="G128" s="2">
        <v>1914000</v>
      </c>
      <c r="H128" s="2">
        <f t="shared" si="4"/>
        <v>67000</v>
      </c>
      <c r="I128" s="2">
        <v>3572.5338491295938</v>
      </c>
      <c r="J128" s="2">
        <v>3702.127659574468</v>
      </c>
      <c r="K128" s="2">
        <v>129.59381044487418</v>
      </c>
      <c r="L128" s="1">
        <v>3.6275040606388712E-2</v>
      </c>
    </row>
    <row r="129" spans="1:12" x14ac:dyDescent="0.3">
      <c r="A129">
        <v>2237</v>
      </c>
      <c r="B129" t="s">
        <v>385</v>
      </c>
      <c r="C129" t="s">
        <v>6</v>
      </c>
      <c r="D129" s="3">
        <v>402.99999999999994</v>
      </c>
      <c r="E129" t="s">
        <v>380</v>
      </c>
      <c r="F129" s="2">
        <v>1538000</v>
      </c>
      <c r="G129" s="2">
        <v>1623000</v>
      </c>
      <c r="H129" s="2">
        <f t="shared" si="4"/>
        <v>85000</v>
      </c>
      <c r="I129" s="2">
        <v>3816.3771712158814</v>
      </c>
      <c r="J129" s="2">
        <v>4027.2952853598022</v>
      </c>
      <c r="K129" s="2">
        <v>210.91811414392077</v>
      </c>
      <c r="L129" s="1">
        <v>5.5266579973992237E-2</v>
      </c>
    </row>
    <row r="130" spans="1:12" x14ac:dyDescent="0.3">
      <c r="A130">
        <v>2239</v>
      </c>
      <c r="B130" t="s">
        <v>386</v>
      </c>
      <c r="C130" t="s">
        <v>6</v>
      </c>
      <c r="D130" s="3">
        <v>94</v>
      </c>
      <c r="E130" t="s">
        <v>380</v>
      </c>
      <c r="F130" s="2">
        <v>391000</v>
      </c>
      <c r="G130" s="2">
        <v>383000</v>
      </c>
      <c r="H130" s="2">
        <f t="shared" si="4"/>
        <v>-8000</v>
      </c>
      <c r="I130" s="2">
        <v>4159.5744680851067</v>
      </c>
      <c r="J130" s="2">
        <v>4074.4680851063831</v>
      </c>
      <c r="K130" s="2">
        <v>-85.106382978723559</v>
      </c>
      <c r="L130" s="1">
        <v>-2.0460358056266021E-2</v>
      </c>
    </row>
    <row r="131" spans="1:12" x14ac:dyDescent="0.3">
      <c r="A131">
        <v>2245</v>
      </c>
      <c r="B131" t="s">
        <v>387</v>
      </c>
      <c r="C131" t="s">
        <v>6</v>
      </c>
      <c r="D131" s="3">
        <v>269</v>
      </c>
      <c r="E131" t="s">
        <v>380</v>
      </c>
      <c r="F131" s="2">
        <v>1232000</v>
      </c>
      <c r="G131" s="2">
        <v>1203000</v>
      </c>
      <c r="H131" s="2">
        <f t="shared" ref="H131:H194" si="5">G131-F131</f>
        <v>-29000</v>
      </c>
      <c r="I131" s="2">
        <v>4579.9256505576204</v>
      </c>
      <c r="J131" s="2">
        <v>4472.1189591078064</v>
      </c>
      <c r="K131" s="2">
        <v>-107.80669144981402</v>
      </c>
      <c r="L131" s="1">
        <v>-2.3538961038961019E-2</v>
      </c>
    </row>
    <row r="132" spans="1:12" x14ac:dyDescent="0.3">
      <c r="A132">
        <v>2246</v>
      </c>
      <c r="B132" t="s">
        <v>423</v>
      </c>
      <c r="C132" t="s">
        <v>6</v>
      </c>
      <c r="D132" s="3">
        <v>219</v>
      </c>
      <c r="E132" t="s">
        <v>380</v>
      </c>
      <c r="F132" s="2">
        <v>764000</v>
      </c>
      <c r="G132" s="2">
        <v>758000</v>
      </c>
      <c r="H132" s="2">
        <f t="shared" si="5"/>
        <v>-6000</v>
      </c>
      <c r="I132" s="2">
        <v>3488.5844748858449</v>
      </c>
      <c r="J132" s="2">
        <v>3461.1872146118722</v>
      </c>
      <c r="K132" s="2">
        <v>-27.397260273972734</v>
      </c>
      <c r="L132" s="1">
        <v>-7.8534031413612943E-3</v>
      </c>
    </row>
    <row r="133" spans="1:12" x14ac:dyDescent="0.3">
      <c r="A133">
        <v>2249</v>
      </c>
      <c r="B133" t="s">
        <v>424</v>
      </c>
      <c r="C133" t="s">
        <v>6</v>
      </c>
      <c r="D133" s="3">
        <v>413.00000000000006</v>
      </c>
      <c r="E133" t="s">
        <v>380</v>
      </c>
      <c r="F133" s="2">
        <v>1638000</v>
      </c>
      <c r="G133" s="2">
        <v>1592000</v>
      </c>
      <c r="H133" s="2">
        <f t="shared" si="5"/>
        <v>-46000</v>
      </c>
      <c r="I133" s="2">
        <v>3966.1016949152536</v>
      </c>
      <c r="J133" s="2">
        <v>3854.7215496368035</v>
      </c>
      <c r="K133" s="2">
        <v>-111.38014527845007</v>
      </c>
      <c r="L133" s="1">
        <v>-2.8083028083028014E-2</v>
      </c>
    </row>
    <row r="134" spans="1:12" x14ac:dyDescent="0.3">
      <c r="A134">
        <v>2252</v>
      </c>
      <c r="B134" t="s">
        <v>388</v>
      </c>
      <c r="C134" t="s">
        <v>6</v>
      </c>
      <c r="D134" s="3">
        <v>171</v>
      </c>
      <c r="E134" t="s">
        <v>380</v>
      </c>
      <c r="F134" s="2">
        <v>771000</v>
      </c>
      <c r="G134" s="2">
        <v>792000</v>
      </c>
      <c r="H134" s="2">
        <f t="shared" si="5"/>
        <v>21000</v>
      </c>
      <c r="I134" s="2">
        <v>4508.7719298245611</v>
      </c>
      <c r="J134" s="2">
        <v>4631.5789473684208</v>
      </c>
      <c r="K134" s="2">
        <v>122.80701754385973</v>
      </c>
      <c r="L134" s="1">
        <v>2.7237354085603134E-2</v>
      </c>
    </row>
    <row r="135" spans="1:12" x14ac:dyDescent="0.3">
      <c r="A135">
        <v>2254</v>
      </c>
      <c r="B135" t="s">
        <v>389</v>
      </c>
      <c r="C135" t="s">
        <v>6</v>
      </c>
      <c r="D135" s="3">
        <v>209.99999999999997</v>
      </c>
      <c r="E135" t="s">
        <v>380</v>
      </c>
      <c r="F135" s="2">
        <v>876000</v>
      </c>
      <c r="G135" s="2">
        <v>891000</v>
      </c>
      <c r="H135" s="2">
        <f t="shared" si="5"/>
        <v>15000</v>
      </c>
      <c r="I135" s="2">
        <v>4171.4285714285716</v>
      </c>
      <c r="J135" s="2">
        <v>4242.8571428571431</v>
      </c>
      <c r="K135" s="2">
        <v>71.428571428571558</v>
      </c>
      <c r="L135" s="1">
        <v>1.7123287671232907E-2</v>
      </c>
    </row>
    <row r="136" spans="1:12" x14ac:dyDescent="0.3">
      <c r="A136">
        <v>2258</v>
      </c>
      <c r="B136" t="s">
        <v>62</v>
      </c>
      <c r="C136" t="s">
        <v>6</v>
      </c>
      <c r="D136" s="3">
        <v>425</v>
      </c>
      <c r="E136" t="s">
        <v>63</v>
      </c>
      <c r="F136" s="2">
        <v>1449000</v>
      </c>
      <c r="G136" s="2">
        <v>1438000</v>
      </c>
      <c r="H136" s="2">
        <f t="shared" si="5"/>
        <v>-11000</v>
      </c>
      <c r="I136" s="2">
        <v>3409.4117647058824</v>
      </c>
      <c r="J136" s="2">
        <v>3383.5294117647059</v>
      </c>
      <c r="K136" s="2">
        <v>-25.882352941176578</v>
      </c>
      <c r="L136" s="1">
        <v>-7.5914423740511012E-3</v>
      </c>
    </row>
    <row r="137" spans="1:12" x14ac:dyDescent="0.3">
      <c r="A137">
        <v>2259</v>
      </c>
      <c r="B137" t="s">
        <v>64</v>
      </c>
      <c r="C137" t="s">
        <v>6</v>
      </c>
      <c r="D137" s="3">
        <v>319</v>
      </c>
      <c r="E137" t="s">
        <v>63</v>
      </c>
      <c r="F137" s="2">
        <v>1133000</v>
      </c>
      <c r="G137" s="2">
        <v>1108000</v>
      </c>
      <c r="H137" s="2">
        <f t="shared" si="5"/>
        <v>-25000</v>
      </c>
      <c r="I137" s="2">
        <v>3551.7241379310344</v>
      </c>
      <c r="J137" s="2">
        <v>3473.3542319749217</v>
      </c>
      <c r="K137" s="2">
        <v>-78.369905956112689</v>
      </c>
      <c r="L137" s="1">
        <v>-2.2065313327449203E-2</v>
      </c>
    </row>
    <row r="138" spans="1:12" x14ac:dyDescent="0.3">
      <c r="A138">
        <v>2263</v>
      </c>
      <c r="B138" t="s">
        <v>65</v>
      </c>
      <c r="C138" t="s">
        <v>6</v>
      </c>
      <c r="D138" s="3">
        <v>360</v>
      </c>
      <c r="E138" t="s">
        <v>63</v>
      </c>
      <c r="F138" s="2">
        <v>1352000</v>
      </c>
      <c r="G138" s="2">
        <v>1400000</v>
      </c>
      <c r="H138" s="2">
        <f t="shared" si="5"/>
        <v>48000</v>
      </c>
      <c r="I138" s="2">
        <v>3755.5555555555557</v>
      </c>
      <c r="J138" s="2">
        <v>3888.8888888888887</v>
      </c>
      <c r="K138" s="2">
        <v>133.33333333333303</v>
      </c>
      <c r="L138" s="1">
        <v>3.5502958579881574E-2</v>
      </c>
    </row>
    <row r="139" spans="1:12" x14ac:dyDescent="0.3">
      <c r="A139">
        <v>2264</v>
      </c>
      <c r="B139" t="s">
        <v>94</v>
      </c>
      <c r="C139" t="s">
        <v>6</v>
      </c>
      <c r="D139" s="3">
        <v>613</v>
      </c>
      <c r="E139" t="s">
        <v>63</v>
      </c>
      <c r="F139" s="2">
        <v>2139000</v>
      </c>
      <c r="G139" s="2">
        <v>2146000</v>
      </c>
      <c r="H139" s="2">
        <f t="shared" si="5"/>
        <v>7000</v>
      </c>
      <c r="I139" s="2">
        <v>3489.3964110929855</v>
      </c>
      <c r="J139" s="2">
        <v>3500.8156606851549</v>
      </c>
      <c r="K139" s="2">
        <v>11.419249592169308</v>
      </c>
      <c r="L139" s="1">
        <v>3.2725572697521201E-3</v>
      </c>
    </row>
    <row r="140" spans="1:12" x14ac:dyDescent="0.3">
      <c r="A140">
        <v>2265</v>
      </c>
      <c r="B140" t="s">
        <v>66</v>
      </c>
      <c r="C140" t="s">
        <v>6</v>
      </c>
      <c r="D140" s="3">
        <v>70</v>
      </c>
      <c r="E140" t="s">
        <v>63</v>
      </c>
      <c r="F140" s="2">
        <v>346000</v>
      </c>
      <c r="G140" s="2">
        <v>339000</v>
      </c>
      <c r="H140" s="2">
        <f t="shared" si="5"/>
        <v>-7000</v>
      </c>
      <c r="I140" s="2">
        <v>4942.8571428571431</v>
      </c>
      <c r="J140" s="2">
        <v>4842.8571428571431</v>
      </c>
      <c r="K140" s="2">
        <v>-100</v>
      </c>
      <c r="L140" s="1">
        <v>-2.023121387283237E-2</v>
      </c>
    </row>
    <row r="141" spans="1:12" x14ac:dyDescent="0.3">
      <c r="A141">
        <v>2268</v>
      </c>
      <c r="B141" t="s">
        <v>67</v>
      </c>
      <c r="C141" t="s">
        <v>6</v>
      </c>
      <c r="D141" s="3">
        <v>179</v>
      </c>
      <c r="E141" t="s">
        <v>63</v>
      </c>
      <c r="F141" s="2">
        <v>687000</v>
      </c>
      <c r="G141" s="2">
        <v>696000</v>
      </c>
      <c r="H141" s="2">
        <f t="shared" si="5"/>
        <v>9000</v>
      </c>
      <c r="I141" s="2">
        <v>3837.9888268156424</v>
      </c>
      <c r="J141" s="2">
        <v>3888.2681564245809</v>
      </c>
      <c r="K141" s="2">
        <v>50.279329608938497</v>
      </c>
      <c r="L141" s="1">
        <v>1.3100436681222695E-2</v>
      </c>
    </row>
    <row r="142" spans="1:12" x14ac:dyDescent="0.3">
      <c r="A142">
        <v>2269</v>
      </c>
      <c r="B142" t="s">
        <v>68</v>
      </c>
      <c r="C142" t="s">
        <v>6</v>
      </c>
      <c r="D142" s="3">
        <v>263</v>
      </c>
      <c r="E142" t="s">
        <v>63</v>
      </c>
      <c r="F142" s="2">
        <v>942000</v>
      </c>
      <c r="G142" s="2">
        <v>976000</v>
      </c>
      <c r="H142" s="2">
        <f t="shared" si="5"/>
        <v>34000</v>
      </c>
      <c r="I142" s="2">
        <v>3581.7490494296576</v>
      </c>
      <c r="J142" s="2">
        <v>3711.0266159695816</v>
      </c>
      <c r="K142" s="2">
        <v>129.27756653992401</v>
      </c>
      <c r="L142" s="1">
        <v>3.6093418259023374E-2</v>
      </c>
    </row>
    <row r="143" spans="1:12" x14ac:dyDescent="0.3">
      <c r="A143">
        <v>2270</v>
      </c>
      <c r="B143" t="s">
        <v>14</v>
      </c>
      <c r="C143" t="s">
        <v>6</v>
      </c>
      <c r="D143" s="3">
        <v>178</v>
      </c>
      <c r="E143" t="s">
        <v>13</v>
      </c>
      <c r="F143" s="2">
        <v>667000</v>
      </c>
      <c r="G143" s="2">
        <v>676000</v>
      </c>
      <c r="H143" s="2">
        <f t="shared" si="5"/>
        <v>9000</v>
      </c>
      <c r="I143" s="2">
        <v>3747.1910112359551</v>
      </c>
      <c r="J143" s="2">
        <v>3797.7528089887642</v>
      </c>
      <c r="K143" s="2">
        <v>50.561797752809071</v>
      </c>
      <c r="L143" s="1">
        <v>1.3493253373313365E-2</v>
      </c>
    </row>
    <row r="144" spans="1:12" x14ac:dyDescent="0.3">
      <c r="A144">
        <v>2272</v>
      </c>
      <c r="B144" t="s">
        <v>15</v>
      </c>
      <c r="C144" t="s">
        <v>6</v>
      </c>
      <c r="D144" s="3">
        <v>391</v>
      </c>
      <c r="E144" t="s">
        <v>13</v>
      </c>
      <c r="F144" s="2">
        <v>1491000</v>
      </c>
      <c r="G144" s="2">
        <v>1539000</v>
      </c>
      <c r="H144" s="2">
        <f t="shared" si="5"/>
        <v>48000</v>
      </c>
      <c r="I144" s="2">
        <v>3813.2992327365728</v>
      </c>
      <c r="J144" s="2">
        <v>3936.0613810741688</v>
      </c>
      <c r="K144" s="2">
        <v>122.76214833759605</v>
      </c>
      <c r="L144" s="1">
        <v>3.2193158953722371E-2</v>
      </c>
    </row>
    <row r="145" spans="1:12" x14ac:dyDescent="0.3">
      <c r="A145">
        <v>2275</v>
      </c>
      <c r="B145" t="s">
        <v>16</v>
      </c>
      <c r="C145" t="s">
        <v>6</v>
      </c>
      <c r="D145" s="3">
        <v>201.99999999999997</v>
      </c>
      <c r="E145" t="s">
        <v>13</v>
      </c>
      <c r="F145" s="2">
        <v>821000</v>
      </c>
      <c r="G145" s="2">
        <v>823000</v>
      </c>
      <c r="H145" s="2">
        <f t="shared" si="5"/>
        <v>2000</v>
      </c>
      <c r="I145" s="2">
        <v>4064.356435643565</v>
      </c>
      <c r="J145" s="2">
        <v>4074.2574257425749</v>
      </c>
      <c r="K145" s="2">
        <v>9.9009900990099595</v>
      </c>
      <c r="L145" s="1">
        <v>2.4360535931790641E-3</v>
      </c>
    </row>
    <row r="146" spans="1:12" x14ac:dyDescent="0.3">
      <c r="A146">
        <v>2276</v>
      </c>
      <c r="B146" t="s">
        <v>17</v>
      </c>
      <c r="C146" t="s">
        <v>6</v>
      </c>
      <c r="D146" s="3">
        <v>357</v>
      </c>
      <c r="E146" t="s">
        <v>13</v>
      </c>
      <c r="F146" s="2">
        <v>1340000</v>
      </c>
      <c r="G146" s="2">
        <v>1345000</v>
      </c>
      <c r="H146" s="2">
        <f t="shared" si="5"/>
        <v>5000</v>
      </c>
      <c r="I146" s="2">
        <v>3753.5014005602243</v>
      </c>
      <c r="J146" s="2">
        <v>3767.5070028011205</v>
      </c>
      <c r="K146" s="2">
        <v>14.005602240896224</v>
      </c>
      <c r="L146" s="1">
        <v>3.7313432835820535E-3</v>
      </c>
    </row>
    <row r="147" spans="1:12" x14ac:dyDescent="0.3">
      <c r="A147">
        <v>2278</v>
      </c>
      <c r="B147" t="s">
        <v>18</v>
      </c>
      <c r="C147" t="s">
        <v>6</v>
      </c>
      <c r="D147" s="3">
        <v>124</v>
      </c>
      <c r="E147" t="s">
        <v>13</v>
      </c>
      <c r="F147" s="2">
        <v>516000</v>
      </c>
      <c r="G147" s="2">
        <v>526000</v>
      </c>
      <c r="H147" s="2">
        <f t="shared" si="5"/>
        <v>10000</v>
      </c>
      <c r="I147" s="2">
        <v>4161.2903225806449</v>
      </c>
      <c r="J147" s="2">
        <v>4241.9354838709678</v>
      </c>
      <c r="K147" s="2">
        <v>80.645161290322903</v>
      </c>
      <c r="L147" s="1">
        <v>1.937984496124039E-2</v>
      </c>
    </row>
    <row r="148" spans="1:12" x14ac:dyDescent="0.3">
      <c r="A148">
        <v>2279</v>
      </c>
      <c r="B148" t="s">
        <v>19</v>
      </c>
      <c r="C148" t="s">
        <v>6</v>
      </c>
      <c r="D148" s="3">
        <v>86</v>
      </c>
      <c r="E148" t="s">
        <v>13</v>
      </c>
      <c r="F148" s="2">
        <v>391000</v>
      </c>
      <c r="G148" s="2">
        <v>395000</v>
      </c>
      <c r="H148" s="2">
        <f t="shared" si="5"/>
        <v>4000</v>
      </c>
      <c r="I148" s="2">
        <v>4546.5116279069771</v>
      </c>
      <c r="J148" s="2">
        <v>4593.0232558139533</v>
      </c>
      <c r="K148" s="2">
        <v>46.511627906976173</v>
      </c>
      <c r="L148" s="1">
        <v>1.0230179028132867E-2</v>
      </c>
    </row>
    <row r="149" spans="1:12" x14ac:dyDescent="0.3">
      <c r="A149">
        <v>2280</v>
      </c>
      <c r="B149" t="s">
        <v>20</v>
      </c>
      <c r="C149" t="s">
        <v>6</v>
      </c>
      <c r="D149" s="3">
        <v>204</v>
      </c>
      <c r="E149" t="s">
        <v>13</v>
      </c>
      <c r="F149" s="2">
        <v>728000</v>
      </c>
      <c r="G149" s="2">
        <v>727000</v>
      </c>
      <c r="H149" s="2">
        <f t="shared" si="5"/>
        <v>-1000</v>
      </c>
      <c r="I149" s="2">
        <v>3568.627450980392</v>
      </c>
      <c r="J149" s="2">
        <v>3563.7254901960782</v>
      </c>
      <c r="K149" s="2">
        <v>-4.9019607843138147</v>
      </c>
      <c r="L149" s="1">
        <v>-1.3736263736263987E-3</v>
      </c>
    </row>
    <row r="150" spans="1:12" x14ac:dyDescent="0.3">
      <c r="A150">
        <v>2282</v>
      </c>
      <c r="B150" t="s">
        <v>21</v>
      </c>
      <c r="C150" t="s">
        <v>6</v>
      </c>
      <c r="D150" s="3">
        <v>481</v>
      </c>
      <c r="E150" t="s">
        <v>13</v>
      </c>
      <c r="F150" s="2">
        <v>1615000</v>
      </c>
      <c r="G150" s="2">
        <v>1643000</v>
      </c>
      <c r="H150" s="2">
        <f t="shared" si="5"/>
        <v>28000</v>
      </c>
      <c r="I150" s="2">
        <v>3357.5883575883577</v>
      </c>
      <c r="J150" s="2">
        <v>3415.800415800416</v>
      </c>
      <c r="K150" s="2">
        <v>58.212058212058309</v>
      </c>
      <c r="L150" s="1">
        <v>1.7337461300309626E-2</v>
      </c>
    </row>
    <row r="151" spans="1:12" x14ac:dyDescent="0.3">
      <c r="A151">
        <v>2285</v>
      </c>
      <c r="B151" t="s">
        <v>22</v>
      </c>
      <c r="C151" t="s">
        <v>6</v>
      </c>
      <c r="D151" s="3">
        <v>196</v>
      </c>
      <c r="E151" t="s">
        <v>13</v>
      </c>
      <c r="F151" s="2">
        <v>694000</v>
      </c>
      <c r="G151" s="2">
        <v>690000</v>
      </c>
      <c r="H151" s="2">
        <f t="shared" si="5"/>
        <v>-4000</v>
      </c>
      <c r="I151" s="2">
        <v>3540.8163265306121</v>
      </c>
      <c r="J151" s="2">
        <v>3520.408163265306</v>
      </c>
      <c r="K151" s="2">
        <v>-20.40816326530603</v>
      </c>
      <c r="L151" s="1">
        <v>-5.7636887608068909E-3</v>
      </c>
    </row>
    <row r="152" spans="1:12" x14ac:dyDescent="0.3">
      <c r="A152">
        <v>2286</v>
      </c>
      <c r="B152" t="s">
        <v>50</v>
      </c>
      <c r="C152" t="s">
        <v>6</v>
      </c>
      <c r="D152" s="3">
        <v>305</v>
      </c>
      <c r="E152" t="s">
        <v>13</v>
      </c>
      <c r="F152" s="2">
        <v>1030000</v>
      </c>
      <c r="G152" s="2">
        <v>1044000</v>
      </c>
      <c r="H152" s="2">
        <f t="shared" si="5"/>
        <v>14000</v>
      </c>
      <c r="I152" s="2">
        <v>3377.0491803278687</v>
      </c>
      <c r="J152" s="2">
        <v>3422.9508196721313</v>
      </c>
      <c r="K152" s="2">
        <v>45.901639344262549</v>
      </c>
      <c r="L152" s="1">
        <v>1.3592233009708814E-2</v>
      </c>
    </row>
    <row r="153" spans="1:12" x14ac:dyDescent="0.3">
      <c r="A153">
        <v>2287</v>
      </c>
      <c r="B153" t="s">
        <v>23</v>
      </c>
      <c r="C153" t="s">
        <v>6</v>
      </c>
      <c r="D153" s="3">
        <v>96.999999999999986</v>
      </c>
      <c r="E153" t="s">
        <v>13</v>
      </c>
      <c r="F153" s="2">
        <v>436000</v>
      </c>
      <c r="G153" s="2">
        <v>453000</v>
      </c>
      <c r="H153" s="2">
        <f t="shared" si="5"/>
        <v>17000</v>
      </c>
      <c r="I153" s="2">
        <v>4494.8453608247428</v>
      </c>
      <c r="J153" s="2">
        <v>4670.1030927835054</v>
      </c>
      <c r="K153" s="2">
        <v>175.25773195876263</v>
      </c>
      <c r="L153" s="1">
        <v>3.8990825688073334E-2</v>
      </c>
    </row>
    <row r="154" spans="1:12" x14ac:dyDescent="0.3">
      <c r="A154">
        <v>2288</v>
      </c>
      <c r="B154" t="s">
        <v>54</v>
      </c>
      <c r="C154" t="s">
        <v>6</v>
      </c>
      <c r="D154" s="3">
        <v>85</v>
      </c>
      <c r="E154" t="s">
        <v>13</v>
      </c>
      <c r="F154" s="2">
        <v>372000</v>
      </c>
      <c r="G154" s="2">
        <v>387000</v>
      </c>
      <c r="H154" s="2">
        <f t="shared" si="5"/>
        <v>15000</v>
      </c>
      <c r="I154" s="2">
        <v>4376.4705882352937</v>
      </c>
      <c r="J154" s="2">
        <v>4552.9411764705883</v>
      </c>
      <c r="K154" s="2">
        <v>176.4705882352946</v>
      </c>
      <c r="L154" s="1">
        <v>4.0322580645161407E-2</v>
      </c>
    </row>
    <row r="155" spans="1:12" x14ac:dyDescent="0.3">
      <c r="A155">
        <v>2289</v>
      </c>
      <c r="B155" t="s">
        <v>24</v>
      </c>
      <c r="C155" t="s">
        <v>6</v>
      </c>
      <c r="D155" s="3">
        <v>136</v>
      </c>
      <c r="E155" t="s">
        <v>13</v>
      </c>
      <c r="F155" s="2">
        <v>528000</v>
      </c>
      <c r="G155" s="2">
        <v>529000</v>
      </c>
      <c r="H155" s="2">
        <f t="shared" si="5"/>
        <v>1000</v>
      </c>
      <c r="I155" s="2">
        <v>3882.3529411764707</v>
      </c>
      <c r="J155" s="2">
        <v>3889.705882352941</v>
      </c>
      <c r="K155" s="2">
        <v>7.3529411764702672</v>
      </c>
      <c r="L155" s="1">
        <v>1.8939393939393112E-3</v>
      </c>
    </row>
    <row r="156" spans="1:12" x14ac:dyDescent="0.3">
      <c r="A156">
        <v>2290</v>
      </c>
      <c r="B156" t="s">
        <v>25</v>
      </c>
      <c r="C156" t="s">
        <v>6</v>
      </c>
      <c r="D156" s="3">
        <v>169</v>
      </c>
      <c r="E156" t="s">
        <v>13</v>
      </c>
      <c r="F156" s="2">
        <v>657000</v>
      </c>
      <c r="G156" s="2">
        <v>658000</v>
      </c>
      <c r="H156" s="2">
        <f t="shared" si="5"/>
        <v>1000</v>
      </c>
      <c r="I156" s="2">
        <v>3887.5739644970413</v>
      </c>
      <c r="J156" s="2">
        <v>3893.4911242603548</v>
      </c>
      <c r="K156" s="2">
        <v>5.9171597633135207</v>
      </c>
      <c r="L156" s="1">
        <v>1.5220700152206773E-3</v>
      </c>
    </row>
    <row r="157" spans="1:12" x14ac:dyDescent="0.3">
      <c r="A157">
        <v>2296</v>
      </c>
      <c r="B157" t="s">
        <v>339</v>
      </c>
      <c r="C157" t="s">
        <v>6</v>
      </c>
      <c r="D157" s="3">
        <v>203</v>
      </c>
      <c r="E157" t="s">
        <v>338</v>
      </c>
      <c r="F157" s="2">
        <v>894000</v>
      </c>
      <c r="G157" s="2">
        <v>939000</v>
      </c>
      <c r="H157" s="2">
        <f t="shared" si="5"/>
        <v>45000</v>
      </c>
      <c r="I157" s="2">
        <v>4403.9408866995072</v>
      </c>
      <c r="J157" s="2">
        <v>4625.615763546798</v>
      </c>
      <c r="K157" s="2">
        <v>221.67487684729076</v>
      </c>
      <c r="L157" s="1">
        <v>5.0335570469798689E-2</v>
      </c>
    </row>
    <row r="158" spans="1:12" x14ac:dyDescent="0.3">
      <c r="A158">
        <v>2298</v>
      </c>
      <c r="B158" t="s">
        <v>340</v>
      </c>
      <c r="C158" t="s">
        <v>6</v>
      </c>
      <c r="D158" s="3">
        <v>357</v>
      </c>
      <c r="E158" t="s">
        <v>338</v>
      </c>
      <c r="F158" s="2">
        <v>1276000</v>
      </c>
      <c r="G158" s="2">
        <v>1313000</v>
      </c>
      <c r="H158" s="2">
        <f t="shared" si="5"/>
        <v>37000</v>
      </c>
      <c r="I158" s="2">
        <v>3574.2296918767506</v>
      </c>
      <c r="J158" s="2">
        <v>3677.8711484593837</v>
      </c>
      <c r="K158" s="2">
        <v>103.64145658263305</v>
      </c>
      <c r="L158" s="1">
        <v>2.8996865203761758E-2</v>
      </c>
    </row>
    <row r="159" spans="1:12" x14ac:dyDescent="0.3">
      <c r="A159">
        <v>2300</v>
      </c>
      <c r="B159" t="s">
        <v>341</v>
      </c>
      <c r="C159" t="s">
        <v>6</v>
      </c>
      <c r="D159" s="3">
        <v>116</v>
      </c>
      <c r="E159" t="s">
        <v>338</v>
      </c>
      <c r="F159" s="2">
        <v>471000</v>
      </c>
      <c r="G159" s="2">
        <v>468000</v>
      </c>
      <c r="H159" s="2">
        <f t="shared" si="5"/>
        <v>-3000</v>
      </c>
      <c r="I159" s="2">
        <v>4060.344827586207</v>
      </c>
      <c r="J159" s="2">
        <v>4034.4827586206898</v>
      </c>
      <c r="K159" s="2">
        <v>-25.86206896551721</v>
      </c>
      <c r="L159" s="1">
        <v>-6.3694267515923492E-3</v>
      </c>
    </row>
    <row r="160" spans="1:12" x14ac:dyDescent="0.3">
      <c r="A160">
        <v>2307</v>
      </c>
      <c r="B160" t="s">
        <v>178</v>
      </c>
      <c r="C160" t="s">
        <v>6</v>
      </c>
      <c r="D160" s="3">
        <v>390</v>
      </c>
      <c r="E160" t="s">
        <v>145</v>
      </c>
      <c r="F160" s="2">
        <v>1413000</v>
      </c>
      <c r="G160" s="2">
        <v>1447000</v>
      </c>
      <c r="H160" s="2">
        <f t="shared" si="5"/>
        <v>34000</v>
      </c>
      <c r="I160" s="2">
        <v>3623.0769230769229</v>
      </c>
      <c r="J160" s="2">
        <v>3710.2564102564102</v>
      </c>
      <c r="K160" s="2">
        <v>87.179487179487296</v>
      </c>
      <c r="L160" s="1">
        <v>2.4062278839348937E-2</v>
      </c>
    </row>
    <row r="161" spans="1:12" x14ac:dyDescent="0.3">
      <c r="A161">
        <v>2309</v>
      </c>
      <c r="B161" t="s">
        <v>144</v>
      </c>
      <c r="C161" t="s">
        <v>6</v>
      </c>
      <c r="D161" s="3">
        <v>380.00000000000006</v>
      </c>
      <c r="E161" t="s">
        <v>145</v>
      </c>
      <c r="F161" s="2">
        <v>1613000</v>
      </c>
      <c r="G161" s="2">
        <v>1630000</v>
      </c>
      <c r="H161" s="2">
        <f t="shared" si="5"/>
        <v>17000</v>
      </c>
      <c r="I161" s="2">
        <v>4244.7368421052624</v>
      </c>
      <c r="J161" s="2">
        <v>4289.4736842105258</v>
      </c>
      <c r="K161" s="2">
        <v>44.736842105263349</v>
      </c>
      <c r="L161" s="1">
        <v>1.053936763794177E-2</v>
      </c>
    </row>
    <row r="162" spans="1:12" x14ac:dyDescent="0.3">
      <c r="A162">
        <v>2310</v>
      </c>
      <c r="B162" t="s">
        <v>183</v>
      </c>
      <c r="C162" t="s">
        <v>6</v>
      </c>
      <c r="D162" s="3">
        <v>192</v>
      </c>
      <c r="E162" t="s">
        <v>145</v>
      </c>
      <c r="F162" s="2">
        <v>833000</v>
      </c>
      <c r="G162" s="2">
        <v>815000</v>
      </c>
      <c r="H162" s="2">
        <f t="shared" si="5"/>
        <v>-18000</v>
      </c>
      <c r="I162" s="2">
        <v>4338.541666666667</v>
      </c>
      <c r="J162" s="2">
        <v>4244.791666666667</v>
      </c>
      <c r="K162" s="2">
        <v>-93.75</v>
      </c>
      <c r="L162" s="1">
        <v>-2.1608643457382951E-2</v>
      </c>
    </row>
    <row r="163" spans="1:12" x14ac:dyDescent="0.3">
      <c r="A163">
        <v>2312</v>
      </c>
      <c r="B163" t="s">
        <v>146</v>
      </c>
      <c r="C163" t="s">
        <v>6</v>
      </c>
      <c r="D163" s="3">
        <v>423</v>
      </c>
      <c r="E163" t="s">
        <v>145</v>
      </c>
      <c r="F163" s="2">
        <v>1469000</v>
      </c>
      <c r="G163" s="2">
        <v>1476000</v>
      </c>
      <c r="H163" s="2">
        <f t="shared" si="5"/>
        <v>7000</v>
      </c>
      <c r="I163" s="2">
        <v>3472.8132387706855</v>
      </c>
      <c r="J163" s="2">
        <v>3489.3617021276596</v>
      </c>
      <c r="K163" s="2">
        <v>16.548463356974025</v>
      </c>
      <c r="L163" s="1">
        <v>4.7651463580667209E-3</v>
      </c>
    </row>
    <row r="164" spans="1:12" x14ac:dyDescent="0.3">
      <c r="A164">
        <v>2313</v>
      </c>
      <c r="B164" t="s">
        <v>147</v>
      </c>
      <c r="C164" t="s">
        <v>6</v>
      </c>
      <c r="D164" s="3">
        <v>233</v>
      </c>
      <c r="E164" t="s">
        <v>145</v>
      </c>
      <c r="F164" s="2">
        <v>887000</v>
      </c>
      <c r="G164" s="2">
        <v>884000</v>
      </c>
      <c r="H164" s="2">
        <f t="shared" si="5"/>
        <v>-3000</v>
      </c>
      <c r="I164" s="2">
        <v>3806.8669527896996</v>
      </c>
      <c r="J164" s="2">
        <v>3793.9914163090129</v>
      </c>
      <c r="K164" s="2">
        <v>-12.875536480686606</v>
      </c>
      <c r="L164" s="1">
        <v>-3.3821871476888152E-3</v>
      </c>
    </row>
    <row r="165" spans="1:12" x14ac:dyDescent="0.3">
      <c r="A165">
        <v>2315</v>
      </c>
      <c r="B165" t="s">
        <v>184</v>
      </c>
      <c r="C165" t="s">
        <v>6</v>
      </c>
      <c r="D165" s="3">
        <v>235</v>
      </c>
      <c r="E165" t="s">
        <v>145</v>
      </c>
      <c r="F165" s="2">
        <v>1002000</v>
      </c>
      <c r="G165" s="2">
        <v>1040000</v>
      </c>
      <c r="H165" s="2">
        <f t="shared" si="5"/>
        <v>38000</v>
      </c>
      <c r="I165" s="2">
        <v>4263.8297872340427</v>
      </c>
      <c r="J165" s="2">
        <v>4425.5319148936169</v>
      </c>
      <c r="K165" s="2">
        <v>161.70212765957422</v>
      </c>
      <c r="L165" s="1">
        <v>3.7924151696606727E-2</v>
      </c>
    </row>
    <row r="166" spans="1:12" x14ac:dyDescent="0.3">
      <c r="A166">
        <v>2316</v>
      </c>
      <c r="B166" t="s">
        <v>185</v>
      </c>
      <c r="C166" t="s">
        <v>6</v>
      </c>
      <c r="D166" s="3">
        <v>176</v>
      </c>
      <c r="E166" t="s">
        <v>145</v>
      </c>
      <c r="F166" s="2">
        <v>775000</v>
      </c>
      <c r="G166" s="2">
        <v>763000</v>
      </c>
      <c r="H166" s="2">
        <f t="shared" si="5"/>
        <v>-12000</v>
      </c>
      <c r="I166" s="2">
        <v>4403.409090909091</v>
      </c>
      <c r="J166" s="2">
        <v>4335.227272727273</v>
      </c>
      <c r="K166" s="2">
        <v>-68.181818181818016</v>
      </c>
      <c r="L166" s="1">
        <v>-1.5483870967741897E-2</v>
      </c>
    </row>
    <row r="167" spans="1:12" x14ac:dyDescent="0.3">
      <c r="A167">
        <v>2318</v>
      </c>
      <c r="B167" t="s">
        <v>148</v>
      </c>
      <c r="C167" t="s">
        <v>6</v>
      </c>
      <c r="D167" s="3">
        <v>77</v>
      </c>
      <c r="E167" t="s">
        <v>145</v>
      </c>
      <c r="F167" s="2">
        <v>354000</v>
      </c>
      <c r="G167" s="2">
        <v>351000</v>
      </c>
      <c r="H167" s="2">
        <f t="shared" si="5"/>
        <v>-3000</v>
      </c>
      <c r="I167" s="2">
        <v>4597.4025974025972</v>
      </c>
      <c r="J167" s="2">
        <v>4558.4415584415583</v>
      </c>
      <c r="K167" s="2">
        <v>-38.961038961038867</v>
      </c>
      <c r="L167" s="1">
        <v>-8.4745762711864198E-3</v>
      </c>
    </row>
    <row r="168" spans="1:12" x14ac:dyDescent="0.3">
      <c r="A168">
        <v>2320</v>
      </c>
      <c r="B168" t="s">
        <v>149</v>
      </c>
      <c r="C168" t="s">
        <v>6</v>
      </c>
      <c r="D168" s="3">
        <v>92</v>
      </c>
      <c r="E168" t="s">
        <v>145</v>
      </c>
      <c r="F168" s="2">
        <v>469000</v>
      </c>
      <c r="G168" s="2">
        <v>468000</v>
      </c>
      <c r="H168" s="2">
        <f t="shared" si="5"/>
        <v>-1000</v>
      </c>
      <c r="I168" s="2">
        <v>5097.826086956522</v>
      </c>
      <c r="J168" s="2">
        <v>5086.95652173913</v>
      </c>
      <c r="K168" s="2">
        <v>-10.869565217391937</v>
      </c>
      <c r="L168" s="1">
        <v>-2.1321961620470323E-3</v>
      </c>
    </row>
    <row r="169" spans="1:12" x14ac:dyDescent="0.3">
      <c r="A169">
        <v>2321</v>
      </c>
      <c r="B169" t="s">
        <v>150</v>
      </c>
      <c r="C169" t="s">
        <v>6</v>
      </c>
      <c r="D169" s="3">
        <v>90</v>
      </c>
      <c r="E169" t="s">
        <v>145</v>
      </c>
      <c r="F169" s="2">
        <v>390000</v>
      </c>
      <c r="G169" s="2">
        <v>382000</v>
      </c>
      <c r="H169" s="2">
        <f t="shared" si="5"/>
        <v>-8000</v>
      </c>
      <c r="I169" s="2">
        <v>4333.333333333333</v>
      </c>
      <c r="J169" s="2">
        <v>4244.4444444444443</v>
      </c>
      <c r="K169" s="2">
        <v>-88.888888888888687</v>
      </c>
      <c r="L169" s="1">
        <v>-2.0512820512820468E-2</v>
      </c>
    </row>
    <row r="170" spans="1:12" x14ac:dyDescent="0.3">
      <c r="A170">
        <v>2322</v>
      </c>
      <c r="B170" t="s">
        <v>151</v>
      </c>
      <c r="C170" t="s">
        <v>6</v>
      </c>
      <c r="D170" s="3">
        <v>116.99999999999999</v>
      </c>
      <c r="E170" t="s">
        <v>145</v>
      </c>
      <c r="F170" s="2">
        <v>479000</v>
      </c>
      <c r="G170" s="2">
        <v>493000</v>
      </c>
      <c r="H170" s="2">
        <f t="shared" si="5"/>
        <v>14000</v>
      </c>
      <c r="I170" s="2">
        <v>4094.0170940170947</v>
      </c>
      <c r="J170" s="2">
        <v>4213.6752136752139</v>
      </c>
      <c r="K170" s="2">
        <v>119.65811965811918</v>
      </c>
      <c r="L170" s="1">
        <v>2.9227557411273364E-2</v>
      </c>
    </row>
    <row r="171" spans="1:12" x14ac:dyDescent="0.3">
      <c r="A171">
        <v>2326</v>
      </c>
      <c r="B171" t="s">
        <v>152</v>
      </c>
      <c r="C171" t="s">
        <v>6</v>
      </c>
      <c r="D171" s="3">
        <v>209.99999999999997</v>
      </c>
      <c r="E171" t="s">
        <v>145</v>
      </c>
      <c r="F171" s="2">
        <v>755000</v>
      </c>
      <c r="G171" s="2">
        <v>762000</v>
      </c>
      <c r="H171" s="2">
        <f t="shared" si="5"/>
        <v>7000</v>
      </c>
      <c r="I171" s="2">
        <v>3595.2380952380959</v>
      </c>
      <c r="J171" s="2">
        <v>3628.5714285714289</v>
      </c>
      <c r="K171" s="2">
        <v>33.33333333333303</v>
      </c>
      <c r="L171" s="1">
        <v>9.2715231788078611E-3</v>
      </c>
    </row>
    <row r="172" spans="1:12" x14ac:dyDescent="0.3">
      <c r="A172">
        <v>2327</v>
      </c>
      <c r="B172" t="s">
        <v>153</v>
      </c>
      <c r="C172" t="s">
        <v>6</v>
      </c>
      <c r="D172" s="3">
        <v>64</v>
      </c>
      <c r="E172" t="s">
        <v>145</v>
      </c>
      <c r="F172" s="2">
        <v>323000</v>
      </c>
      <c r="G172" s="2">
        <v>318000</v>
      </c>
      <c r="H172" s="2">
        <f t="shared" si="5"/>
        <v>-5000</v>
      </c>
      <c r="I172" s="2">
        <v>5046.875</v>
      </c>
      <c r="J172" s="2">
        <v>4968.75</v>
      </c>
      <c r="K172" s="2">
        <v>-78.125</v>
      </c>
      <c r="L172" s="1">
        <v>-1.5479876160990712E-2</v>
      </c>
    </row>
    <row r="173" spans="1:12" x14ac:dyDescent="0.3">
      <c r="A173">
        <v>2328</v>
      </c>
      <c r="B173" t="s">
        <v>437</v>
      </c>
      <c r="C173" t="s">
        <v>6</v>
      </c>
      <c r="D173" s="3">
        <v>270</v>
      </c>
      <c r="E173" t="s">
        <v>438</v>
      </c>
      <c r="F173" s="2">
        <v>1009000</v>
      </c>
      <c r="G173" s="2">
        <v>1012000</v>
      </c>
      <c r="H173" s="2">
        <f t="shared" si="5"/>
        <v>3000</v>
      </c>
      <c r="I173" s="2">
        <v>3737.037037037037</v>
      </c>
      <c r="J173" s="2">
        <v>3748.1481481481483</v>
      </c>
      <c r="K173" s="2">
        <v>11.111111111111313</v>
      </c>
      <c r="L173" s="1">
        <v>2.9732408325074873E-3</v>
      </c>
    </row>
    <row r="174" spans="1:12" x14ac:dyDescent="0.3">
      <c r="A174">
        <v>2329</v>
      </c>
      <c r="B174" t="s">
        <v>439</v>
      </c>
      <c r="C174" t="s">
        <v>6</v>
      </c>
      <c r="D174" s="3">
        <v>270</v>
      </c>
      <c r="E174" t="s">
        <v>438</v>
      </c>
      <c r="F174" s="2">
        <v>1049000</v>
      </c>
      <c r="G174" s="2">
        <v>1045000</v>
      </c>
      <c r="H174" s="2">
        <f t="shared" si="5"/>
        <v>-4000</v>
      </c>
      <c r="I174" s="2">
        <v>3885.1851851851852</v>
      </c>
      <c r="J174" s="2">
        <v>3870.3703703703704</v>
      </c>
      <c r="K174" s="2">
        <v>-14.814814814814781</v>
      </c>
      <c r="L174" s="1">
        <v>-3.813155386081974E-3</v>
      </c>
    </row>
    <row r="175" spans="1:12" x14ac:dyDescent="0.3">
      <c r="A175">
        <v>2337</v>
      </c>
      <c r="B175" t="s">
        <v>440</v>
      </c>
      <c r="C175" t="s">
        <v>6</v>
      </c>
      <c r="D175" s="3">
        <v>271</v>
      </c>
      <c r="E175" t="s">
        <v>438</v>
      </c>
      <c r="F175" s="2">
        <v>1020000</v>
      </c>
      <c r="G175" s="2">
        <v>1015000</v>
      </c>
      <c r="H175" s="2">
        <f t="shared" si="5"/>
        <v>-5000</v>
      </c>
      <c r="I175" s="2">
        <v>3763.8376383763839</v>
      </c>
      <c r="J175" s="2">
        <v>3745.3874538745386</v>
      </c>
      <c r="K175" s="2">
        <v>-18.450184501845342</v>
      </c>
      <c r="L175" s="1">
        <v>-4.9019607843138113E-3</v>
      </c>
    </row>
    <row r="176" spans="1:12" x14ac:dyDescent="0.3">
      <c r="A176">
        <v>2340</v>
      </c>
      <c r="B176" t="s">
        <v>441</v>
      </c>
      <c r="C176" t="s">
        <v>6</v>
      </c>
      <c r="D176" s="3">
        <v>268</v>
      </c>
      <c r="E176" t="s">
        <v>438</v>
      </c>
      <c r="F176" s="2">
        <v>1072000</v>
      </c>
      <c r="G176" s="2">
        <v>1077000</v>
      </c>
      <c r="H176" s="2">
        <f t="shared" si="5"/>
        <v>5000</v>
      </c>
      <c r="I176" s="2">
        <v>4000</v>
      </c>
      <c r="J176" s="2">
        <v>4018.6567164179105</v>
      </c>
      <c r="K176" s="2">
        <v>18.656716417910502</v>
      </c>
      <c r="L176" s="1">
        <v>4.6641791044776254E-3</v>
      </c>
    </row>
    <row r="177" spans="1:12" x14ac:dyDescent="0.3">
      <c r="A177">
        <v>2345</v>
      </c>
      <c r="B177" t="s">
        <v>442</v>
      </c>
      <c r="C177" t="s">
        <v>6</v>
      </c>
      <c r="D177" s="3">
        <v>180</v>
      </c>
      <c r="E177" t="s">
        <v>438</v>
      </c>
      <c r="F177" s="2">
        <v>792000</v>
      </c>
      <c r="G177" s="2">
        <v>789000</v>
      </c>
      <c r="H177" s="2">
        <f t="shared" si="5"/>
        <v>-3000</v>
      </c>
      <c r="I177" s="2">
        <v>4400</v>
      </c>
      <c r="J177" s="2">
        <v>4383.333333333333</v>
      </c>
      <c r="K177" s="2">
        <v>-16.66666666666697</v>
      </c>
      <c r="L177" s="1">
        <v>-3.7878787878788569E-3</v>
      </c>
    </row>
    <row r="178" spans="1:12" x14ac:dyDescent="0.3">
      <c r="A178">
        <v>2431</v>
      </c>
      <c r="B178" t="s">
        <v>201</v>
      </c>
      <c r="C178" t="s">
        <v>6</v>
      </c>
      <c r="D178" s="3">
        <v>480</v>
      </c>
      <c r="E178" t="s">
        <v>196</v>
      </c>
      <c r="F178" s="2">
        <v>1659000</v>
      </c>
      <c r="G178" s="2">
        <v>1694000</v>
      </c>
      <c r="H178" s="2">
        <f t="shared" si="5"/>
        <v>35000</v>
      </c>
      <c r="I178" s="2">
        <v>3456.25</v>
      </c>
      <c r="J178" s="2">
        <v>3529.1666666666665</v>
      </c>
      <c r="K178" s="2">
        <v>72.916666666666515</v>
      </c>
      <c r="L178" s="1">
        <v>2.1097046413502067E-2</v>
      </c>
    </row>
    <row r="179" spans="1:12" x14ac:dyDescent="0.3">
      <c r="A179">
        <v>2434</v>
      </c>
      <c r="B179" t="s">
        <v>390</v>
      </c>
      <c r="C179" t="s">
        <v>6</v>
      </c>
      <c r="D179" s="3">
        <v>415</v>
      </c>
      <c r="E179" t="s">
        <v>380</v>
      </c>
      <c r="F179" s="2">
        <v>1685000</v>
      </c>
      <c r="G179" s="2">
        <v>1778000</v>
      </c>
      <c r="H179" s="2">
        <f t="shared" si="5"/>
        <v>93000</v>
      </c>
      <c r="I179" s="2">
        <v>4060.2409638554218</v>
      </c>
      <c r="J179" s="2">
        <v>4284.3373493975905</v>
      </c>
      <c r="K179" s="2">
        <v>224.09638554216872</v>
      </c>
      <c r="L179" s="1">
        <v>5.519287833827894E-2</v>
      </c>
    </row>
    <row r="180" spans="1:12" x14ac:dyDescent="0.3">
      <c r="A180">
        <v>2435</v>
      </c>
      <c r="B180" t="s">
        <v>416</v>
      </c>
      <c r="C180" t="s">
        <v>6</v>
      </c>
      <c r="D180" s="3">
        <v>418.99999999999994</v>
      </c>
      <c r="E180" t="s">
        <v>380</v>
      </c>
      <c r="F180" s="2">
        <v>1500000</v>
      </c>
      <c r="G180" s="2">
        <v>1531000</v>
      </c>
      <c r="H180" s="2">
        <f t="shared" si="5"/>
        <v>31000</v>
      </c>
      <c r="I180" s="2">
        <v>3579.9522673031033</v>
      </c>
      <c r="J180" s="2">
        <v>3653.9379474940338</v>
      </c>
      <c r="K180" s="2">
        <v>73.985680190930452</v>
      </c>
      <c r="L180" s="1">
        <v>2.0666666666666569E-2</v>
      </c>
    </row>
    <row r="181" spans="1:12" x14ac:dyDescent="0.3">
      <c r="A181">
        <v>2438</v>
      </c>
      <c r="B181" t="s">
        <v>130</v>
      </c>
      <c r="C181" t="s">
        <v>6</v>
      </c>
      <c r="D181" s="3">
        <v>298</v>
      </c>
      <c r="E181" t="s">
        <v>108</v>
      </c>
      <c r="F181" s="2">
        <v>1007000</v>
      </c>
      <c r="G181" s="2">
        <v>1031000</v>
      </c>
      <c r="H181" s="2">
        <f t="shared" si="5"/>
        <v>24000</v>
      </c>
      <c r="I181" s="2">
        <v>3379.1946308724832</v>
      </c>
      <c r="J181" s="2">
        <v>3459.7315436241611</v>
      </c>
      <c r="K181" s="2">
        <v>80.536912751677846</v>
      </c>
      <c r="L181" s="1">
        <v>2.3833167825223434E-2</v>
      </c>
    </row>
    <row r="182" spans="1:12" x14ac:dyDescent="0.3">
      <c r="A182">
        <v>2444</v>
      </c>
      <c r="B182" t="s">
        <v>202</v>
      </c>
      <c r="C182" t="s">
        <v>6</v>
      </c>
      <c r="D182" s="3">
        <v>486</v>
      </c>
      <c r="E182" t="s">
        <v>196</v>
      </c>
      <c r="F182" s="2">
        <v>1688000</v>
      </c>
      <c r="G182" s="2">
        <v>1707000</v>
      </c>
      <c r="H182" s="2">
        <f t="shared" si="5"/>
        <v>19000</v>
      </c>
      <c r="I182" s="2">
        <v>3473.2510288065841</v>
      </c>
      <c r="J182" s="2">
        <v>3512.3456790123455</v>
      </c>
      <c r="K182" s="2">
        <v>39.094650205761354</v>
      </c>
      <c r="L182" s="1">
        <v>1.1255924170616126E-2</v>
      </c>
    </row>
    <row r="183" spans="1:12" x14ac:dyDescent="0.3">
      <c r="A183">
        <v>2453</v>
      </c>
      <c r="B183" t="s">
        <v>490</v>
      </c>
      <c r="C183" t="s">
        <v>6</v>
      </c>
      <c r="D183" s="3">
        <v>381.00000000000006</v>
      </c>
      <c r="E183" t="s">
        <v>478</v>
      </c>
      <c r="F183" s="2">
        <v>1272000</v>
      </c>
      <c r="G183" s="2">
        <v>1294000</v>
      </c>
      <c r="H183" s="2">
        <f t="shared" si="5"/>
        <v>22000</v>
      </c>
      <c r="I183" s="2">
        <v>3338.5826771653537</v>
      </c>
      <c r="J183" s="2">
        <v>3396.3254593175848</v>
      </c>
      <c r="K183" s="2">
        <v>57.74278215223103</v>
      </c>
      <c r="L183" s="1">
        <v>1.729559748427675E-2</v>
      </c>
    </row>
    <row r="184" spans="1:12" x14ac:dyDescent="0.3">
      <c r="A184">
        <v>2454</v>
      </c>
      <c r="B184" t="s">
        <v>154</v>
      </c>
      <c r="C184" t="s">
        <v>6</v>
      </c>
      <c r="D184" s="3">
        <v>134</v>
      </c>
      <c r="E184" t="s">
        <v>145</v>
      </c>
      <c r="F184" s="2">
        <v>630000</v>
      </c>
      <c r="G184" s="2">
        <v>648000</v>
      </c>
      <c r="H184" s="2">
        <f t="shared" si="5"/>
        <v>18000</v>
      </c>
      <c r="I184" s="2">
        <v>4701.4925373134329</v>
      </c>
      <c r="J184" s="2">
        <v>4835.8208955223881</v>
      </c>
      <c r="K184" s="2">
        <v>134.32835820895525</v>
      </c>
      <c r="L184" s="1">
        <v>2.8571428571428577E-2</v>
      </c>
    </row>
    <row r="185" spans="1:12" x14ac:dyDescent="0.3">
      <c r="A185">
        <v>2459</v>
      </c>
      <c r="B185" t="s">
        <v>302</v>
      </c>
      <c r="C185" t="s">
        <v>6</v>
      </c>
      <c r="D185" s="3">
        <v>270</v>
      </c>
      <c r="E185" t="s">
        <v>292</v>
      </c>
      <c r="F185" s="2">
        <v>961000</v>
      </c>
      <c r="G185" s="2">
        <v>970000</v>
      </c>
      <c r="H185" s="2">
        <f t="shared" si="5"/>
        <v>9000</v>
      </c>
      <c r="I185" s="2">
        <v>3559.2592592592591</v>
      </c>
      <c r="J185" s="2">
        <v>3592.5925925925926</v>
      </c>
      <c r="K185" s="2">
        <v>33.333333333333485</v>
      </c>
      <c r="L185" s="1">
        <v>9.3652445369407297E-3</v>
      </c>
    </row>
    <row r="186" spans="1:12" x14ac:dyDescent="0.3">
      <c r="A186">
        <v>2462</v>
      </c>
      <c r="B186" t="s">
        <v>212</v>
      </c>
      <c r="C186" t="s">
        <v>6</v>
      </c>
      <c r="D186" s="3">
        <v>360</v>
      </c>
      <c r="E186" t="s">
        <v>196</v>
      </c>
      <c r="F186" s="2">
        <v>1321000</v>
      </c>
      <c r="G186" s="2">
        <v>1302000</v>
      </c>
      <c r="H186" s="2">
        <f t="shared" si="5"/>
        <v>-19000</v>
      </c>
      <c r="I186" s="2">
        <v>3669.4444444444443</v>
      </c>
      <c r="J186" s="2">
        <v>3616.6666666666665</v>
      </c>
      <c r="K186" s="2">
        <v>-52.777777777777828</v>
      </c>
      <c r="L186" s="1">
        <v>-1.4383043149129462E-2</v>
      </c>
    </row>
    <row r="187" spans="1:12" x14ac:dyDescent="0.3">
      <c r="A187">
        <v>2463</v>
      </c>
      <c r="B187" t="s">
        <v>391</v>
      </c>
      <c r="C187" t="s">
        <v>6</v>
      </c>
      <c r="D187" s="3">
        <v>387.99999999999994</v>
      </c>
      <c r="E187" t="s">
        <v>380</v>
      </c>
      <c r="F187" s="2">
        <v>1331000</v>
      </c>
      <c r="G187" s="2">
        <v>1340000</v>
      </c>
      <c r="H187" s="2">
        <f t="shared" si="5"/>
        <v>9000</v>
      </c>
      <c r="I187" s="2">
        <v>3430.4123711340212</v>
      </c>
      <c r="J187" s="2">
        <v>3453.608247422681</v>
      </c>
      <c r="K187" s="2">
        <v>23.195876288659747</v>
      </c>
      <c r="L187" s="1">
        <v>6.7618332081141848E-3</v>
      </c>
    </row>
    <row r="188" spans="1:12" x14ac:dyDescent="0.3">
      <c r="A188">
        <v>2465</v>
      </c>
      <c r="B188" t="s">
        <v>540</v>
      </c>
      <c r="C188" t="s">
        <v>6</v>
      </c>
      <c r="D188" s="3">
        <v>498</v>
      </c>
      <c r="E188" t="s">
        <v>535</v>
      </c>
      <c r="F188" s="2">
        <v>1611000</v>
      </c>
      <c r="G188" s="2">
        <v>1590000</v>
      </c>
      <c r="H188" s="2">
        <f t="shared" si="5"/>
        <v>-21000</v>
      </c>
      <c r="I188" s="2">
        <v>3234.9397590361446</v>
      </c>
      <c r="J188" s="2">
        <v>3192.7710843373493</v>
      </c>
      <c r="K188" s="2">
        <v>-42.168674698795257</v>
      </c>
      <c r="L188" s="1">
        <v>-1.3035381750465574E-2</v>
      </c>
    </row>
    <row r="189" spans="1:12" x14ac:dyDescent="0.3">
      <c r="A189">
        <v>2471</v>
      </c>
      <c r="B189" t="s">
        <v>155</v>
      </c>
      <c r="C189" t="s">
        <v>6</v>
      </c>
      <c r="D189" s="3">
        <v>449</v>
      </c>
      <c r="E189" t="s">
        <v>145</v>
      </c>
      <c r="F189" s="2">
        <v>1658000</v>
      </c>
      <c r="G189" s="2">
        <v>1696000</v>
      </c>
      <c r="H189" s="2">
        <f t="shared" si="5"/>
        <v>38000</v>
      </c>
      <c r="I189" s="2">
        <v>3692.650334075724</v>
      </c>
      <c r="J189" s="2">
        <v>3777.2828507795102</v>
      </c>
      <c r="K189" s="2">
        <v>84.632516703786223</v>
      </c>
      <c r="L189" s="1">
        <v>2.2919179734620033E-2</v>
      </c>
    </row>
    <row r="190" spans="1:12" x14ac:dyDescent="0.3">
      <c r="A190">
        <v>2474</v>
      </c>
      <c r="B190" t="s">
        <v>246</v>
      </c>
      <c r="C190" t="s">
        <v>6</v>
      </c>
      <c r="D190" s="3">
        <v>268</v>
      </c>
      <c r="E190" t="s">
        <v>232</v>
      </c>
      <c r="F190" s="2">
        <v>1106000</v>
      </c>
      <c r="G190" s="2">
        <v>1076000</v>
      </c>
      <c r="H190" s="2">
        <f t="shared" si="5"/>
        <v>-30000</v>
      </c>
      <c r="I190" s="2">
        <v>4126.8656716417909</v>
      </c>
      <c r="J190" s="2">
        <v>4014.9253731343283</v>
      </c>
      <c r="K190" s="2">
        <v>-111.94029850746256</v>
      </c>
      <c r="L190" s="1">
        <v>-2.712477396021697E-2</v>
      </c>
    </row>
    <row r="191" spans="1:12" x14ac:dyDescent="0.3">
      <c r="A191">
        <v>2482</v>
      </c>
      <c r="B191" t="s">
        <v>541</v>
      </c>
      <c r="C191" t="s">
        <v>6</v>
      </c>
      <c r="D191" s="3">
        <v>336</v>
      </c>
      <c r="E191" t="s">
        <v>535</v>
      </c>
      <c r="F191" s="2">
        <v>1091000</v>
      </c>
      <c r="G191" s="2">
        <v>1089000</v>
      </c>
      <c r="H191" s="2">
        <f t="shared" si="5"/>
        <v>-2000</v>
      </c>
      <c r="I191" s="2">
        <v>3247.0238095238096</v>
      </c>
      <c r="J191" s="2">
        <v>3241.0714285714284</v>
      </c>
      <c r="K191" s="2">
        <v>-5.9523809523811906</v>
      </c>
      <c r="L191" s="1">
        <v>-1.8331805682860495E-3</v>
      </c>
    </row>
    <row r="192" spans="1:12" x14ac:dyDescent="0.3">
      <c r="A192">
        <v>2484</v>
      </c>
      <c r="B192" t="s">
        <v>491</v>
      </c>
      <c r="C192" t="s">
        <v>6</v>
      </c>
      <c r="D192" s="3">
        <v>269</v>
      </c>
      <c r="E192" t="s">
        <v>478</v>
      </c>
      <c r="F192" s="2">
        <v>961000</v>
      </c>
      <c r="G192" s="2">
        <v>964000</v>
      </c>
      <c r="H192" s="2">
        <f t="shared" si="5"/>
        <v>3000</v>
      </c>
      <c r="I192" s="2">
        <v>3572.4907063197024</v>
      </c>
      <c r="J192" s="2">
        <v>3583.6431226765799</v>
      </c>
      <c r="K192" s="2">
        <v>11.152416356877438</v>
      </c>
      <c r="L192" s="1">
        <v>3.1217481789802613E-3</v>
      </c>
    </row>
    <row r="193" spans="1:12" x14ac:dyDescent="0.3">
      <c r="A193">
        <v>2490</v>
      </c>
      <c r="B193" t="s">
        <v>542</v>
      </c>
      <c r="C193" t="s">
        <v>6</v>
      </c>
      <c r="D193" s="3">
        <v>320</v>
      </c>
      <c r="E193" t="s">
        <v>535</v>
      </c>
      <c r="F193" s="2">
        <v>1117000</v>
      </c>
      <c r="G193" s="2">
        <v>1111000</v>
      </c>
      <c r="H193" s="2">
        <f t="shared" si="5"/>
        <v>-6000</v>
      </c>
      <c r="I193" s="2">
        <v>3490.625</v>
      </c>
      <c r="J193" s="2">
        <v>3471.875</v>
      </c>
      <c r="K193" s="2">
        <v>-18.75</v>
      </c>
      <c r="L193" s="1">
        <v>-5.3715308863025966E-3</v>
      </c>
    </row>
    <row r="194" spans="1:12" x14ac:dyDescent="0.3">
      <c r="A194">
        <v>2500</v>
      </c>
      <c r="B194" t="s">
        <v>131</v>
      </c>
      <c r="C194" t="s">
        <v>6</v>
      </c>
      <c r="D194" s="3">
        <v>259</v>
      </c>
      <c r="E194" t="s">
        <v>108</v>
      </c>
      <c r="F194" s="2">
        <v>948000</v>
      </c>
      <c r="G194" s="2">
        <v>946000</v>
      </c>
      <c r="H194" s="2">
        <f t="shared" si="5"/>
        <v>-2000</v>
      </c>
      <c r="I194" s="2">
        <v>3660.23166023166</v>
      </c>
      <c r="J194" s="2">
        <v>3652.5096525096524</v>
      </c>
      <c r="K194" s="2">
        <v>-7.7220077220076746</v>
      </c>
      <c r="L194" s="1">
        <v>-2.1097046413501982E-3</v>
      </c>
    </row>
    <row r="195" spans="1:12" x14ac:dyDescent="0.3">
      <c r="A195">
        <v>2509</v>
      </c>
      <c r="B195" t="s">
        <v>203</v>
      </c>
      <c r="C195" t="s">
        <v>6</v>
      </c>
      <c r="D195" s="3">
        <v>209.99999999999997</v>
      </c>
      <c r="E195" t="s">
        <v>196</v>
      </c>
      <c r="F195" s="2">
        <v>827000</v>
      </c>
      <c r="G195" s="2">
        <v>825000</v>
      </c>
      <c r="H195" s="2">
        <f t="shared" ref="H195:H258" si="6">G195-F195</f>
        <v>-2000</v>
      </c>
      <c r="I195" s="2">
        <v>3938.0952380952385</v>
      </c>
      <c r="J195" s="2">
        <v>3928.5714285714289</v>
      </c>
      <c r="K195" s="2">
        <v>-9.5238095238096321</v>
      </c>
      <c r="L195" s="1">
        <v>-2.4183796856106681E-3</v>
      </c>
    </row>
    <row r="196" spans="1:12" x14ac:dyDescent="0.3">
      <c r="A196">
        <v>2510</v>
      </c>
      <c r="B196" t="s">
        <v>342</v>
      </c>
      <c r="C196" t="s">
        <v>6</v>
      </c>
      <c r="D196" s="3">
        <v>454</v>
      </c>
      <c r="E196" t="s">
        <v>338</v>
      </c>
      <c r="F196" s="2">
        <v>1663000</v>
      </c>
      <c r="G196" s="2">
        <v>1657000</v>
      </c>
      <c r="H196" s="2">
        <f t="shared" si="6"/>
        <v>-6000</v>
      </c>
      <c r="I196" s="2">
        <v>3662.9955947136564</v>
      </c>
      <c r="J196" s="2">
        <v>3649.7797356828196</v>
      </c>
      <c r="K196" s="2">
        <v>-13.215859030836782</v>
      </c>
      <c r="L196" s="1">
        <v>-3.6079374624172576E-3</v>
      </c>
    </row>
    <row r="197" spans="1:12" x14ac:dyDescent="0.3">
      <c r="A197">
        <v>2511</v>
      </c>
      <c r="B197" t="s">
        <v>329</v>
      </c>
      <c r="C197" t="s">
        <v>6</v>
      </c>
      <c r="D197" s="3">
        <v>416</v>
      </c>
      <c r="E197" t="s">
        <v>292</v>
      </c>
      <c r="F197" s="2">
        <v>1382000</v>
      </c>
      <c r="G197" s="2">
        <v>1399000</v>
      </c>
      <c r="H197" s="2">
        <f t="shared" si="6"/>
        <v>17000</v>
      </c>
      <c r="I197" s="2">
        <v>3322.1153846153848</v>
      </c>
      <c r="J197" s="2">
        <v>3362.9807692307691</v>
      </c>
      <c r="K197" s="2">
        <v>40.865384615384301</v>
      </c>
      <c r="L197" s="1">
        <v>1.2301013024601931E-2</v>
      </c>
    </row>
    <row r="198" spans="1:12" x14ac:dyDescent="0.3">
      <c r="A198">
        <v>2513</v>
      </c>
      <c r="B198" t="s">
        <v>392</v>
      </c>
      <c r="C198" t="s">
        <v>6</v>
      </c>
      <c r="D198" s="3">
        <v>282</v>
      </c>
      <c r="E198" t="s">
        <v>380</v>
      </c>
      <c r="F198" s="2">
        <v>1020000</v>
      </c>
      <c r="G198" s="2">
        <v>1031000</v>
      </c>
      <c r="H198" s="2">
        <f t="shared" si="6"/>
        <v>11000</v>
      </c>
      <c r="I198" s="2">
        <v>3617.0212765957449</v>
      </c>
      <c r="J198" s="2">
        <v>3656.0283687943261</v>
      </c>
      <c r="K198" s="2">
        <v>39.007092198581176</v>
      </c>
      <c r="L198" s="1">
        <v>1.078431372549009E-2</v>
      </c>
    </row>
    <row r="199" spans="1:12" x14ac:dyDescent="0.3">
      <c r="A199">
        <v>2514</v>
      </c>
      <c r="B199" t="s">
        <v>492</v>
      </c>
      <c r="C199" t="s">
        <v>6</v>
      </c>
      <c r="D199" s="3">
        <v>181</v>
      </c>
      <c r="E199" t="s">
        <v>478</v>
      </c>
      <c r="F199" s="2">
        <v>698000</v>
      </c>
      <c r="G199" s="2">
        <v>717000</v>
      </c>
      <c r="H199" s="2">
        <f t="shared" si="6"/>
        <v>19000</v>
      </c>
      <c r="I199" s="2">
        <v>3856.3535911602212</v>
      </c>
      <c r="J199" s="2">
        <v>3961.3259668508285</v>
      </c>
      <c r="K199" s="2">
        <v>104.97237569060735</v>
      </c>
      <c r="L199" s="1">
        <v>2.7220630372492737E-2</v>
      </c>
    </row>
    <row r="200" spans="1:12" x14ac:dyDescent="0.3">
      <c r="A200">
        <v>2519</v>
      </c>
      <c r="B200" t="s">
        <v>204</v>
      </c>
      <c r="C200" t="s">
        <v>6</v>
      </c>
      <c r="D200" s="3">
        <v>198.00000000000003</v>
      </c>
      <c r="E200" t="s">
        <v>196</v>
      </c>
      <c r="F200" s="2">
        <v>758000</v>
      </c>
      <c r="G200" s="2">
        <v>752000</v>
      </c>
      <c r="H200" s="2">
        <f t="shared" si="6"/>
        <v>-6000</v>
      </c>
      <c r="I200" s="2">
        <v>3828.2828282828277</v>
      </c>
      <c r="J200" s="2">
        <v>3797.9797979797972</v>
      </c>
      <c r="K200" s="2">
        <v>-30.303030303030482</v>
      </c>
      <c r="L200" s="1">
        <v>-7.9155672823219472E-3</v>
      </c>
    </row>
    <row r="201" spans="1:12" x14ac:dyDescent="0.3">
      <c r="A201">
        <v>2520</v>
      </c>
      <c r="B201" t="s">
        <v>247</v>
      </c>
      <c r="C201" t="s">
        <v>6</v>
      </c>
      <c r="D201" s="3">
        <v>638</v>
      </c>
      <c r="E201" t="s">
        <v>232</v>
      </c>
      <c r="F201" s="2">
        <v>2071000</v>
      </c>
      <c r="G201" s="2">
        <v>2073000</v>
      </c>
      <c r="H201" s="2">
        <f t="shared" si="6"/>
        <v>2000</v>
      </c>
      <c r="I201" s="2">
        <v>3246.0815047021943</v>
      </c>
      <c r="J201" s="2">
        <v>3249.2163009404389</v>
      </c>
      <c r="K201" s="2">
        <v>3.1347962382446894</v>
      </c>
      <c r="L201" s="1">
        <v>9.6571704490589665E-4</v>
      </c>
    </row>
    <row r="202" spans="1:12" x14ac:dyDescent="0.3">
      <c r="A202">
        <v>2523</v>
      </c>
      <c r="B202" t="s">
        <v>443</v>
      </c>
      <c r="C202" t="s">
        <v>6</v>
      </c>
      <c r="D202" s="3">
        <v>523</v>
      </c>
      <c r="E202" t="s">
        <v>438</v>
      </c>
      <c r="F202" s="2">
        <v>1771000</v>
      </c>
      <c r="G202" s="2">
        <v>1808000</v>
      </c>
      <c r="H202" s="2">
        <f t="shared" si="6"/>
        <v>37000</v>
      </c>
      <c r="I202" s="2">
        <v>3386.2332695984705</v>
      </c>
      <c r="J202" s="2">
        <v>3456.9789674952199</v>
      </c>
      <c r="K202" s="2">
        <v>70.745697896749334</v>
      </c>
      <c r="L202" s="1">
        <v>2.089215132693388E-2</v>
      </c>
    </row>
    <row r="203" spans="1:12" x14ac:dyDescent="0.3">
      <c r="A203">
        <v>2524</v>
      </c>
      <c r="B203" t="s">
        <v>343</v>
      </c>
      <c r="C203" t="s">
        <v>6</v>
      </c>
      <c r="D203" s="3">
        <v>114</v>
      </c>
      <c r="E203" t="s">
        <v>338</v>
      </c>
      <c r="F203" s="2">
        <v>513000</v>
      </c>
      <c r="G203" s="2">
        <v>520000</v>
      </c>
      <c r="H203" s="2">
        <f t="shared" si="6"/>
        <v>7000</v>
      </c>
      <c r="I203" s="2">
        <v>4500</v>
      </c>
      <c r="J203" s="2">
        <v>4561.4035087719294</v>
      </c>
      <c r="K203" s="2">
        <v>61.40350877192941</v>
      </c>
      <c r="L203" s="1">
        <v>1.3645224171539868E-2</v>
      </c>
    </row>
    <row r="204" spans="1:12" x14ac:dyDescent="0.3">
      <c r="A204">
        <v>2525</v>
      </c>
      <c r="B204" t="s">
        <v>205</v>
      </c>
      <c r="C204" t="s">
        <v>6</v>
      </c>
      <c r="D204" s="3">
        <v>415</v>
      </c>
      <c r="E204" t="s">
        <v>196</v>
      </c>
      <c r="F204" s="2">
        <v>1506000</v>
      </c>
      <c r="G204" s="2">
        <v>1542000</v>
      </c>
      <c r="H204" s="2">
        <f t="shared" si="6"/>
        <v>36000</v>
      </c>
      <c r="I204" s="2">
        <v>3628.9156626506024</v>
      </c>
      <c r="J204" s="2">
        <v>3715.6626506024095</v>
      </c>
      <c r="K204" s="2">
        <v>86.746987951807114</v>
      </c>
      <c r="L204" s="1">
        <v>2.390438247011949E-2</v>
      </c>
    </row>
    <row r="205" spans="1:12" x14ac:dyDescent="0.3">
      <c r="A205">
        <v>2530</v>
      </c>
      <c r="B205" t="s">
        <v>493</v>
      </c>
      <c r="C205" t="s">
        <v>6</v>
      </c>
      <c r="D205" s="3">
        <v>616</v>
      </c>
      <c r="E205" t="s">
        <v>478</v>
      </c>
      <c r="F205" s="2">
        <v>1961000</v>
      </c>
      <c r="G205" s="2">
        <v>1962000</v>
      </c>
      <c r="H205" s="2">
        <f t="shared" si="6"/>
        <v>1000</v>
      </c>
      <c r="I205" s="2">
        <v>3183.4415584415583</v>
      </c>
      <c r="J205" s="2">
        <v>3185.0649350649351</v>
      </c>
      <c r="K205" s="2">
        <v>1.623376623376771</v>
      </c>
      <c r="L205" s="1">
        <v>5.099439061703677E-4</v>
      </c>
    </row>
    <row r="206" spans="1:12" x14ac:dyDescent="0.3">
      <c r="A206">
        <v>2531</v>
      </c>
      <c r="B206" t="s">
        <v>156</v>
      </c>
      <c r="C206" t="s">
        <v>6</v>
      </c>
      <c r="D206" s="3">
        <v>201.99999999999997</v>
      </c>
      <c r="E206" t="s">
        <v>145</v>
      </c>
      <c r="F206" s="2">
        <v>860000</v>
      </c>
      <c r="G206" s="2">
        <v>886000</v>
      </c>
      <c r="H206" s="2">
        <f t="shared" si="6"/>
        <v>26000</v>
      </c>
      <c r="I206" s="2">
        <v>4257.425742574258</v>
      </c>
      <c r="J206" s="2">
        <v>4386.1386138613871</v>
      </c>
      <c r="K206" s="2">
        <v>128.71287128712902</v>
      </c>
      <c r="L206" s="1">
        <v>3.0232558139534953E-2</v>
      </c>
    </row>
    <row r="207" spans="1:12" x14ac:dyDescent="0.3">
      <c r="A207">
        <v>2532</v>
      </c>
      <c r="B207" t="s">
        <v>157</v>
      </c>
      <c r="C207" t="s">
        <v>6</v>
      </c>
      <c r="D207" s="3">
        <v>198.00000000000003</v>
      </c>
      <c r="E207" t="s">
        <v>145</v>
      </c>
      <c r="F207" s="2">
        <v>712000</v>
      </c>
      <c r="G207" s="2">
        <v>709000</v>
      </c>
      <c r="H207" s="2">
        <f t="shared" si="6"/>
        <v>-3000</v>
      </c>
      <c r="I207" s="2">
        <v>3595.9595959595954</v>
      </c>
      <c r="J207" s="2">
        <v>3580.8080808080804</v>
      </c>
      <c r="K207" s="2">
        <v>-15.151515151515014</v>
      </c>
      <c r="L207" s="1">
        <v>-4.2134831460673783E-3</v>
      </c>
    </row>
    <row r="208" spans="1:12" x14ac:dyDescent="0.3">
      <c r="A208">
        <v>2534</v>
      </c>
      <c r="B208" t="s">
        <v>393</v>
      </c>
      <c r="C208" t="s">
        <v>6</v>
      </c>
      <c r="D208" s="3">
        <v>141</v>
      </c>
      <c r="E208" t="s">
        <v>380</v>
      </c>
      <c r="F208" s="2">
        <v>695000</v>
      </c>
      <c r="G208" s="2">
        <v>683000</v>
      </c>
      <c r="H208" s="2">
        <f t="shared" si="6"/>
        <v>-12000</v>
      </c>
      <c r="I208" s="2">
        <v>4929.078014184397</v>
      </c>
      <c r="J208" s="2">
        <v>4843.9716312056735</v>
      </c>
      <c r="K208" s="2">
        <v>-85.106382978723559</v>
      </c>
      <c r="L208" s="1">
        <v>-1.7266187050359743E-2</v>
      </c>
    </row>
    <row r="209" spans="1:12" x14ac:dyDescent="0.3">
      <c r="A209">
        <v>2539</v>
      </c>
      <c r="B209" t="s">
        <v>494</v>
      </c>
      <c r="C209" t="s">
        <v>6</v>
      </c>
      <c r="D209" s="3">
        <v>216</v>
      </c>
      <c r="E209" t="s">
        <v>478</v>
      </c>
      <c r="F209" s="2">
        <v>736000</v>
      </c>
      <c r="G209" s="2">
        <v>729000</v>
      </c>
      <c r="H209" s="2">
        <f t="shared" si="6"/>
        <v>-7000</v>
      </c>
      <c r="I209" s="2">
        <v>3407.4074074074074</v>
      </c>
      <c r="J209" s="2">
        <v>3375</v>
      </c>
      <c r="K209" s="2">
        <v>-32.407407407407391</v>
      </c>
      <c r="L209" s="1">
        <v>-9.5108695652173867E-3</v>
      </c>
    </row>
    <row r="210" spans="1:12" x14ac:dyDescent="0.3">
      <c r="A210">
        <v>2545</v>
      </c>
      <c r="B210" t="s">
        <v>344</v>
      </c>
      <c r="C210" t="s">
        <v>6</v>
      </c>
      <c r="D210" s="3">
        <v>419.99999999999994</v>
      </c>
      <c r="E210" t="s">
        <v>338</v>
      </c>
      <c r="F210" s="2">
        <v>1399000</v>
      </c>
      <c r="G210" s="2">
        <v>1400000</v>
      </c>
      <c r="H210" s="2">
        <f t="shared" si="6"/>
        <v>1000</v>
      </c>
      <c r="I210" s="2">
        <v>3330.9523809523812</v>
      </c>
      <c r="J210" s="2">
        <v>3333.3333333333339</v>
      </c>
      <c r="K210" s="2">
        <v>2.3809523809527491</v>
      </c>
      <c r="L210" s="1">
        <v>7.1479628305943859E-4</v>
      </c>
    </row>
    <row r="211" spans="1:12" x14ac:dyDescent="0.3">
      <c r="A211">
        <v>2548</v>
      </c>
      <c r="B211" t="s">
        <v>248</v>
      </c>
      <c r="C211" t="s">
        <v>6</v>
      </c>
      <c r="D211" s="3">
        <v>398</v>
      </c>
      <c r="E211" t="s">
        <v>232</v>
      </c>
      <c r="F211" s="2">
        <v>1332000</v>
      </c>
      <c r="G211" s="2">
        <v>1344000</v>
      </c>
      <c r="H211" s="2">
        <f t="shared" si="6"/>
        <v>12000</v>
      </c>
      <c r="I211" s="2">
        <v>3346.7336683417084</v>
      </c>
      <c r="J211" s="2">
        <v>3376.8844221105528</v>
      </c>
      <c r="K211" s="2">
        <v>30.150753768844424</v>
      </c>
      <c r="L211" s="1">
        <v>9.0090090090090696E-3</v>
      </c>
    </row>
    <row r="212" spans="1:12" x14ac:dyDescent="0.3">
      <c r="A212">
        <v>2552</v>
      </c>
      <c r="B212" t="s">
        <v>249</v>
      </c>
      <c r="C212" t="s">
        <v>6</v>
      </c>
      <c r="D212" s="3">
        <v>418.99999999999994</v>
      </c>
      <c r="E212" t="s">
        <v>232</v>
      </c>
      <c r="F212" s="2">
        <v>1377000</v>
      </c>
      <c r="G212" s="2">
        <v>1389000</v>
      </c>
      <c r="H212" s="2">
        <f t="shared" si="6"/>
        <v>12000</v>
      </c>
      <c r="I212" s="2">
        <v>3286.3961813842488</v>
      </c>
      <c r="J212" s="2">
        <v>3315.0357995226736</v>
      </c>
      <c r="K212" s="2">
        <v>28.639618138424794</v>
      </c>
      <c r="L212" s="1">
        <v>8.714596949891058E-3</v>
      </c>
    </row>
    <row r="213" spans="1:12" x14ac:dyDescent="0.3">
      <c r="A213">
        <v>2559</v>
      </c>
      <c r="B213" t="s">
        <v>158</v>
      </c>
      <c r="C213" t="s">
        <v>6</v>
      </c>
      <c r="D213" s="3">
        <v>205</v>
      </c>
      <c r="E213" t="s">
        <v>145</v>
      </c>
      <c r="F213" s="2">
        <v>766000</v>
      </c>
      <c r="G213" s="2">
        <v>769000</v>
      </c>
      <c r="H213" s="2">
        <f t="shared" si="6"/>
        <v>3000</v>
      </c>
      <c r="I213" s="2">
        <v>3736.5853658536585</v>
      </c>
      <c r="J213" s="2">
        <v>3751.2195121951218</v>
      </c>
      <c r="K213" s="2">
        <v>14.634146341463293</v>
      </c>
      <c r="L213" s="1">
        <v>3.9164490861618474E-3</v>
      </c>
    </row>
    <row r="214" spans="1:12" x14ac:dyDescent="0.3">
      <c r="A214">
        <v>2562</v>
      </c>
      <c r="B214" t="s">
        <v>495</v>
      </c>
      <c r="C214" t="s">
        <v>6</v>
      </c>
      <c r="D214" s="3">
        <v>208</v>
      </c>
      <c r="E214" t="s">
        <v>478</v>
      </c>
      <c r="F214" s="2">
        <v>738000</v>
      </c>
      <c r="G214" s="2">
        <v>746000</v>
      </c>
      <c r="H214" s="2">
        <f t="shared" si="6"/>
        <v>8000</v>
      </c>
      <c r="I214" s="2">
        <v>3548.0769230769229</v>
      </c>
      <c r="J214" s="2">
        <v>3586.5384615384614</v>
      </c>
      <c r="K214" s="2">
        <v>38.461538461538566</v>
      </c>
      <c r="L214" s="1">
        <v>1.084010840108404E-2</v>
      </c>
    </row>
    <row r="215" spans="1:12" x14ac:dyDescent="0.3">
      <c r="A215">
        <v>2569</v>
      </c>
      <c r="B215" t="s">
        <v>69</v>
      </c>
      <c r="C215" t="s">
        <v>6</v>
      </c>
      <c r="D215" s="3">
        <v>405.00000000000006</v>
      </c>
      <c r="E215" t="s">
        <v>63</v>
      </c>
      <c r="F215" s="2">
        <v>1460000</v>
      </c>
      <c r="G215" s="2">
        <v>1512000</v>
      </c>
      <c r="H215" s="2">
        <f t="shared" si="6"/>
        <v>52000</v>
      </c>
      <c r="I215" s="2">
        <v>3604.9382716049377</v>
      </c>
      <c r="J215" s="2">
        <v>3733.333333333333</v>
      </c>
      <c r="K215" s="2">
        <v>128.39506172839538</v>
      </c>
      <c r="L215" s="1">
        <v>3.561643835616448E-2</v>
      </c>
    </row>
    <row r="216" spans="1:12" x14ac:dyDescent="0.3">
      <c r="A216">
        <v>2574</v>
      </c>
      <c r="B216" t="s">
        <v>26</v>
      </c>
      <c r="C216" t="s">
        <v>6</v>
      </c>
      <c r="D216" s="3">
        <v>263</v>
      </c>
      <c r="E216" t="s">
        <v>13</v>
      </c>
      <c r="F216" s="2">
        <v>993000</v>
      </c>
      <c r="G216" s="2">
        <v>1009000</v>
      </c>
      <c r="H216" s="2">
        <f t="shared" si="6"/>
        <v>16000</v>
      </c>
      <c r="I216" s="2">
        <v>3775.6653992395436</v>
      </c>
      <c r="J216" s="2">
        <v>3836.5019011406844</v>
      </c>
      <c r="K216" s="2">
        <v>60.836501901140764</v>
      </c>
      <c r="L216" s="1">
        <v>1.6112789526686828E-2</v>
      </c>
    </row>
    <row r="217" spans="1:12" x14ac:dyDescent="0.3">
      <c r="A217">
        <v>2578</v>
      </c>
      <c r="B217" t="s">
        <v>250</v>
      </c>
      <c r="C217" t="s">
        <v>6</v>
      </c>
      <c r="D217" s="3">
        <v>132</v>
      </c>
      <c r="E217" t="s">
        <v>232</v>
      </c>
      <c r="F217" s="2">
        <v>519000</v>
      </c>
      <c r="G217" s="2">
        <v>520000</v>
      </c>
      <c r="H217" s="2">
        <f t="shared" si="6"/>
        <v>1000</v>
      </c>
      <c r="I217" s="2">
        <v>3931.818181818182</v>
      </c>
      <c r="J217" s="2">
        <v>3939.3939393939395</v>
      </c>
      <c r="K217" s="2">
        <v>7.5757575757575069</v>
      </c>
      <c r="L217" s="1">
        <v>1.9267822736030653E-3</v>
      </c>
    </row>
    <row r="218" spans="1:12" x14ac:dyDescent="0.3">
      <c r="A218">
        <v>2586</v>
      </c>
      <c r="B218" t="s">
        <v>251</v>
      </c>
      <c r="C218" t="s">
        <v>6</v>
      </c>
      <c r="D218" s="3">
        <v>209</v>
      </c>
      <c r="E218" t="s">
        <v>232</v>
      </c>
      <c r="F218" s="2">
        <v>846000</v>
      </c>
      <c r="G218" s="2">
        <v>867000</v>
      </c>
      <c r="H218" s="2">
        <f t="shared" si="6"/>
        <v>21000</v>
      </c>
      <c r="I218" s="2">
        <v>4047.8468899521531</v>
      </c>
      <c r="J218" s="2">
        <v>4148.3253588516745</v>
      </c>
      <c r="K218" s="2">
        <v>100.47846889952143</v>
      </c>
      <c r="L218" s="1">
        <v>2.482269503546097E-2</v>
      </c>
    </row>
    <row r="219" spans="1:12" x14ac:dyDescent="0.3">
      <c r="A219">
        <v>2595</v>
      </c>
      <c r="B219" t="s">
        <v>420</v>
      </c>
      <c r="C219" t="s">
        <v>6</v>
      </c>
      <c r="D219" s="3">
        <v>421.00000000000006</v>
      </c>
      <c r="E219" t="s">
        <v>380</v>
      </c>
      <c r="F219" s="2">
        <v>1466000</v>
      </c>
      <c r="G219" s="2">
        <v>1483000</v>
      </c>
      <c r="H219" s="2">
        <f t="shared" si="6"/>
        <v>17000</v>
      </c>
      <c r="I219" s="2">
        <v>3482.1852731591443</v>
      </c>
      <c r="J219" s="2">
        <v>3522.5653206650827</v>
      </c>
      <c r="K219" s="2">
        <v>40.380047505938364</v>
      </c>
      <c r="L219" s="1">
        <v>1.1596180081855426E-2</v>
      </c>
    </row>
    <row r="220" spans="1:12" x14ac:dyDescent="0.3">
      <c r="A220">
        <v>2596</v>
      </c>
      <c r="B220" t="s">
        <v>457</v>
      </c>
      <c r="C220" t="s">
        <v>6</v>
      </c>
      <c r="D220" s="3">
        <v>422</v>
      </c>
      <c r="E220" t="s">
        <v>438</v>
      </c>
      <c r="F220" s="2">
        <v>1462000</v>
      </c>
      <c r="G220" s="2">
        <v>1470000</v>
      </c>
      <c r="H220" s="2">
        <f t="shared" si="6"/>
        <v>8000</v>
      </c>
      <c r="I220" s="2">
        <v>3464.4549763033174</v>
      </c>
      <c r="J220" s="2">
        <v>3483.4123222748817</v>
      </c>
      <c r="K220" s="2">
        <v>18.957345971564337</v>
      </c>
      <c r="L220" s="1">
        <v>5.4719562243503083E-3</v>
      </c>
    </row>
    <row r="221" spans="1:12" x14ac:dyDescent="0.3">
      <c r="A221">
        <v>2603</v>
      </c>
      <c r="B221" t="s">
        <v>444</v>
      </c>
      <c r="C221" t="s">
        <v>6</v>
      </c>
      <c r="D221" s="3">
        <v>519</v>
      </c>
      <c r="E221" t="s">
        <v>438</v>
      </c>
      <c r="F221" s="2">
        <v>1911000</v>
      </c>
      <c r="G221" s="2">
        <v>1989000</v>
      </c>
      <c r="H221" s="2">
        <f t="shared" si="6"/>
        <v>78000</v>
      </c>
      <c r="I221" s="2">
        <v>3682.0809248554915</v>
      </c>
      <c r="J221" s="2">
        <v>3832.3699421965316</v>
      </c>
      <c r="K221" s="2">
        <v>150.28901734104011</v>
      </c>
      <c r="L221" s="1">
        <v>4.0816326530612144E-2</v>
      </c>
    </row>
    <row r="222" spans="1:12" x14ac:dyDescent="0.3">
      <c r="A222">
        <v>2607</v>
      </c>
      <c r="B222" t="s">
        <v>70</v>
      </c>
      <c r="C222" t="s">
        <v>6</v>
      </c>
      <c r="D222" s="3">
        <v>129</v>
      </c>
      <c r="E222" t="s">
        <v>63</v>
      </c>
      <c r="F222" s="2">
        <v>736000</v>
      </c>
      <c r="G222" s="2">
        <v>717000</v>
      </c>
      <c r="H222" s="2">
        <f t="shared" si="6"/>
        <v>-19000</v>
      </c>
      <c r="I222" s="2">
        <v>5705.426356589147</v>
      </c>
      <c r="J222" s="2">
        <v>5558.1395348837214</v>
      </c>
      <c r="K222" s="2">
        <v>-147.28682170542561</v>
      </c>
      <c r="L222" s="1">
        <v>-2.581521739130422E-2</v>
      </c>
    </row>
    <row r="223" spans="1:12" x14ac:dyDescent="0.3">
      <c r="A223">
        <v>2608</v>
      </c>
      <c r="B223" t="s">
        <v>96</v>
      </c>
      <c r="C223" t="s">
        <v>6</v>
      </c>
      <c r="D223" s="3">
        <v>407</v>
      </c>
      <c r="E223" t="s">
        <v>63</v>
      </c>
      <c r="F223" s="2">
        <v>1443000</v>
      </c>
      <c r="G223" s="2">
        <v>1466000</v>
      </c>
      <c r="H223" s="2">
        <f t="shared" si="6"/>
        <v>23000</v>
      </c>
      <c r="I223" s="2">
        <v>3545.4545454545455</v>
      </c>
      <c r="J223" s="2">
        <v>3601.9656019656018</v>
      </c>
      <c r="K223" s="2">
        <v>56.511056511056267</v>
      </c>
      <c r="L223" s="1">
        <v>1.5939015939015869E-2</v>
      </c>
    </row>
    <row r="224" spans="1:12" x14ac:dyDescent="0.3">
      <c r="A224">
        <v>2611</v>
      </c>
      <c r="B224" t="s">
        <v>71</v>
      </c>
      <c r="C224" t="s">
        <v>6</v>
      </c>
      <c r="D224" s="3">
        <v>269</v>
      </c>
      <c r="E224" t="s">
        <v>63</v>
      </c>
      <c r="F224" s="2">
        <v>1064000</v>
      </c>
      <c r="G224" s="2">
        <v>1058000</v>
      </c>
      <c r="H224" s="2">
        <f t="shared" si="6"/>
        <v>-6000</v>
      </c>
      <c r="I224" s="2">
        <v>3955.3903345724907</v>
      </c>
      <c r="J224" s="2">
        <v>3933.0855018587363</v>
      </c>
      <c r="K224" s="2">
        <v>-22.304832713754422</v>
      </c>
      <c r="L224" s="1">
        <v>-5.6390977443608456E-3</v>
      </c>
    </row>
    <row r="225" spans="1:12" x14ac:dyDescent="0.3">
      <c r="A225">
        <v>2615</v>
      </c>
      <c r="B225" t="s">
        <v>303</v>
      </c>
      <c r="C225" t="s">
        <v>6</v>
      </c>
      <c r="D225" s="3">
        <v>205</v>
      </c>
      <c r="E225" t="s">
        <v>292</v>
      </c>
      <c r="F225" s="2">
        <v>780000</v>
      </c>
      <c r="G225" s="2">
        <v>804000</v>
      </c>
      <c r="H225" s="2">
        <f t="shared" si="6"/>
        <v>24000</v>
      </c>
      <c r="I225" s="2">
        <v>3804.8780487804879</v>
      </c>
      <c r="J225" s="2">
        <v>3921.9512195121952</v>
      </c>
      <c r="K225" s="2">
        <v>117.07317073170725</v>
      </c>
      <c r="L225" s="1">
        <v>3.076923076923075E-2</v>
      </c>
    </row>
    <row r="226" spans="1:12" x14ac:dyDescent="0.3">
      <c r="A226">
        <v>2622</v>
      </c>
      <c r="B226" t="s">
        <v>394</v>
      </c>
      <c r="C226" t="s">
        <v>6</v>
      </c>
      <c r="D226" s="3">
        <v>127.00000000000001</v>
      </c>
      <c r="E226" t="s">
        <v>380</v>
      </c>
      <c r="F226" s="2">
        <v>636000</v>
      </c>
      <c r="G226" s="2">
        <v>631000</v>
      </c>
      <c r="H226" s="2">
        <f t="shared" si="6"/>
        <v>-5000</v>
      </c>
      <c r="I226" s="2">
        <v>5007.8740157480306</v>
      </c>
      <c r="J226" s="2">
        <v>4968.5039370078739</v>
      </c>
      <c r="K226" s="2">
        <v>-39.370078740156714</v>
      </c>
      <c r="L226" s="1">
        <v>-7.8616352201256352E-3</v>
      </c>
    </row>
    <row r="227" spans="1:12" x14ac:dyDescent="0.3">
      <c r="A227">
        <v>2625</v>
      </c>
      <c r="B227" t="s">
        <v>46</v>
      </c>
      <c r="C227" t="s">
        <v>6</v>
      </c>
      <c r="D227" s="3">
        <v>418.99999999999994</v>
      </c>
      <c r="E227" t="s">
        <v>13</v>
      </c>
      <c r="F227" s="2">
        <v>1387000</v>
      </c>
      <c r="G227" s="2">
        <v>1403000</v>
      </c>
      <c r="H227" s="2">
        <f t="shared" si="6"/>
        <v>16000</v>
      </c>
      <c r="I227" s="2">
        <v>3310.2625298329358</v>
      </c>
      <c r="J227" s="2">
        <v>3348.4486873508358</v>
      </c>
      <c r="K227" s="2">
        <v>38.186157517900028</v>
      </c>
      <c r="L227" s="1">
        <v>1.1535688536409596E-2</v>
      </c>
    </row>
    <row r="228" spans="1:12" x14ac:dyDescent="0.3">
      <c r="A228">
        <v>2626</v>
      </c>
      <c r="B228" t="s">
        <v>159</v>
      </c>
      <c r="C228" t="s">
        <v>6</v>
      </c>
      <c r="D228" s="3">
        <v>144</v>
      </c>
      <c r="E228" t="s">
        <v>145</v>
      </c>
      <c r="F228" s="2">
        <v>581000</v>
      </c>
      <c r="G228" s="2">
        <v>580000</v>
      </c>
      <c r="H228" s="2">
        <f t="shared" si="6"/>
        <v>-1000</v>
      </c>
      <c r="I228" s="2">
        <v>4034.7222222222222</v>
      </c>
      <c r="J228" s="2">
        <v>4027.7777777777778</v>
      </c>
      <c r="K228" s="2">
        <v>-6.9444444444443434</v>
      </c>
      <c r="L228" s="1">
        <v>-1.721170395869166E-3</v>
      </c>
    </row>
    <row r="229" spans="1:12" x14ac:dyDescent="0.3">
      <c r="A229">
        <v>2627</v>
      </c>
      <c r="B229" t="s">
        <v>160</v>
      </c>
      <c r="C229" t="s">
        <v>6</v>
      </c>
      <c r="D229" s="3">
        <v>204</v>
      </c>
      <c r="E229" t="s">
        <v>145</v>
      </c>
      <c r="F229" s="2">
        <v>760000</v>
      </c>
      <c r="G229" s="2">
        <v>763000</v>
      </c>
      <c r="H229" s="2">
        <f t="shared" si="6"/>
        <v>3000</v>
      </c>
      <c r="I229" s="2">
        <v>3725.4901960784314</v>
      </c>
      <c r="J229" s="2">
        <v>3740.1960784313724</v>
      </c>
      <c r="K229" s="2">
        <v>14.705882352940989</v>
      </c>
      <c r="L229" s="1">
        <v>3.9473684210525814E-3</v>
      </c>
    </row>
    <row r="230" spans="1:12" x14ac:dyDescent="0.3">
      <c r="A230">
        <v>2629</v>
      </c>
      <c r="B230" t="s">
        <v>395</v>
      </c>
      <c r="C230" t="s">
        <v>6</v>
      </c>
      <c r="D230" s="3">
        <v>201.99999999999997</v>
      </c>
      <c r="E230" t="s">
        <v>380</v>
      </c>
      <c r="F230" s="2">
        <v>727000</v>
      </c>
      <c r="G230" s="2">
        <v>725000</v>
      </c>
      <c r="H230" s="2">
        <f t="shared" si="6"/>
        <v>-2000</v>
      </c>
      <c r="I230" s="2">
        <v>3599.0099009900996</v>
      </c>
      <c r="J230" s="2">
        <v>3589.1089108910896</v>
      </c>
      <c r="K230" s="2">
        <v>-9.9009900990099595</v>
      </c>
      <c r="L230" s="1">
        <v>-2.7510316368638396E-3</v>
      </c>
    </row>
    <row r="231" spans="1:12" x14ac:dyDescent="0.3">
      <c r="A231">
        <v>2632</v>
      </c>
      <c r="B231" t="s">
        <v>304</v>
      </c>
      <c r="C231" t="s">
        <v>6</v>
      </c>
      <c r="D231" s="3">
        <v>535</v>
      </c>
      <c r="E231" t="s">
        <v>292</v>
      </c>
      <c r="F231" s="2">
        <v>1729000</v>
      </c>
      <c r="G231" s="2">
        <v>1759000</v>
      </c>
      <c r="H231" s="2">
        <f t="shared" si="6"/>
        <v>30000</v>
      </c>
      <c r="I231" s="2">
        <v>3231.7757009345796</v>
      </c>
      <c r="J231" s="2">
        <v>3287.8504672897197</v>
      </c>
      <c r="K231" s="2">
        <v>56.074766355140127</v>
      </c>
      <c r="L231" s="1">
        <v>1.735106998264891E-2</v>
      </c>
    </row>
    <row r="232" spans="1:12" x14ac:dyDescent="0.3">
      <c r="A232">
        <v>2636</v>
      </c>
      <c r="B232" t="s">
        <v>305</v>
      </c>
      <c r="C232" t="s">
        <v>6</v>
      </c>
      <c r="D232" s="3">
        <v>406</v>
      </c>
      <c r="E232" t="s">
        <v>292</v>
      </c>
      <c r="F232" s="2">
        <v>1496000</v>
      </c>
      <c r="G232" s="2">
        <v>1602000</v>
      </c>
      <c r="H232" s="2">
        <f t="shared" si="6"/>
        <v>106000</v>
      </c>
      <c r="I232" s="2">
        <v>3684.729064039409</v>
      </c>
      <c r="J232" s="2">
        <v>3945.8128078817736</v>
      </c>
      <c r="K232" s="2">
        <v>261.08374384236458</v>
      </c>
      <c r="L232" s="1">
        <v>7.0855614973262038E-2</v>
      </c>
    </row>
    <row r="233" spans="1:12" x14ac:dyDescent="0.3">
      <c r="A233">
        <v>2643</v>
      </c>
      <c r="B233" t="s">
        <v>72</v>
      </c>
      <c r="C233" t="s">
        <v>6</v>
      </c>
      <c r="D233" s="3">
        <v>645</v>
      </c>
      <c r="E233" t="s">
        <v>63</v>
      </c>
      <c r="F233" s="2">
        <v>2108000</v>
      </c>
      <c r="G233" s="2">
        <v>2140000</v>
      </c>
      <c r="H233" s="2">
        <f t="shared" si="6"/>
        <v>32000</v>
      </c>
      <c r="I233" s="2">
        <v>3268.2170542635658</v>
      </c>
      <c r="J233" s="2">
        <v>3317.8294573643411</v>
      </c>
      <c r="K233" s="2">
        <v>49.612403100775282</v>
      </c>
      <c r="L233" s="1">
        <v>1.5180265654648984E-2</v>
      </c>
    </row>
    <row r="234" spans="1:12" x14ac:dyDescent="0.3">
      <c r="A234">
        <v>2648</v>
      </c>
      <c r="B234" t="s">
        <v>161</v>
      </c>
      <c r="C234" t="s">
        <v>6</v>
      </c>
      <c r="D234" s="3">
        <v>206.00000000000003</v>
      </c>
      <c r="E234" t="s">
        <v>145</v>
      </c>
      <c r="F234" s="2">
        <v>871000</v>
      </c>
      <c r="G234" s="2">
        <v>855000</v>
      </c>
      <c r="H234" s="2">
        <f t="shared" si="6"/>
        <v>-16000</v>
      </c>
      <c r="I234" s="2">
        <v>4228.155339805825</v>
      </c>
      <c r="J234" s="2">
        <v>4150.4854368932029</v>
      </c>
      <c r="K234" s="2">
        <v>-77.669902912622092</v>
      </c>
      <c r="L234" s="1">
        <v>-1.836969001148123E-2</v>
      </c>
    </row>
    <row r="235" spans="1:12" x14ac:dyDescent="0.3">
      <c r="A235">
        <v>2650</v>
      </c>
      <c r="B235" t="s">
        <v>367</v>
      </c>
      <c r="C235" t="s">
        <v>6</v>
      </c>
      <c r="D235" s="3">
        <v>181</v>
      </c>
      <c r="E235" t="s">
        <v>338</v>
      </c>
      <c r="F235" s="2">
        <v>712000</v>
      </c>
      <c r="G235" s="2">
        <v>731000</v>
      </c>
      <c r="H235" s="2">
        <f t="shared" si="6"/>
        <v>19000</v>
      </c>
      <c r="I235" s="2">
        <v>3933.7016574585637</v>
      </c>
      <c r="J235" s="2">
        <v>4038.6740331491715</v>
      </c>
      <c r="K235" s="2">
        <v>104.97237569060781</v>
      </c>
      <c r="L235" s="1">
        <v>2.6685393258426983E-2</v>
      </c>
    </row>
    <row r="236" spans="1:12" x14ac:dyDescent="0.3">
      <c r="A236">
        <v>2651</v>
      </c>
      <c r="B236" t="s">
        <v>543</v>
      </c>
      <c r="C236" t="s">
        <v>6</v>
      </c>
      <c r="D236" s="3">
        <v>179</v>
      </c>
      <c r="E236" t="s">
        <v>535</v>
      </c>
      <c r="F236" s="2">
        <v>757000</v>
      </c>
      <c r="G236" s="2">
        <v>755000</v>
      </c>
      <c r="H236" s="2">
        <f t="shared" si="6"/>
        <v>-2000</v>
      </c>
      <c r="I236" s="2">
        <v>4229.0502793296091</v>
      </c>
      <c r="J236" s="2">
        <v>4217.8770949720674</v>
      </c>
      <c r="K236" s="2">
        <v>-11.173184357541686</v>
      </c>
      <c r="L236" s="1">
        <v>-2.6420079260237274E-3</v>
      </c>
    </row>
    <row r="237" spans="1:12" x14ac:dyDescent="0.3">
      <c r="A237">
        <v>2653</v>
      </c>
      <c r="B237" t="s">
        <v>252</v>
      </c>
      <c r="C237" t="s">
        <v>6</v>
      </c>
      <c r="D237" s="3">
        <v>396.00000000000006</v>
      </c>
      <c r="E237" t="s">
        <v>232</v>
      </c>
      <c r="F237" s="2">
        <v>1456000</v>
      </c>
      <c r="G237" s="2">
        <v>1450000</v>
      </c>
      <c r="H237" s="2">
        <f t="shared" si="6"/>
        <v>-6000</v>
      </c>
      <c r="I237" s="2">
        <v>3676.7676767676762</v>
      </c>
      <c r="J237" s="2">
        <v>3661.6161616161612</v>
      </c>
      <c r="K237" s="2">
        <v>-15.151515151515014</v>
      </c>
      <c r="L237" s="1">
        <v>-4.1208791208790837E-3</v>
      </c>
    </row>
    <row r="238" spans="1:12" x14ac:dyDescent="0.3">
      <c r="A238">
        <v>2654</v>
      </c>
      <c r="B238" t="s">
        <v>97</v>
      </c>
      <c r="C238" t="s">
        <v>6</v>
      </c>
      <c r="D238" s="3">
        <v>246.00000000000003</v>
      </c>
      <c r="E238" t="s">
        <v>63</v>
      </c>
      <c r="F238" s="2">
        <v>1042000</v>
      </c>
      <c r="G238" s="2">
        <v>1014000</v>
      </c>
      <c r="H238" s="2">
        <f t="shared" si="6"/>
        <v>-28000</v>
      </c>
      <c r="I238" s="2">
        <v>4235.7723577235765</v>
      </c>
      <c r="J238" s="2">
        <v>4121.9512195121943</v>
      </c>
      <c r="K238" s="2">
        <v>-113.82113821138228</v>
      </c>
      <c r="L238" s="1">
        <v>-2.6871401151631519E-2</v>
      </c>
    </row>
    <row r="239" spans="1:12" x14ac:dyDescent="0.3">
      <c r="A239">
        <v>2656</v>
      </c>
      <c r="B239" t="s">
        <v>222</v>
      </c>
      <c r="C239" t="s">
        <v>6</v>
      </c>
      <c r="D239" s="3">
        <v>434</v>
      </c>
      <c r="E239" t="s">
        <v>196</v>
      </c>
      <c r="F239" s="2">
        <v>1404000</v>
      </c>
      <c r="G239" s="2">
        <v>1423000</v>
      </c>
      <c r="H239" s="2">
        <f t="shared" si="6"/>
        <v>19000</v>
      </c>
      <c r="I239" s="2">
        <v>3235.0230414746543</v>
      </c>
      <c r="J239" s="2">
        <v>3278.8018433179723</v>
      </c>
      <c r="K239" s="2">
        <v>43.778801843317979</v>
      </c>
      <c r="L239" s="1">
        <v>1.3532763532763534E-2</v>
      </c>
    </row>
    <row r="240" spans="1:12" x14ac:dyDescent="0.3">
      <c r="A240">
        <v>2657</v>
      </c>
      <c r="B240" t="s">
        <v>112</v>
      </c>
      <c r="C240" t="s">
        <v>6</v>
      </c>
      <c r="D240" s="3">
        <v>551</v>
      </c>
      <c r="E240" t="s">
        <v>108</v>
      </c>
      <c r="F240" s="2">
        <v>2217000</v>
      </c>
      <c r="G240" s="2">
        <v>2261000</v>
      </c>
      <c r="H240" s="2">
        <f t="shared" si="6"/>
        <v>44000</v>
      </c>
      <c r="I240" s="2">
        <v>4023.5934664246824</v>
      </c>
      <c r="J240" s="2">
        <v>4103.4482758620688</v>
      </c>
      <c r="K240" s="2">
        <v>79.854809437386393</v>
      </c>
      <c r="L240" s="1">
        <v>1.9846639603067165E-2</v>
      </c>
    </row>
    <row r="241" spans="1:12" x14ac:dyDescent="0.3">
      <c r="A241">
        <v>2658</v>
      </c>
      <c r="B241" t="s">
        <v>206</v>
      </c>
      <c r="C241" t="s">
        <v>6</v>
      </c>
      <c r="D241" s="3">
        <v>209.99999999999997</v>
      </c>
      <c r="E241" t="s">
        <v>196</v>
      </c>
      <c r="F241" s="2">
        <v>1003000</v>
      </c>
      <c r="G241" s="2">
        <v>976000</v>
      </c>
      <c r="H241" s="2">
        <f t="shared" si="6"/>
        <v>-27000</v>
      </c>
      <c r="I241" s="2">
        <v>4776.1904761904771</v>
      </c>
      <c r="J241" s="2">
        <v>4647.6190476190486</v>
      </c>
      <c r="K241" s="2">
        <v>-128.57142857142844</v>
      </c>
      <c r="L241" s="1">
        <v>-2.6919242273180426E-2</v>
      </c>
    </row>
    <row r="242" spans="1:12" x14ac:dyDescent="0.3">
      <c r="A242">
        <v>2659</v>
      </c>
      <c r="B242" t="s">
        <v>162</v>
      </c>
      <c r="C242" t="s">
        <v>6</v>
      </c>
      <c r="D242" s="3">
        <v>366</v>
      </c>
      <c r="E242" t="s">
        <v>145</v>
      </c>
      <c r="F242" s="2">
        <v>1331000</v>
      </c>
      <c r="G242" s="2">
        <v>1342000</v>
      </c>
      <c r="H242" s="2">
        <f t="shared" si="6"/>
        <v>11000</v>
      </c>
      <c r="I242" s="2">
        <v>3636.6120218579235</v>
      </c>
      <c r="J242" s="2">
        <v>3666.6666666666665</v>
      </c>
      <c r="K242" s="2">
        <v>30.054644808742978</v>
      </c>
      <c r="L242" s="1">
        <v>8.2644628099173018E-3</v>
      </c>
    </row>
    <row r="243" spans="1:12" x14ac:dyDescent="0.3">
      <c r="A243">
        <v>2661</v>
      </c>
      <c r="B243" t="s">
        <v>496</v>
      </c>
      <c r="C243" t="s">
        <v>6</v>
      </c>
      <c r="D243" s="3">
        <v>440</v>
      </c>
      <c r="E243" t="s">
        <v>478</v>
      </c>
      <c r="F243" s="2">
        <v>1551000</v>
      </c>
      <c r="G243" s="2">
        <v>1605000</v>
      </c>
      <c r="H243" s="2">
        <f t="shared" si="6"/>
        <v>54000</v>
      </c>
      <c r="I243" s="2">
        <v>3525</v>
      </c>
      <c r="J243" s="2">
        <v>3647.7272727272725</v>
      </c>
      <c r="K243" s="2">
        <v>122.72727272727252</v>
      </c>
      <c r="L243" s="1">
        <v>3.4816247582204973E-2</v>
      </c>
    </row>
    <row r="244" spans="1:12" x14ac:dyDescent="0.3">
      <c r="A244">
        <v>2662</v>
      </c>
      <c r="B244" t="s">
        <v>497</v>
      </c>
      <c r="C244" t="s">
        <v>6</v>
      </c>
      <c r="D244" s="3">
        <v>153</v>
      </c>
      <c r="E244" t="s">
        <v>478</v>
      </c>
      <c r="F244" s="2">
        <v>688000</v>
      </c>
      <c r="G244" s="2">
        <v>671000</v>
      </c>
      <c r="H244" s="2">
        <f t="shared" si="6"/>
        <v>-17000</v>
      </c>
      <c r="I244" s="2">
        <v>4496.7320261437908</v>
      </c>
      <c r="J244" s="2">
        <v>4385.6209150326795</v>
      </c>
      <c r="K244" s="2">
        <v>-111.11111111111131</v>
      </c>
      <c r="L244" s="1">
        <v>-2.4709302325581439E-2</v>
      </c>
    </row>
    <row r="245" spans="1:12" x14ac:dyDescent="0.3">
      <c r="A245">
        <v>2666</v>
      </c>
      <c r="B245" t="s">
        <v>207</v>
      </c>
      <c r="C245" t="s">
        <v>6</v>
      </c>
      <c r="D245" s="3">
        <v>419.99999999999994</v>
      </c>
      <c r="E245" t="s">
        <v>196</v>
      </c>
      <c r="F245" s="2">
        <v>1642000</v>
      </c>
      <c r="G245" s="2">
        <v>1626000</v>
      </c>
      <c r="H245" s="2">
        <f t="shared" si="6"/>
        <v>-16000</v>
      </c>
      <c r="I245" s="2">
        <v>3909.5238095238101</v>
      </c>
      <c r="J245" s="2">
        <v>3871.428571428572</v>
      </c>
      <c r="K245" s="2">
        <v>-38.095238095238074</v>
      </c>
      <c r="L245" s="1">
        <v>-9.7442143727161923E-3</v>
      </c>
    </row>
    <row r="246" spans="1:12" x14ac:dyDescent="0.3">
      <c r="A246">
        <v>2667</v>
      </c>
      <c r="B246" t="s">
        <v>498</v>
      </c>
      <c r="C246" t="s">
        <v>6</v>
      </c>
      <c r="D246" s="3">
        <v>163</v>
      </c>
      <c r="E246" t="s">
        <v>478</v>
      </c>
      <c r="F246" s="2">
        <v>690000</v>
      </c>
      <c r="G246" s="2">
        <v>709000</v>
      </c>
      <c r="H246" s="2">
        <f t="shared" si="6"/>
        <v>19000</v>
      </c>
      <c r="I246" s="2">
        <v>4233.1288343558281</v>
      </c>
      <c r="J246" s="2">
        <v>4349.6932515337421</v>
      </c>
      <c r="K246" s="2">
        <v>116.56441717791404</v>
      </c>
      <c r="L246" s="1">
        <v>2.7536231884057953E-2</v>
      </c>
    </row>
    <row r="247" spans="1:12" x14ac:dyDescent="0.3">
      <c r="A247">
        <v>2672</v>
      </c>
      <c r="B247" t="s">
        <v>445</v>
      </c>
      <c r="C247" t="s">
        <v>6</v>
      </c>
      <c r="D247" s="3">
        <v>397.00000000000006</v>
      </c>
      <c r="E247" t="s">
        <v>438</v>
      </c>
      <c r="F247" s="2">
        <v>1402000</v>
      </c>
      <c r="G247" s="2">
        <v>1417000</v>
      </c>
      <c r="H247" s="2">
        <f t="shared" si="6"/>
        <v>15000</v>
      </c>
      <c r="I247" s="2">
        <v>3531.4861460957172</v>
      </c>
      <c r="J247" s="2">
        <v>3569.2695214105788</v>
      </c>
      <c r="K247" s="2">
        <v>37.783375314861587</v>
      </c>
      <c r="L247" s="1">
        <v>1.0699001426533562E-2</v>
      </c>
    </row>
    <row r="248" spans="1:12" x14ac:dyDescent="0.3">
      <c r="A248">
        <v>2674</v>
      </c>
      <c r="B248" t="s">
        <v>208</v>
      </c>
      <c r="C248" t="s">
        <v>6</v>
      </c>
      <c r="D248" s="3">
        <v>354</v>
      </c>
      <c r="E248" t="s">
        <v>196</v>
      </c>
      <c r="F248" s="2">
        <v>1865000</v>
      </c>
      <c r="G248" s="2">
        <v>1813000</v>
      </c>
      <c r="H248" s="2">
        <f t="shared" si="6"/>
        <v>-52000</v>
      </c>
      <c r="I248" s="2">
        <v>5268.3615819209035</v>
      </c>
      <c r="J248" s="2">
        <v>5121.4689265536726</v>
      </c>
      <c r="K248" s="2">
        <v>-146.89265536723087</v>
      </c>
      <c r="L248" s="1">
        <v>-2.7882037533511921E-2</v>
      </c>
    </row>
    <row r="249" spans="1:12" x14ac:dyDescent="0.3">
      <c r="A249">
        <v>2676</v>
      </c>
      <c r="B249" t="s">
        <v>113</v>
      </c>
      <c r="C249" t="s">
        <v>6</v>
      </c>
      <c r="D249" s="3">
        <v>490</v>
      </c>
      <c r="E249" t="s">
        <v>108</v>
      </c>
      <c r="F249" s="2">
        <v>1665000</v>
      </c>
      <c r="G249" s="2">
        <v>1700000</v>
      </c>
      <c r="H249" s="2">
        <f t="shared" si="6"/>
        <v>35000</v>
      </c>
      <c r="I249" s="2">
        <v>3397.9591836734694</v>
      </c>
      <c r="J249" s="2">
        <v>3469.387755102041</v>
      </c>
      <c r="K249" s="2">
        <v>71.428571428571558</v>
      </c>
      <c r="L249" s="1">
        <v>2.1021021021021061E-2</v>
      </c>
    </row>
    <row r="250" spans="1:12" x14ac:dyDescent="0.3">
      <c r="A250">
        <v>2677</v>
      </c>
      <c r="B250" t="s">
        <v>253</v>
      </c>
      <c r="C250" t="s">
        <v>6</v>
      </c>
      <c r="D250" s="3">
        <v>261</v>
      </c>
      <c r="E250" t="s">
        <v>232</v>
      </c>
      <c r="F250" s="2">
        <v>946000</v>
      </c>
      <c r="G250" s="2">
        <v>951000</v>
      </c>
      <c r="H250" s="2">
        <f t="shared" si="6"/>
        <v>5000</v>
      </c>
      <c r="I250" s="2">
        <v>3624.5210727969347</v>
      </c>
      <c r="J250" s="2">
        <v>3643.67816091954</v>
      </c>
      <c r="K250" s="2">
        <v>19.157088122605273</v>
      </c>
      <c r="L250" s="1">
        <v>5.2854122621564231E-3</v>
      </c>
    </row>
    <row r="251" spans="1:12" x14ac:dyDescent="0.3">
      <c r="A251">
        <v>2679</v>
      </c>
      <c r="B251" t="s">
        <v>128</v>
      </c>
      <c r="C251" t="s">
        <v>6</v>
      </c>
      <c r="D251" s="3">
        <v>425</v>
      </c>
      <c r="E251" t="s">
        <v>108</v>
      </c>
      <c r="F251" s="2">
        <v>1493000</v>
      </c>
      <c r="G251" s="2">
        <v>1543000</v>
      </c>
      <c r="H251" s="2">
        <f t="shared" si="6"/>
        <v>50000</v>
      </c>
      <c r="I251" s="2">
        <v>3512.9411764705883</v>
      </c>
      <c r="J251" s="2">
        <v>3630.5882352941176</v>
      </c>
      <c r="K251" s="2">
        <v>117.64705882352928</v>
      </c>
      <c r="L251" s="1">
        <v>3.3489618218352273E-2</v>
      </c>
    </row>
    <row r="252" spans="1:12" x14ac:dyDescent="0.3">
      <c r="A252">
        <v>2680</v>
      </c>
      <c r="B252" t="s">
        <v>499</v>
      </c>
      <c r="C252" t="s">
        <v>6</v>
      </c>
      <c r="D252" s="3">
        <v>477.00000000000006</v>
      </c>
      <c r="E252" t="s">
        <v>478</v>
      </c>
      <c r="F252" s="2">
        <v>1582000</v>
      </c>
      <c r="G252" s="2">
        <v>1593000</v>
      </c>
      <c r="H252" s="2">
        <f t="shared" si="6"/>
        <v>11000</v>
      </c>
      <c r="I252" s="2">
        <v>3316.561844863731</v>
      </c>
      <c r="J252" s="2">
        <v>3339.6226415094334</v>
      </c>
      <c r="K252" s="2">
        <v>23.060796645702339</v>
      </c>
      <c r="L252" s="1">
        <v>6.9532237673830708E-3</v>
      </c>
    </row>
    <row r="253" spans="1:12" x14ac:dyDescent="0.3">
      <c r="A253">
        <v>2682</v>
      </c>
      <c r="B253" t="s">
        <v>306</v>
      </c>
      <c r="C253" t="s">
        <v>6</v>
      </c>
      <c r="D253" s="3">
        <v>369</v>
      </c>
      <c r="E253" t="s">
        <v>292</v>
      </c>
      <c r="F253" s="2">
        <v>1290000</v>
      </c>
      <c r="G253" s="2">
        <v>1339000</v>
      </c>
      <c r="H253" s="2">
        <f t="shared" si="6"/>
        <v>49000</v>
      </c>
      <c r="I253" s="2">
        <v>3495.9349593495936</v>
      </c>
      <c r="J253" s="2">
        <v>3628.7262872628726</v>
      </c>
      <c r="K253" s="2">
        <v>132.79132791327902</v>
      </c>
      <c r="L253" s="1">
        <v>3.7984496124030973E-2</v>
      </c>
    </row>
    <row r="254" spans="1:12" x14ac:dyDescent="0.3">
      <c r="A254">
        <v>2684</v>
      </c>
      <c r="B254" t="s">
        <v>132</v>
      </c>
      <c r="C254" t="s">
        <v>6</v>
      </c>
      <c r="D254" s="3">
        <v>506.99999999999994</v>
      </c>
      <c r="E254" t="s">
        <v>108</v>
      </c>
      <c r="F254" s="2">
        <v>1711000</v>
      </c>
      <c r="G254" s="2">
        <v>1765000</v>
      </c>
      <c r="H254" s="2">
        <f t="shared" si="6"/>
        <v>54000</v>
      </c>
      <c r="I254" s="2">
        <v>3374.753451676529</v>
      </c>
      <c r="J254" s="2">
        <v>3481.2623274161738</v>
      </c>
      <c r="K254" s="2">
        <v>106.50887573964474</v>
      </c>
      <c r="L254" s="1">
        <v>3.1560490940970118E-2</v>
      </c>
    </row>
    <row r="255" spans="1:12" x14ac:dyDescent="0.3">
      <c r="A255">
        <v>2685</v>
      </c>
      <c r="B255" t="s">
        <v>129</v>
      </c>
      <c r="C255" t="s">
        <v>6</v>
      </c>
      <c r="D255" s="3">
        <v>209.99999999999997</v>
      </c>
      <c r="E255" t="s">
        <v>108</v>
      </c>
      <c r="F255" s="2">
        <v>788000</v>
      </c>
      <c r="G255" s="2">
        <v>810000</v>
      </c>
      <c r="H255" s="2">
        <f t="shared" si="6"/>
        <v>22000</v>
      </c>
      <c r="I255" s="2">
        <v>3752.3809523809527</v>
      </c>
      <c r="J255" s="2">
        <v>3857.1428571428578</v>
      </c>
      <c r="K255" s="2">
        <v>104.76190476190504</v>
      </c>
      <c r="L255" s="1">
        <v>2.7918781725888398E-2</v>
      </c>
    </row>
    <row r="256" spans="1:12" x14ac:dyDescent="0.3">
      <c r="A256">
        <v>2686</v>
      </c>
      <c r="B256" t="s">
        <v>51</v>
      </c>
      <c r="C256" t="s">
        <v>6</v>
      </c>
      <c r="D256" s="3">
        <v>521</v>
      </c>
      <c r="E256" t="s">
        <v>13</v>
      </c>
      <c r="F256" s="2">
        <v>1717000</v>
      </c>
      <c r="G256" s="2">
        <v>1752000</v>
      </c>
      <c r="H256" s="2">
        <f t="shared" si="6"/>
        <v>35000</v>
      </c>
      <c r="I256" s="2">
        <v>3295.5854126679465</v>
      </c>
      <c r="J256" s="2">
        <v>3362.7639155470251</v>
      </c>
      <c r="K256" s="2">
        <v>67.178502879078678</v>
      </c>
      <c r="L256" s="1">
        <v>2.0384391380314497E-2</v>
      </c>
    </row>
    <row r="257" spans="1:12" x14ac:dyDescent="0.3">
      <c r="A257">
        <v>2689</v>
      </c>
      <c r="B257" t="s">
        <v>114</v>
      </c>
      <c r="C257" t="s">
        <v>6</v>
      </c>
      <c r="D257" s="3">
        <v>207</v>
      </c>
      <c r="E257" t="s">
        <v>108</v>
      </c>
      <c r="F257" s="2">
        <v>926000</v>
      </c>
      <c r="G257" s="2">
        <v>939000</v>
      </c>
      <c r="H257" s="2">
        <f t="shared" si="6"/>
        <v>13000</v>
      </c>
      <c r="I257" s="2">
        <v>4473.4299516908213</v>
      </c>
      <c r="J257" s="2">
        <v>4536.231884057971</v>
      </c>
      <c r="K257" s="2">
        <v>62.801932367149675</v>
      </c>
      <c r="L257" s="1">
        <v>1.4038876889848792E-2</v>
      </c>
    </row>
    <row r="258" spans="1:12" x14ac:dyDescent="0.3">
      <c r="A258">
        <v>2691</v>
      </c>
      <c r="B258" t="s">
        <v>345</v>
      </c>
      <c r="C258" t="s">
        <v>6</v>
      </c>
      <c r="D258" s="3">
        <v>333</v>
      </c>
      <c r="E258" t="s">
        <v>338</v>
      </c>
      <c r="F258" s="2">
        <v>1239000</v>
      </c>
      <c r="G258" s="2">
        <v>1283000</v>
      </c>
      <c r="H258" s="2">
        <f t="shared" si="6"/>
        <v>44000</v>
      </c>
      <c r="I258" s="2">
        <v>3720.7207207207207</v>
      </c>
      <c r="J258" s="2">
        <v>3852.8528528528527</v>
      </c>
      <c r="K258" s="2">
        <v>132.13213213213203</v>
      </c>
      <c r="L258" s="1">
        <v>3.551251008878125E-2</v>
      </c>
    </row>
    <row r="259" spans="1:12" x14ac:dyDescent="0.3">
      <c r="A259">
        <v>2692</v>
      </c>
      <c r="B259" t="s">
        <v>346</v>
      </c>
      <c r="C259" t="s">
        <v>6</v>
      </c>
      <c r="D259" s="3">
        <v>421.00000000000006</v>
      </c>
      <c r="E259" t="s">
        <v>338</v>
      </c>
      <c r="F259" s="2">
        <v>1433000</v>
      </c>
      <c r="G259" s="2">
        <v>1440000</v>
      </c>
      <c r="H259" s="2">
        <f t="shared" ref="H259:H322" si="7">G259-F259</f>
        <v>7000</v>
      </c>
      <c r="I259" s="2">
        <v>3403.8004750593818</v>
      </c>
      <c r="J259" s="2">
        <v>3420.4275534441799</v>
      </c>
      <c r="K259" s="2">
        <v>16.627078384798097</v>
      </c>
      <c r="L259" s="1">
        <v>4.8848569434752267E-3</v>
      </c>
    </row>
    <row r="260" spans="1:12" x14ac:dyDescent="0.3">
      <c r="A260">
        <v>3010</v>
      </c>
      <c r="B260" t="s">
        <v>307</v>
      </c>
      <c r="C260" t="s">
        <v>6</v>
      </c>
      <c r="D260" s="3">
        <v>106</v>
      </c>
      <c r="E260" t="s">
        <v>292</v>
      </c>
      <c r="F260" s="2">
        <v>457000</v>
      </c>
      <c r="G260" s="2">
        <v>457000</v>
      </c>
      <c r="H260" s="2">
        <f t="shared" si="7"/>
        <v>0</v>
      </c>
      <c r="I260" s="2">
        <v>4311.3207547169814</v>
      </c>
      <c r="J260" s="2">
        <v>4311.3207547169814</v>
      </c>
      <c r="K260" s="2">
        <v>0</v>
      </c>
      <c r="L260" s="1">
        <v>0</v>
      </c>
    </row>
    <row r="261" spans="1:12" x14ac:dyDescent="0.3">
      <c r="A261">
        <v>3015</v>
      </c>
      <c r="B261" t="s">
        <v>308</v>
      </c>
      <c r="C261" t="s">
        <v>6</v>
      </c>
      <c r="D261" s="3">
        <v>106</v>
      </c>
      <c r="E261" t="s">
        <v>292</v>
      </c>
      <c r="F261" s="2">
        <v>448000</v>
      </c>
      <c r="G261" s="2">
        <v>447000</v>
      </c>
      <c r="H261" s="2">
        <f t="shared" si="7"/>
        <v>-1000</v>
      </c>
      <c r="I261" s="2">
        <v>4226.4150943396226</v>
      </c>
      <c r="J261" s="2">
        <v>4216.9811320754716</v>
      </c>
      <c r="K261" s="2">
        <v>-9.4339622641509777</v>
      </c>
      <c r="L261" s="1">
        <v>-2.2321428571428653E-3</v>
      </c>
    </row>
    <row r="262" spans="1:12" x14ac:dyDescent="0.3">
      <c r="A262">
        <v>3019</v>
      </c>
      <c r="B262" t="s">
        <v>215</v>
      </c>
      <c r="C262" t="s">
        <v>6</v>
      </c>
      <c r="D262" s="3">
        <v>209.99999999999997</v>
      </c>
      <c r="E262" t="s">
        <v>196</v>
      </c>
      <c r="F262" s="2">
        <v>768000</v>
      </c>
      <c r="G262" s="2">
        <v>762000</v>
      </c>
      <c r="H262" s="2">
        <f t="shared" si="7"/>
        <v>-6000</v>
      </c>
      <c r="I262" s="2">
        <v>3657.1428571428578</v>
      </c>
      <c r="J262" s="2">
        <v>3628.5714285714289</v>
      </c>
      <c r="K262" s="2">
        <v>-28.571428571428896</v>
      </c>
      <c r="L262" s="1">
        <v>-7.8125000000000867E-3</v>
      </c>
    </row>
    <row r="263" spans="1:12" x14ac:dyDescent="0.3">
      <c r="A263">
        <v>3020</v>
      </c>
      <c r="B263" t="s">
        <v>115</v>
      </c>
      <c r="C263" t="s">
        <v>6</v>
      </c>
      <c r="D263" s="3">
        <v>100</v>
      </c>
      <c r="E263" t="s">
        <v>108</v>
      </c>
      <c r="F263" s="2">
        <v>431000</v>
      </c>
      <c r="G263" s="2">
        <v>436000</v>
      </c>
      <c r="H263" s="2">
        <f t="shared" si="7"/>
        <v>5000</v>
      </c>
      <c r="I263" s="2">
        <v>4310</v>
      </c>
      <c r="J263" s="2">
        <v>4360</v>
      </c>
      <c r="K263" s="2">
        <v>50</v>
      </c>
      <c r="L263" s="1">
        <v>1.1600928074245939E-2</v>
      </c>
    </row>
    <row r="264" spans="1:12" x14ac:dyDescent="0.3">
      <c r="A264">
        <v>3021</v>
      </c>
      <c r="B264" t="s">
        <v>116</v>
      </c>
      <c r="C264" t="s">
        <v>6</v>
      </c>
      <c r="D264" s="3">
        <v>510</v>
      </c>
      <c r="E264" t="s">
        <v>108</v>
      </c>
      <c r="F264" s="2">
        <v>1780000</v>
      </c>
      <c r="G264" s="2">
        <v>1823000</v>
      </c>
      <c r="H264" s="2">
        <f t="shared" si="7"/>
        <v>43000</v>
      </c>
      <c r="I264" s="2">
        <v>3490.1960784313724</v>
      </c>
      <c r="J264" s="2">
        <v>3574.5098039215686</v>
      </c>
      <c r="K264" s="2">
        <v>84.313725490196248</v>
      </c>
      <c r="L264" s="1">
        <v>2.4157303370786566E-2</v>
      </c>
    </row>
    <row r="265" spans="1:12" x14ac:dyDescent="0.3">
      <c r="A265">
        <v>3022</v>
      </c>
      <c r="B265" t="s">
        <v>544</v>
      </c>
      <c r="C265" t="s">
        <v>6</v>
      </c>
      <c r="D265" s="3">
        <v>149</v>
      </c>
      <c r="E265" t="s">
        <v>535</v>
      </c>
      <c r="F265" s="2">
        <v>568000</v>
      </c>
      <c r="G265" s="2">
        <v>569000</v>
      </c>
      <c r="H265" s="2">
        <f t="shared" si="7"/>
        <v>1000</v>
      </c>
      <c r="I265" s="2">
        <v>3812.0805369127515</v>
      </c>
      <c r="J265" s="2">
        <v>3818.7919463087246</v>
      </c>
      <c r="K265" s="2">
        <v>6.7114093959730781</v>
      </c>
      <c r="L265" s="1">
        <v>1.7605633802816702E-3</v>
      </c>
    </row>
    <row r="266" spans="1:12" x14ac:dyDescent="0.3">
      <c r="A266">
        <v>3023</v>
      </c>
      <c r="B266" t="s">
        <v>545</v>
      </c>
      <c r="C266" t="s">
        <v>6</v>
      </c>
      <c r="D266" s="3">
        <v>208</v>
      </c>
      <c r="E266" t="s">
        <v>535</v>
      </c>
      <c r="F266" s="2">
        <v>736000</v>
      </c>
      <c r="G266" s="2">
        <v>735000</v>
      </c>
      <c r="H266" s="2">
        <f t="shared" si="7"/>
        <v>-1000</v>
      </c>
      <c r="I266" s="2">
        <v>3538.4615384615386</v>
      </c>
      <c r="J266" s="2">
        <v>3533.6538461538462</v>
      </c>
      <c r="K266" s="2">
        <v>-4.8076923076923777</v>
      </c>
      <c r="L266" s="1">
        <v>-1.3586956521739327E-3</v>
      </c>
    </row>
    <row r="267" spans="1:12" x14ac:dyDescent="0.3">
      <c r="A267">
        <v>3025</v>
      </c>
      <c r="B267" t="s">
        <v>333</v>
      </c>
      <c r="C267" t="s">
        <v>6</v>
      </c>
      <c r="D267" s="3">
        <v>209</v>
      </c>
      <c r="E267" t="s">
        <v>292</v>
      </c>
      <c r="F267" s="2">
        <v>720000</v>
      </c>
      <c r="G267" s="2">
        <v>726000</v>
      </c>
      <c r="H267" s="2">
        <f t="shared" si="7"/>
        <v>6000</v>
      </c>
      <c r="I267" s="2">
        <v>3444.9760765550241</v>
      </c>
      <c r="J267" s="2">
        <v>3473.6842105263158</v>
      </c>
      <c r="K267" s="2">
        <v>28.708133971291772</v>
      </c>
      <c r="L267" s="1">
        <v>8.3333333333333055E-3</v>
      </c>
    </row>
    <row r="268" spans="1:12" x14ac:dyDescent="0.3">
      <c r="A268">
        <v>3027</v>
      </c>
      <c r="B268" t="s">
        <v>546</v>
      </c>
      <c r="C268" t="s">
        <v>6</v>
      </c>
      <c r="D268" s="3">
        <v>160</v>
      </c>
      <c r="E268" t="s">
        <v>535</v>
      </c>
      <c r="F268" s="2">
        <v>666000</v>
      </c>
      <c r="G268" s="2">
        <v>689000</v>
      </c>
      <c r="H268" s="2">
        <f t="shared" si="7"/>
        <v>23000</v>
      </c>
      <c r="I268" s="2">
        <v>4162.5</v>
      </c>
      <c r="J268" s="2">
        <v>4306.25</v>
      </c>
      <c r="K268" s="2">
        <v>143.75</v>
      </c>
      <c r="L268" s="1">
        <v>3.4534534534534533E-2</v>
      </c>
    </row>
    <row r="269" spans="1:12" x14ac:dyDescent="0.3">
      <c r="A269">
        <v>3029</v>
      </c>
      <c r="B269" t="s">
        <v>547</v>
      </c>
      <c r="C269" t="s">
        <v>6</v>
      </c>
      <c r="D269" s="3">
        <v>209</v>
      </c>
      <c r="E269" t="s">
        <v>535</v>
      </c>
      <c r="F269" s="2">
        <v>732000</v>
      </c>
      <c r="G269" s="2">
        <v>733000</v>
      </c>
      <c r="H269" s="2">
        <f t="shared" si="7"/>
        <v>1000</v>
      </c>
      <c r="I269" s="2">
        <v>3502.3923444976076</v>
      </c>
      <c r="J269" s="2">
        <v>3507.1770334928228</v>
      </c>
      <c r="K269" s="2">
        <v>4.7846889952152196</v>
      </c>
      <c r="L269" s="1">
        <v>1.366120218579209E-3</v>
      </c>
    </row>
    <row r="270" spans="1:12" x14ac:dyDescent="0.3">
      <c r="A270">
        <v>3032</v>
      </c>
      <c r="B270" t="s">
        <v>548</v>
      </c>
      <c r="C270" t="s">
        <v>6</v>
      </c>
      <c r="D270" s="3">
        <v>191</v>
      </c>
      <c r="E270" t="s">
        <v>535</v>
      </c>
      <c r="F270" s="2">
        <v>753000</v>
      </c>
      <c r="G270" s="2">
        <v>766000</v>
      </c>
      <c r="H270" s="2">
        <f t="shared" si="7"/>
        <v>13000</v>
      </c>
      <c r="I270" s="2">
        <v>3942.4083769633507</v>
      </c>
      <c r="J270" s="2">
        <v>4010.4712041884818</v>
      </c>
      <c r="K270" s="2">
        <v>68.062827225131059</v>
      </c>
      <c r="L270" s="1">
        <v>1.7264276228419698E-2</v>
      </c>
    </row>
    <row r="271" spans="1:12" x14ac:dyDescent="0.3">
      <c r="A271">
        <v>3033</v>
      </c>
      <c r="B271" t="s">
        <v>500</v>
      </c>
      <c r="C271" t="s">
        <v>6</v>
      </c>
      <c r="D271" s="3">
        <v>207</v>
      </c>
      <c r="E271" t="s">
        <v>478</v>
      </c>
      <c r="F271" s="2">
        <v>755000</v>
      </c>
      <c r="G271" s="2">
        <v>761000</v>
      </c>
      <c r="H271" s="2">
        <f t="shared" si="7"/>
        <v>6000</v>
      </c>
      <c r="I271" s="2">
        <v>3647.3429951690823</v>
      </c>
      <c r="J271" s="2">
        <v>3676.3285024154588</v>
      </c>
      <c r="K271" s="2">
        <v>28.985507246376528</v>
      </c>
      <c r="L271" s="1">
        <v>7.9470198675495908E-3</v>
      </c>
    </row>
    <row r="272" spans="1:12" x14ac:dyDescent="0.3">
      <c r="A272">
        <v>3034</v>
      </c>
      <c r="B272" t="s">
        <v>549</v>
      </c>
      <c r="C272" t="s">
        <v>6</v>
      </c>
      <c r="D272" s="3">
        <v>181</v>
      </c>
      <c r="E272" t="s">
        <v>535</v>
      </c>
      <c r="F272" s="2">
        <v>662000</v>
      </c>
      <c r="G272" s="2">
        <v>653000</v>
      </c>
      <c r="H272" s="2">
        <f t="shared" si="7"/>
        <v>-9000</v>
      </c>
      <c r="I272" s="2">
        <v>3657.4585635359117</v>
      </c>
      <c r="J272" s="2">
        <v>3607.7348066298341</v>
      </c>
      <c r="K272" s="2">
        <v>-49.723756906077597</v>
      </c>
      <c r="L272" s="1">
        <v>-1.3595166163142061E-2</v>
      </c>
    </row>
    <row r="273" spans="1:12" x14ac:dyDescent="0.3">
      <c r="A273">
        <v>3035</v>
      </c>
      <c r="B273" t="s">
        <v>309</v>
      </c>
      <c r="C273" t="s">
        <v>6</v>
      </c>
      <c r="D273" s="3">
        <v>214.00000000000003</v>
      </c>
      <c r="E273" t="s">
        <v>292</v>
      </c>
      <c r="F273" s="2">
        <v>799000</v>
      </c>
      <c r="G273" s="2">
        <v>843000</v>
      </c>
      <c r="H273" s="2">
        <f t="shared" si="7"/>
        <v>44000</v>
      </c>
      <c r="I273" s="2">
        <v>3733.6448598130837</v>
      </c>
      <c r="J273" s="2">
        <v>3939.2523364485978</v>
      </c>
      <c r="K273" s="2">
        <v>205.6074766355141</v>
      </c>
      <c r="L273" s="1">
        <v>5.506883604505635E-2</v>
      </c>
    </row>
    <row r="274" spans="1:12" x14ac:dyDescent="0.3">
      <c r="A274">
        <v>3037</v>
      </c>
      <c r="B274" t="s">
        <v>310</v>
      </c>
      <c r="C274" t="s">
        <v>6</v>
      </c>
      <c r="D274" s="3">
        <v>227</v>
      </c>
      <c r="E274" t="s">
        <v>292</v>
      </c>
      <c r="F274" s="2">
        <v>1002000</v>
      </c>
      <c r="G274" s="2">
        <v>976000</v>
      </c>
      <c r="H274" s="2">
        <f t="shared" si="7"/>
        <v>-26000</v>
      </c>
      <c r="I274" s="2">
        <v>4414.0969162995598</v>
      </c>
      <c r="J274" s="2">
        <v>4299.5594713656392</v>
      </c>
      <c r="K274" s="2">
        <v>-114.5374449339206</v>
      </c>
      <c r="L274" s="1">
        <v>-2.5948103792415144E-2</v>
      </c>
    </row>
    <row r="275" spans="1:12" x14ac:dyDescent="0.3">
      <c r="A275">
        <v>3042</v>
      </c>
      <c r="B275" t="s">
        <v>550</v>
      </c>
      <c r="C275" t="s">
        <v>6</v>
      </c>
      <c r="D275" s="3">
        <v>141</v>
      </c>
      <c r="E275" t="s">
        <v>535</v>
      </c>
      <c r="F275" s="2">
        <v>535000</v>
      </c>
      <c r="G275" s="2">
        <v>525000</v>
      </c>
      <c r="H275" s="2">
        <f t="shared" si="7"/>
        <v>-10000</v>
      </c>
      <c r="I275" s="2">
        <v>3794.3262411347519</v>
      </c>
      <c r="J275" s="2">
        <v>3723.4042553191489</v>
      </c>
      <c r="K275" s="2">
        <v>-70.921985815602966</v>
      </c>
      <c r="L275" s="1">
        <v>-1.8691588785046762E-2</v>
      </c>
    </row>
    <row r="276" spans="1:12" x14ac:dyDescent="0.3">
      <c r="A276">
        <v>3043</v>
      </c>
      <c r="B276" t="s">
        <v>311</v>
      </c>
      <c r="C276" t="s">
        <v>6</v>
      </c>
      <c r="D276" s="3">
        <v>87</v>
      </c>
      <c r="E276" t="s">
        <v>292</v>
      </c>
      <c r="F276" s="2">
        <v>389000</v>
      </c>
      <c r="G276" s="2">
        <v>402000</v>
      </c>
      <c r="H276" s="2">
        <f t="shared" si="7"/>
        <v>13000</v>
      </c>
      <c r="I276" s="2">
        <v>4471.2643678160921</v>
      </c>
      <c r="J276" s="2">
        <v>4620.6896551724139</v>
      </c>
      <c r="K276" s="2">
        <v>149.42528735632186</v>
      </c>
      <c r="L276" s="1">
        <v>3.3419023136246791E-2</v>
      </c>
    </row>
    <row r="277" spans="1:12" x14ac:dyDescent="0.3">
      <c r="A277">
        <v>3049</v>
      </c>
      <c r="B277" t="s">
        <v>551</v>
      </c>
      <c r="C277" t="s">
        <v>6</v>
      </c>
      <c r="D277" s="3">
        <v>337</v>
      </c>
      <c r="E277" t="s">
        <v>535</v>
      </c>
      <c r="F277" s="2">
        <v>1146000</v>
      </c>
      <c r="G277" s="2">
        <v>1145000</v>
      </c>
      <c r="H277" s="2">
        <f t="shared" si="7"/>
        <v>-1000</v>
      </c>
      <c r="I277" s="2">
        <v>3400.5934718100889</v>
      </c>
      <c r="J277" s="2">
        <v>3397.626112759644</v>
      </c>
      <c r="K277" s="2">
        <v>-2.9673590504448839</v>
      </c>
      <c r="L277" s="1">
        <v>-8.7260034904007501E-4</v>
      </c>
    </row>
    <row r="278" spans="1:12" x14ac:dyDescent="0.3">
      <c r="A278">
        <v>3050</v>
      </c>
      <c r="B278" t="s">
        <v>552</v>
      </c>
      <c r="C278" t="s">
        <v>6</v>
      </c>
      <c r="D278" s="3">
        <v>637</v>
      </c>
      <c r="E278" t="s">
        <v>535</v>
      </c>
      <c r="F278" s="2">
        <v>2092000</v>
      </c>
      <c r="G278" s="2">
        <v>2114000</v>
      </c>
      <c r="H278" s="2">
        <f t="shared" si="7"/>
        <v>22000</v>
      </c>
      <c r="I278" s="2">
        <v>3284.14442700157</v>
      </c>
      <c r="J278" s="2">
        <v>3318.6813186813188</v>
      </c>
      <c r="K278" s="2">
        <v>34.536891679748805</v>
      </c>
      <c r="L278" s="1">
        <v>1.0516252390057356E-2</v>
      </c>
    </row>
    <row r="279" spans="1:12" x14ac:dyDescent="0.3">
      <c r="A279">
        <v>3052</v>
      </c>
      <c r="B279" t="s">
        <v>553</v>
      </c>
      <c r="C279" t="s">
        <v>6</v>
      </c>
      <c r="D279" s="3">
        <v>241</v>
      </c>
      <c r="E279" t="s">
        <v>535</v>
      </c>
      <c r="F279" s="2">
        <v>938000</v>
      </c>
      <c r="G279" s="2">
        <v>958000</v>
      </c>
      <c r="H279" s="2">
        <f t="shared" si="7"/>
        <v>20000</v>
      </c>
      <c r="I279" s="2">
        <v>3892.116182572614</v>
      </c>
      <c r="J279" s="2">
        <v>3975.1037344398342</v>
      </c>
      <c r="K279" s="2">
        <v>82.987551867220191</v>
      </c>
      <c r="L279" s="1">
        <v>2.1321961620469156E-2</v>
      </c>
    </row>
    <row r="280" spans="1:12" x14ac:dyDescent="0.3">
      <c r="A280">
        <v>3053</v>
      </c>
      <c r="B280" t="s">
        <v>501</v>
      </c>
      <c r="C280" t="s">
        <v>6</v>
      </c>
      <c r="D280" s="3">
        <v>140</v>
      </c>
      <c r="E280" t="s">
        <v>535</v>
      </c>
      <c r="F280" s="2">
        <v>540000</v>
      </c>
      <c r="G280" s="2">
        <v>542000</v>
      </c>
      <c r="H280" s="2">
        <f t="shared" si="7"/>
        <v>2000</v>
      </c>
      <c r="I280" s="2">
        <v>3857.1428571428573</v>
      </c>
      <c r="J280" s="2">
        <v>3871.4285714285716</v>
      </c>
      <c r="K280" s="2">
        <v>14.285714285714221</v>
      </c>
      <c r="L280" s="1">
        <v>3.7037037037036865E-3</v>
      </c>
    </row>
    <row r="281" spans="1:12" x14ac:dyDescent="0.3">
      <c r="A281">
        <v>3054</v>
      </c>
      <c r="B281" t="s">
        <v>312</v>
      </c>
      <c r="C281" t="s">
        <v>6</v>
      </c>
      <c r="D281" s="3">
        <v>139</v>
      </c>
      <c r="E281" t="s">
        <v>292</v>
      </c>
      <c r="F281" s="2">
        <v>543000</v>
      </c>
      <c r="G281" s="2">
        <v>547000</v>
      </c>
      <c r="H281" s="2">
        <f t="shared" si="7"/>
        <v>4000</v>
      </c>
      <c r="I281" s="2">
        <v>3906.4748201438847</v>
      </c>
      <c r="J281" s="2">
        <v>3935.2517985611512</v>
      </c>
      <c r="K281" s="2">
        <v>28.776978417266491</v>
      </c>
      <c r="L281" s="1">
        <v>7.3664825046041299E-3</v>
      </c>
    </row>
    <row r="282" spans="1:12" x14ac:dyDescent="0.3">
      <c r="A282">
        <v>3055</v>
      </c>
      <c r="B282" t="s">
        <v>313</v>
      </c>
      <c r="C282" t="s">
        <v>6</v>
      </c>
      <c r="D282" s="3">
        <v>301</v>
      </c>
      <c r="E282" t="s">
        <v>292</v>
      </c>
      <c r="F282" s="2">
        <v>1036000</v>
      </c>
      <c r="G282" s="2">
        <v>1068000</v>
      </c>
      <c r="H282" s="2">
        <f t="shared" si="7"/>
        <v>32000</v>
      </c>
      <c r="I282" s="2">
        <v>3441.8604651162791</v>
      </c>
      <c r="J282" s="2">
        <v>3548.172757475083</v>
      </c>
      <c r="K282" s="2">
        <v>106.31229235880392</v>
      </c>
      <c r="L282" s="1">
        <v>3.0888030888030868E-2</v>
      </c>
    </row>
    <row r="283" spans="1:12" x14ac:dyDescent="0.3">
      <c r="A283">
        <v>3057</v>
      </c>
      <c r="B283" t="s">
        <v>501</v>
      </c>
      <c r="C283" t="s">
        <v>6</v>
      </c>
      <c r="D283" s="3">
        <v>154</v>
      </c>
      <c r="E283" t="s">
        <v>478</v>
      </c>
      <c r="F283" s="2">
        <v>594000</v>
      </c>
      <c r="G283" s="2">
        <v>603000</v>
      </c>
      <c r="H283" s="2">
        <f t="shared" si="7"/>
        <v>9000</v>
      </c>
      <c r="I283" s="2">
        <v>3857.1428571428573</v>
      </c>
      <c r="J283" s="2">
        <v>3915.5844155844156</v>
      </c>
      <c r="K283" s="2">
        <v>58.4415584415583</v>
      </c>
      <c r="L283" s="1">
        <v>1.5151515151515114E-2</v>
      </c>
    </row>
    <row r="284" spans="1:12" x14ac:dyDescent="0.3">
      <c r="A284">
        <v>3059</v>
      </c>
      <c r="B284" t="s">
        <v>502</v>
      </c>
      <c r="C284" t="s">
        <v>6</v>
      </c>
      <c r="D284" s="3">
        <v>120.99999999999999</v>
      </c>
      <c r="E284" t="s">
        <v>478</v>
      </c>
      <c r="F284" s="2">
        <v>531000</v>
      </c>
      <c r="G284" s="2">
        <v>524000</v>
      </c>
      <c r="H284" s="2">
        <f t="shared" si="7"/>
        <v>-7000</v>
      </c>
      <c r="I284" s="2">
        <v>4388.4297520661166</v>
      </c>
      <c r="J284" s="2">
        <v>4330.5785123966944</v>
      </c>
      <c r="K284" s="2">
        <v>-57.851239669422284</v>
      </c>
      <c r="L284" s="1">
        <v>-1.3182674199623531E-2</v>
      </c>
    </row>
    <row r="285" spans="1:12" x14ac:dyDescent="0.3">
      <c r="A285">
        <v>3061</v>
      </c>
      <c r="B285" t="s">
        <v>254</v>
      </c>
      <c r="C285" t="s">
        <v>6</v>
      </c>
      <c r="D285" s="3">
        <v>116</v>
      </c>
      <c r="E285" t="s">
        <v>232</v>
      </c>
      <c r="F285" s="2">
        <v>478000</v>
      </c>
      <c r="G285" s="2">
        <v>476000</v>
      </c>
      <c r="H285" s="2">
        <f t="shared" si="7"/>
        <v>-2000</v>
      </c>
      <c r="I285" s="2">
        <v>4120.6896551724139</v>
      </c>
      <c r="J285" s="2">
        <v>4103.4482758620688</v>
      </c>
      <c r="K285" s="2">
        <v>-17.24137931034511</v>
      </c>
      <c r="L285" s="1">
        <v>-4.18410041841011E-3</v>
      </c>
    </row>
    <row r="286" spans="1:12" x14ac:dyDescent="0.3">
      <c r="A286">
        <v>3062</v>
      </c>
      <c r="B286" t="s">
        <v>503</v>
      </c>
      <c r="C286" t="s">
        <v>6</v>
      </c>
      <c r="D286" s="3">
        <v>146</v>
      </c>
      <c r="E286" t="s">
        <v>478</v>
      </c>
      <c r="F286" s="2">
        <v>597000</v>
      </c>
      <c r="G286" s="2">
        <v>597000</v>
      </c>
      <c r="H286" s="2">
        <f t="shared" si="7"/>
        <v>0</v>
      </c>
      <c r="I286" s="2">
        <v>4089.0410958904108</v>
      </c>
      <c r="J286" s="2">
        <v>4089.0410958904108</v>
      </c>
      <c r="K286" s="2">
        <v>0</v>
      </c>
      <c r="L286" s="1">
        <v>0</v>
      </c>
    </row>
    <row r="287" spans="1:12" x14ac:dyDescent="0.3">
      <c r="A287">
        <v>3067</v>
      </c>
      <c r="B287" t="s">
        <v>255</v>
      </c>
      <c r="C287" t="s">
        <v>6</v>
      </c>
      <c r="D287" s="3">
        <v>192</v>
      </c>
      <c r="E287" t="s">
        <v>232</v>
      </c>
      <c r="F287" s="2">
        <v>713000</v>
      </c>
      <c r="G287" s="2">
        <v>724000</v>
      </c>
      <c r="H287" s="2">
        <f t="shared" si="7"/>
        <v>11000</v>
      </c>
      <c r="I287" s="2">
        <v>3713.5416666666665</v>
      </c>
      <c r="J287" s="2">
        <v>3770.8333333333335</v>
      </c>
      <c r="K287" s="2">
        <v>57.29166666666697</v>
      </c>
      <c r="L287" s="1">
        <v>1.5427769985974837E-2</v>
      </c>
    </row>
    <row r="288" spans="1:12" x14ac:dyDescent="0.3">
      <c r="A288">
        <v>3069</v>
      </c>
      <c r="B288" t="s">
        <v>256</v>
      </c>
      <c r="C288" t="s">
        <v>6</v>
      </c>
      <c r="D288" s="3">
        <v>79</v>
      </c>
      <c r="E288" t="s">
        <v>232</v>
      </c>
      <c r="F288" s="2">
        <v>367000</v>
      </c>
      <c r="G288" s="2">
        <v>366000</v>
      </c>
      <c r="H288" s="2">
        <f t="shared" si="7"/>
        <v>-1000</v>
      </c>
      <c r="I288" s="2">
        <v>4645.5696202531644</v>
      </c>
      <c r="J288" s="2">
        <v>4632.9113924050635</v>
      </c>
      <c r="K288" s="2">
        <v>-12.658227848100978</v>
      </c>
      <c r="L288" s="1">
        <v>-2.7247956403269138E-3</v>
      </c>
    </row>
    <row r="289" spans="1:12" x14ac:dyDescent="0.3">
      <c r="A289">
        <v>3072</v>
      </c>
      <c r="B289" t="s">
        <v>257</v>
      </c>
      <c r="C289" t="s">
        <v>6</v>
      </c>
      <c r="D289" s="3">
        <v>170</v>
      </c>
      <c r="E289" t="s">
        <v>232</v>
      </c>
      <c r="F289" s="2">
        <v>659000</v>
      </c>
      <c r="G289" s="2">
        <v>672000</v>
      </c>
      <c r="H289" s="2">
        <f t="shared" si="7"/>
        <v>13000</v>
      </c>
      <c r="I289" s="2">
        <v>3876.4705882352941</v>
      </c>
      <c r="J289" s="2">
        <v>3952.9411764705883</v>
      </c>
      <c r="K289" s="2">
        <v>76.470588235294144</v>
      </c>
      <c r="L289" s="1">
        <v>1.9726858877086501E-2</v>
      </c>
    </row>
    <row r="290" spans="1:12" x14ac:dyDescent="0.3">
      <c r="A290">
        <v>3073</v>
      </c>
      <c r="B290" t="s">
        <v>258</v>
      </c>
      <c r="C290" t="s">
        <v>6</v>
      </c>
      <c r="D290" s="3">
        <v>120</v>
      </c>
      <c r="E290" t="s">
        <v>232</v>
      </c>
      <c r="F290" s="2">
        <v>527000</v>
      </c>
      <c r="G290" s="2">
        <v>515000</v>
      </c>
      <c r="H290" s="2">
        <f t="shared" si="7"/>
        <v>-12000</v>
      </c>
      <c r="I290" s="2">
        <v>4391.666666666667</v>
      </c>
      <c r="J290" s="2">
        <v>4291.666666666667</v>
      </c>
      <c r="K290" s="2">
        <v>-100</v>
      </c>
      <c r="L290" s="1">
        <v>-2.2770398481973434E-2</v>
      </c>
    </row>
    <row r="291" spans="1:12" x14ac:dyDescent="0.3">
      <c r="A291">
        <v>3081</v>
      </c>
      <c r="B291" t="s">
        <v>259</v>
      </c>
      <c r="C291" t="s">
        <v>6</v>
      </c>
      <c r="D291" s="3">
        <v>271</v>
      </c>
      <c r="E291" t="s">
        <v>232</v>
      </c>
      <c r="F291" s="2">
        <v>954000</v>
      </c>
      <c r="G291" s="2">
        <v>946000</v>
      </c>
      <c r="H291" s="2">
        <f t="shared" si="7"/>
        <v>-8000</v>
      </c>
      <c r="I291" s="2">
        <v>3520.2952029520297</v>
      </c>
      <c r="J291" s="2">
        <v>3490.7749077490776</v>
      </c>
      <c r="K291" s="2">
        <v>-29.520295202952184</v>
      </c>
      <c r="L291" s="1">
        <v>-8.3857442348008824E-3</v>
      </c>
    </row>
    <row r="292" spans="1:12" x14ac:dyDescent="0.3">
      <c r="A292">
        <v>3082</v>
      </c>
      <c r="B292" t="s">
        <v>504</v>
      </c>
      <c r="C292" t="s">
        <v>6</v>
      </c>
      <c r="D292" s="3">
        <v>68</v>
      </c>
      <c r="E292" t="s">
        <v>478</v>
      </c>
      <c r="F292" s="2">
        <v>322000</v>
      </c>
      <c r="G292" s="2">
        <v>316000</v>
      </c>
      <c r="H292" s="2">
        <f t="shared" si="7"/>
        <v>-6000</v>
      </c>
      <c r="I292" s="2">
        <v>4735.2941176470586</v>
      </c>
      <c r="J292" s="2">
        <v>4647.0588235294117</v>
      </c>
      <c r="K292" s="2">
        <v>-88.235294117646845</v>
      </c>
      <c r="L292" s="1">
        <v>-1.8633540372670763E-2</v>
      </c>
    </row>
    <row r="293" spans="1:12" x14ac:dyDescent="0.3">
      <c r="A293">
        <v>3083</v>
      </c>
      <c r="B293" t="s">
        <v>260</v>
      </c>
      <c r="C293" t="s">
        <v>6</v>
      </c>
      <c r="D293" s="3">
        <v>69</v>
      </c>
      <c r="E293" t="s">
        <v>232</v>
      </c>
      <c r="F293" s="2">
        <v>342000</v>
      </c>
      <c r="G293" s="2">
        <v>344000</v>
      </c>
      <c r="H293" s="2">
        <f t="shared" si="7"/>
        <v>2000</v>
      </c>
      <c r="I293" s="2">
        <v>4956.521739130435</v>
      </c>
      <c r="J293" s="2">
        <v>4985.507246376812</v>
      </c>
      <c r="K293" s="2">
        <v>28.985507246376983</v>
      </c>
      <c r="L293" s="1">
        <v>5.8479532163743034E-3</v>
      </c>
    </row>
    <row r="294" spans="1:12" x14ac:dyDescent="0.3">
      <c r="A294">
        <v>3084</v>
      </c>
      <c r="B294" t="s">
        <v>505</v>
      </c>
      <c r="C294" t="s">
        <v>6</v>
      </c>
      <c r="D294" s="3">
        <v>207</v>
      </c>
      <c r="E294" t="s">
        <v>478</v>
      </c>
      <c r="F294" s="2">
        <v>724000</v>
      </c>
      <c r="G294" s="2">
        <v>731000</v>
      </c>
      <c r="H294" s="2">
        <f t="shared" si="7"/>
        <v>7000</v>
      </c>
      <c r="I294" s="2">
        <v>3497.5845410628021</v>
      </c>
      <c r="J294" s="2">
        <v>3531.4009661835748</v>
      </c>
      <c r="K294" s="2">
        <v>33.816425120772692</v>
      </c>
      <c r="L294" s="1">
        <v>9.6685082872927444E-3</v>
      </c>
    </row>
    <row r="295" spans="1:12" x14ac:dyDescent="0.3">
      <c r="A295">
        <v>3086</v>
      </c>
      <c r="B295" t="s">
        <v>518</v>
      </c>
      <c r="C295" t="s">
        <v>6</v>
      </c>
      <c r="D295" s="3">
        <v>203</v>
      </c>
      <c r="E295" t="s">
        <v>478</v>
      </c>
      <c r="F295" s="2">
        <v>809000</v>
      </c>
      <c r="G295" s="2">
        <v>796000</v>
      </c>
      <c r="H295" s="2">
        <f t="shared" si="7"/>
        <v>-13000</v>
      </c>
      <c r="I295" s="2">
        <v>3985.2216748768474</v>
      </c>
      <c r="J295" s="2">
        <v>3921.1822660098524</v>
      </c>
      <c r="K295" s="2">
        <v>-64.039408866995018</v>
      </c>
      <c r="L295" s="1">
        <v>-1.6069221260815808E-2</v>
      </c>
    </row>
    <row r="296" spans="1:12" x14ac:dyDescent="0.3">
      <c r="A296">
        <v>3088</v>
      </c>
      <c r="B296" t="s">
        <v>506</v>
      </c>
      <c r="C296" t="s">
        <v>6</v>
      </c>
      <c r="D296" s="3">
        <v>184</v>
      </c>
      <c r="E296" t="s">
        <v>478</v>
      </c>
      <c r="F296" s="2">
        <v>697000</v>
      </c>
      <c r="G296" s="2">
        <v>707000</v>
      </c>
      <c r="H296" s="2">
        <f t="shared" si="7"/>
        <v>10000</v>
      </c>
      <c r="I296" s="2">
        <v>3788.0434782608695</v>
      </c>
      <c r="J296" s="2">
        <v>3842.391304347826</v>
      </c>
      <c r="K296" s="2">
        <v>54.347826086956502</v>
      </c>
      <c r="L296" s="1">
        <v>1.4347202295552362E-2</v>
      </c>
    </row>
    <row r="297" spans="1:12" x14ac:dyDescent="0.3">
      <c r="A297">
        <v>3089</v>
      </c>
      <c r="B297" t="s">
        <v>507</v>
      </c>
      <c r="C297" t="s">
        <v>6</v>
      </c>
      <c r="D297" s="3">
        <v>206.00000000000003</v>
      </c>
      <c r="E297" t="s">
        <v>478</v>
      </c>
      <c r="F297" s="2">
        <v>764000</v>
      </c>
      <c r="G297" s="2">
        <v>831000</v>
      </c>
      <c r="H297" s="2">
        <f t="shared" si="7"/>
        <v>67000</v>
      </c>
      <c r="I297" s="2">
        <v>3708.7378640776692</v>
      </c>
      <c r="J297" s="2">
        <v>4033.9805825242711</v>
      </c>
      <c r="K297" s="2">
        <v>325.24271844660188</v>
      </c>
      <c r="L297" s="1">
        <v>8.7696335078534027E-2</v>
      </c>
    </row>
    <row r="298" spans="1:12" x14ac:dyDescent="0.3">
      <c r="A298">
        <v>3090</v>
      </c>
      <c r="B298" t="s">
        <v>261</v>
      </c>
      <c r="C298" t="s">
        <v>6</v>
      </c>
      <c r="D298" s="3">
        <v>120</v>
      </c>
      <c r="E298" t="s">
        <v>232</v>
      </c>
      <c r="F298" s="2">
        <v>494000</v>
      </c>
      <c r="G298" s="2">
        <v>493000</v>
      </c>
      <c r="H298" s="2">
        <f t="shared" si="7"/>
        <v>-1000</v>
      </c>
      <c r="I298" s="2">
        <v>4116.666666666667</v>
      </c>
      <c r="J298" s="2">
        <v>4108.333333333333</v>
      </c>
      <c r="K298" s="2">
        <v>-8.3333333333339397</v>
      </c>
      <c r="L298" s="1">
        <v>-2.0242914979758555E-3</v>
      </c>
    </row>
    <row r="299" spans="1:12" x14ac:dyDescent="0.3">
      <c r="A299">
        <v>3091</v>
      </c>
      <c r="B299" t="s">
        <v>262</v>
      </c>
      <c r="C299" t="s">
        <v>6</v>
      </c>
      <c r="D299" s="3">
        <v>86</v>
      </c>
      <c r="E299" t="s">
        <v>232</v>
      </c>
      <c r="F299" s="2">
        <v>382000</v>
      </c>
      <c r="G299" s="2">
        <v>374000</v>
      </c>
      <c r="H299" s="2">
        <f t="shared" si="7"/>
        <v>-8000</v>
      </c>
      <c r="I299" s="2">
        <v>4441.8604651162786</v>
      </c>
      <c r="J299" s="2">
        <v>4348.8372093023254</v>
      </c>
      <c r="K299" s="2">
        <v>-93.023255813953256</v>
      </c>
      <c r="L299" s="1">
        <v>-2.09424083769633E-2</v>
      </c>
    </row>
    <row r="300" spans="1:12" x14ac:dyDescent="0.3">
      <c r="A300">
        <v>3092</v>
      </c>
      <c r="B300" t="s">
        <v>263</v>
      </c>
      <c r="C300" t="s">
        <v>6</v>
      </c>
      <c r="D300" s="3">
        <v>160</v>
      </c>
      <c r="E300" t="s">
        <v>232</v>
      </c>
      <c r="F300" s="2">
        <v>595000</v>
      </c>
      <c r="G300" s="2">
        <v>592000</v>
      </c>
      <c r="H300" s="2">
        <f t="shared" si="7"/>
        <v>-3000</v>
      </c>
      <c r="I300" s="2">
        <v>3718.75</v>
      </c>
      <c r="J300" s="2">
        <v>3700</v>
      </c>
      <c r="K300" s="2">
        <v>-18.75</v>
      </c>
      <c r="L300" s="1">
        <v>-5.0420168067226894E-3</v>
      </c>
    </row>
    <row r="301" spans="1:12" x14ac:dyDescent="0.3">
      <c r="A301">
        <v>3106</v>
      </c>
      <c r="B301" t="s">
        <v>396</v>
      </c>
      <c r="C301" t="s">
        <v>6</v>
      </c>
      <c r="D301" s="3">
        <v>474.99999999999994</v>
      </c>
      <c r="E301" t="s">
        <v>380</v>
      </c>
      <c r="F301" s="2">
        <v>1848000</v>
      </c>
      <c r="G301" s="2">
        <v>1918000</v>
      </c>
      <c r="H301" s="2">
        <f t="shared" si="7"/>
        <v>70000</v>
      </c>
      <c r="I301" s="2">
        <v>3890.5263157894742</v>
      </c>
      <c r="J301" s="2">
        <v>4037.8947368421059</v>
      </c>
      <c r="K301" s="2">
        <v>147.36842105263167</v>
      </c>
      <c r="L301" s="1">
        <v>3.7878787878787901E-2</v>
      </c>
    </row>
    <row r="302" spans="1:12" x14ac:dyDescent="0.3">
      <c r="A302">
        <v>3108</v>
      </c>
      <c r="B302" t="s">
        <v>397</v>
      </c>
      <c r="C302" t="s">
        <v>6</v>
      </c>
      <c r="D302" s="3">
        <v>245</v>
      </c>
      <c r="E302" t="s">
        <v>380</v>
      </c>
      <c r="F302" s="2">
        <v>913000</v>
      </c>
      <c r="G302" s="2">
        <v>936000</v>
      </c>
      <c r="H302" s="2">
        <f t="shared" si="7"/>
        <v>23000</v>
      </c>
      <c r="I302" s="2">
        <v>3726.5306122448978</v>
      </c>
      <c r="J302" s="2">
        <v>3820.408163265306</v>
      </c>
      <c r="K302" s="2">
        <v>93.877551020408191</v>
      </c>
      <c r="L302" s="1">
        <v>2.519167579408544E-2</v>
      </c>
    </row>
    <row r="303" spans="1:12" x14ac:dyDescent="0.3">
      <c r="A303">
        <v>3109</v>
      </c>
      <c r="B303" t="s">
        <v>398</v>
      </c>
      <c r="C303" t="s">
        <v>6</v>
      </c>
      <c r="D303" s="3">
        <v>199</v>
      </c>
      <c r="E303" t="s">
        <v>380</v>
      </c>
      <c r="F303" s="2">
        <v>726000</v>
      </c>
      <c r="G303" s="2">
        <v>722000</v>
      </c>
      <c r="H303" s="2">
        <f t="shared" si="7"/>
        <v>-4000</v>
      </c>
      <c r="I303" s="2">
        <v>3648.2412060301508</v>
      </c>
      <c r="J303" s="2">
        <v>3628.140703517588</v>
      </c>
      <c r="K303" s="2">
        <v>-20.100502512562798</v>
      </c>
      <c r="L303" s="1">
        <v>-5.5096418732782327E-3</v>
      </c>
    </row>
    <row r="304" spans="1:12" x14ac:dyDescent="0.3">
      <c r="A304">
        <v>3110</v>
      </c>
      <c r="B304" t="s">
        <v>425</v>
      </c>
      <c r="C304" t="s">
        <v>6</v>
      </c>
      <c r="D304" s="3">
        <v>91</v>
      </c>
      <c r="E304" t="s">
        <v>380</v>
      </c>
      <c r="F304" s="2">
        <v>410000</v>
      </c>
      <c r="G304" s="2">
        <v>428000</v>
      </c>
      <c r="H304" s="2">
        <f t="shared" si="7"/>
        <v>18000</v>
      </c>
      <c r="I304" s="2">
        <v>4505.4945054945056</v>
      </c>
      <c r="J304" s="2">
        <v>4703.2967032967035</v>
      </c>
      <c r="K304" s="2">
        <v>197.80219780219795</v>
      </c>
      <c r="L304" s="1">
        <v>4.3902439024390276E-2</v>
      </c>
    </row>
    <row r="305" spans="1:12" x14ac:dyDescent="0.3">
      <c r="A305">
        <v>3111</v>
      </c>
      <c r="B305" t="s">
        <v>399</v>
      </c>
      <c r="C305" t="s">
        <v>6</v>
      </c>
      <c r="D305" s="3">
        <v>174</v>
      </c>
      <c r="E305" t="s">
        <v>380</v>
      </c>
      <c r="F305" s="2">
        <v>684000</v>
      </c>
      <c r="G305" s="2">
        <v>695000</v>
      </c>
      <c r="H305" s="2">
        <f t="shared" si="7"/>
        <v>11000</v>
      </c>
      <c r="I305" s="2">
        <v>3931.0344827586205</v>
      </c>
      <c r="J305" s="2">
        <v>3994.2528735632186</v>
      </c>
      <c r="K305" s="2">
        <v>63.21839080459813</v>
      </c>
      <c r="L305" s="1">
        <v>1.608187134502935E-2</v>
      </c>
    </row>
    <row r="306" spans="1:12" x14ac:dyDescent="0.3">
      <c r="A306">
        <v>3112</v>
      </c>
      <c r="B306" t="s">
        <v>426</v>
      </c>
      <c r="C306" t="s">
        <v>6</v>
      </c>
      <c r="D306" s="3">
        <v>195</v>
      </c>
      <c r="E306" t="s">
        <v>380</v>
      </c>
      <c r="F306" s="2">
        <v>709000</v>
      </c>
      <c r="G306" s="2">
        <v>708000</v>
      </c>
      <c r="H306" s="2">
        <f t="shared" si="7"/>
        <v>-1000</v>
      </c>
      <c r="I306" s="2">
        <v>3635.897435897436</v>
      </c>
      <c r="J306" s="2">
        <v>3630.7692307692309</v>
      </c>
      <c r="K306" s="2">
        <v>-5.1282051282050816</v>
      </c>
      <c r="L306" s="1">
        <v>-1.4104372355430055E-3</v>
      </c>
    </row>
    <row r="307" spans="1:12" x14ac:dyDescent="0.3">
      <c r="A307">
        <v>3117</v>
      </c>
      <c r="B307" t="s">
        <v>400</v>
      </c>
      <c r="C307" t="s">
        <v>6</v>
      </c>
      <c r="D307" s="3">
        <v>188</v>
      </c>
      <c r="E307" t="s">
        <v>380</v>
      </c>
      <c r="F307" s="2">
        <v>786000</v>
      </c>
      <c r="G307" s="2">
        <v>794000</v>
      </c>
      <c r="H307" s="2">
        <f t="shared" si="7"/>
        <v>8000</v>
      </c>
      <c r="I307" s="2">
        <v>4180.8510638297876</v>
      </c>
      <c r="J307" s="2">
        <v>4223.4042553191493</v>
      </c>
      <c r="K307" s="2">
        <v>42.55319148936178</v>
      </c>
      <c r="L307" s="1">
        <v>1.0178117048346074E-2</v>
      </c>
    </row>
    <row r="308" spans="1:12" x14ac:dyDescent="0.3">
      <c r="A308">
        <v>3119</v>
      </c>
      <c r="B308" t="s">
        <v>92</v>
      </c>
      <c r="C308" t="s">
        <v>6</v>
      </c>
      <c r="D308" s="3">
        <v>94</v>
      </c>
      <c r="E308" t="s">
        <v>63</v>
      </c>
      <c r="F308" s="2">
        <v>409000</v>
      </c>
      <c r="G308" s="2">
        <v>400000</v>
      </c>
      <c r="H308" s="2">
        <f t="shared" si="7"/>
        <v>-9000</v>
      </c>
      <c r="I308" s="2">
        <v>4351.0638297872338</v>
      </c>
      <c r="J308" s="2">
        <v>4255.3191489361698</v>
      </c>
      <c r="K308" s="2">
        <v>-95.744680851064004</v>
      </c>
      <c r="L308" s="1">
        <v>-2.2004889975550165E-2</v>
      </c>
    </row>
    <row r="309" spans="1:12" x14ac:dyDescent="0.3">
      <c r="A309">
        <v>3120</v>
      </c>
      <c r="B309" t="s">
        <v>73</v>
      </c>
      <c r="C309" t="s">
        <v>6</v>
      </c>
      <c r="D309" s="3">
        <v>204</v>
      </c>
      <c r="E309" t="s">
        <v>63</v>
      </c>
      <c r="F309" s="2">
        <v>732000</v>
      </c>
      <c r="G309" s="2">
        <v>728000</v>
      </c>
      <c r="H309" s="2">
        <f t="shared" si="7"/>
        <v>-4000</v>
      </c>
      <c r="I309" s="2">
        <v>3588.2352941176468</v>
      </c>
      <c r="J309" s="2">
        <v>3568.627450980392</v>
      </c>
      <c r="K309" s="2">
        <v>-19.607843137254804</v>
      </c>
      <c r="L309" s="1">
        <v>-5.464480874316913E-3</v>
      </c>
    </row>
    <row r="310" spans="1:12" x14ac:dyDescent="0.3">
      <c r="A310">
        <v>3122</v>
      </c>
      <c r="B310" t="s">
        <v>74</v>
      </c>
      <c r="C310" t="s">
        <v>6</v>
      </c>
      <c r="D310" s="3">
        <v>410.99999999999994</v>
      </c>
      <c r="E310" t="s">
        <v>63</v>
      </c>
      <c r="F310" s="2">
        <v>1363000</v>
      </c>
      <c r="G310" s="2">
        <v>1358000</v>
      </c>
      <c r="H310" s="2">
        <f t="shared" si="7"/>
        <v>-5000</v>
      </c>
      <c r="I310" s="2">
        <v>3316.3017031630175</v>
      </c>
      <c r="J310" s="2">
        <v>3304.136253041363</v>
      </c>
      <c r="K310" s="2">
        <v>-12.16545012165443</v>
      </c>
      <c r="L310" s="1">
        <v>-3.6683785766690904E-3</v>
      </c>
    </row>
    <row r="311" spans="1:12" x14ac:dyDescent="0.3">
      <c r="A311">
        <v>3123</v>
      </c>
      <c r="B311" t="s">
        <v>75</v>
      </c>
      <c r="C311" t="s">
        <v>6</v>
      </c>
      <c r="D311" s="3">
        <v>92</v>
      </c>
      <c r="E311" t="s">
        <v>63</v>
      </c>
      <c r="F311" s="2">
        <v>406000</v>
      </c>
      <c r="G311" s="2">
        <v>397000</v>
      </c>
      <c r="H311" s="2">
        <f t="shared" si="7"/>
        <v>-9000</v>
      </c>
      <c r="I311" s="2">
        <v>4413.04347826087</v>
      </c>
      <c r="J311" s="2">
        <v>4315.217391304348</v>
      </c>
      <c r="K311" s="2">
        <v>-97.826086956521976</v>
      </c>
      <c r="L311" s="1">
        <v>-2.2167487684729117E-2</v>
      </c>
    </row>
    <row r="312" spans="1:12" x14ac:dyDescent="0.3">
      <c r="A312">
        <v>3126</v>
      </c>
      <c r="B312" t="s">
        <v>76</v>
      </c>
      <c r="C312" t="s">
        <v>6</v>
      </c>
      <c r="D312" s="3">
        <v>77</v>
      </c>
      <c r="E312" t="s">
        <v>63</v>
      </c>
      <c r="F312" s="2">
        <v>366000</v>
      </c>
      <c r="G312" s="2">
        <v>365000</v>
      </c>
      <c r="H312" s="2">
        <f t="shared" si="7"/>
        <v>-1000</v>
      </c>
      <c r="I312" s="2">
        <v>4753.2467532467535</v>
      </c>
      <c r="J312" s="2">
        <v>4740.2597402597403</v>
      </c>
      <c r="K312" s="2">
        <v>-12.987012987013259</v>
      </c>
      <c r="L312" s="1">
        <v>-2.7322404371585268E-3</v>
      </c>
    </row>
    <row r="313" spans="1:12" x14ac:dyDescent="0.3">
      <c r="A313">
        <v>3128</v>
      </c>
      <c r="B313" t="s">
        <v>95</v>
      </c>
      <c r="C313" t="s">
        <v>6</v>
      </c>
      <c r="D313" s="3">
        <v>399</v>
      </c>
      <c r="E313" t="s">
        <v>63</v>
      </c>
      <c r="F313" s="2">
        <v>1395000</v>
      </c>
      <c r="G313" s="2">
        <v>1426000</v>
      </c>
      <c r="H313" s="2">
        <f t="shared" si="7"/>
        <v>31000</v>
      </c>
      <c r="I313" s="2">
        <v>3496.2406015037595</v>
      </c>
      <c r="J313" s="2">
        <v>3573.9348370927319</v>
      </c>
      <c r="K313" s="2">
        <v>77.694235588972333</v>
      </c>
      <c r="L313" s="1">
        <v>2.2222222222222192E-2</v>
      </c>
    </row>
    <row r="314" spans="1:12" x14ac:dyDescent="0.3">
      <c r="A314">
        <v>3129</v>
      </c>
      <c r="B314" t="s">
        <v>77</v>
      </c>
      <c r="C314" t="s">
        <v>6</v>
      </c>
      <c r="D314" s="3">
        <v>176</v>
      </c>
      <c r="E314" t="s">
        <v>63</v>
      </c>
      <c r="F314" s="2">
        <v>692000</v>
      </c>
      <c r="G314" s="2">
        <v>701000</v>
      </c>
      <c r="H314" s="2">
        <f t="shared" si="7"/>
        <v>9000</v>
      </c>
      <c r="I314" s="2">
        <v>3931.818181818182</v>
      </c>
      <c r="J314" s="2">
        <v>3982.9545454545455</v>
      </c>
      <c r="K314" s="2">
        <v>51.136363636363512</v>
      </c>
      <c r="L314" s="1">
        <v>1.3005780346820777E-2</v>
      </c>
    </row>
    <row r="315" spans="1:12" x14ac:dyDescent="0.3">
      <c r="A315">
        <v>3130</v>
      </c>
      <c r="B315" t="s">
        <v>78</v>
      </c>
      <c r="C315" t="s">
        <v>6</v>
      </c>
      <c r="D315" s="3">
        <v>112</v>
      </c>
      <c r="E315" t="s">
        <v>63</v>
      </c>
      <c r="F315" s="2">
        <v>480000</v>
      </c>
      <c r="G315" s="2">
        <v>469000</v>
      </c>
      <c r="H315" s="2">
        <f t="shared" si="7"/>
        <v>-11000</v>
      </c>
      <c r="I315" s="2">
        <v>4285.7142857142853</v>
      </c>
      <c r="J315" s="2">
        <v>4187.5</v>
      </c>
      <c r="K315" s="2">
        <v>-98.214285714285325</v>
      </c>
      <c r="L315" s="1">
        <v>-2.2916666666666578E-2</v>
      </c>
    </row>
    <row r="316" spans="1:12" x14ac:dyDescent="0.3">
      <c r="A316">
        <v>3134</v>
      </c>
      <c r="B316" t="s">
        <v>27</v>
      </c>
      <c r="C316" t="s">
        <v>6</v>
      </c>
      <c r="D316" s="3">
        <v>136</v>
      </c>
      <c r="E316" t="s">
        <v>13</v>
      </c>
      <c r="F316" s="2">
        <v>526000</v>
      </c>
      <c r="G316" s="2">
        <v>538000</v>
      </c>
      <c r="H316" s="2">
        <f t="shared" si="7"/>
        <v>12000</v>
      </c>
      <c r="I316" s="2">
        <v>3867.6470588235293</v>
      </c>
      <c r="J316" s="2">
        <v>3955.8823529411766</v>
      </c>
      <c r="K316" s="2">
        <v>88.2352941176473</v>
      </c>
      <c r="L316" s="1">
        <v>2.281368821292782E-2</v>
      </c>
    </row>
    <row r="317" spans="1:12" x14ac:dyDescent="0.3">
      <c r="A317">
        <v>3136</v>
      </c>
      <c r="B317" t="s">
        <v>28</v>
      </c>
      <c r="C317" t="s">
        <v>6</v>
      </c>
      <c r="D317" s="3">
        <v>95.000000000000014</v>
      </c>
      <c r="E317" t="s">
        <v>13</v>
      </c>
      <c r="F317" s="2">
        <v>402000</v>
      </c>
      <c r="G317" s="2">
        <v>395000</v>
      </c>
      <c r="H317" s="2">
        <f t="shared" si="7"/>
        <v>-7000</v>
      </c>
      <c r="I317" s="2">
        <v>4231.5789473684208</v>
      </c>
      <c r="J317" s="2">
        <v>4157.894736842105</v>
      </c>
      <c r="K317" s="2">
        <v>-73.684210526315837</v>
      </c>
      <c r="L317" s="1">
        <v>-1.7412935323383096E-2</v>
      </c>
    </row>
    <row r="318" spans="1:12" x14ac:dyDescent="0.3">
      <c r="A318">
        <v>3137</v>
      </c>
      <c r="B318" t="s">
        <v>347</v>
      </c>
      <c r="C318" t="s">
        <v>6</v>
      </c>
      <c r="D318" s="3">
        <v>95.000000000000014</v>
      </c>
      <c r="E318" t="s">
        <v>338</v>
      </c>
      <c r="F318" s="2">
        <v>431000</v>
      </c>
      <c r="G318" s="2">
        <v>428000</v>
      </c>
      <c r="H318" s="2">
        <f t="shared" si="7"/>
        <v>-3000</v>
      </c>
      <c r="I318" s="2">
        <v>4536.8421052631575</v>
      </c>
      <c r="J318" s="2">
        <v>4505.2631578947357</v>
      </c>
      <c r="K318" s="2">
        <v>-31.578947368421723</v>
      </c>
      <c r="L318" s="1">
        <v>-6.9605568445477118E-3</v>
      </c>
    </row>
    <row r="319" spans="1:12" x14ac:dyDescent="0.3">
      <c r="A319">
        <v>3138</v>
      </c>
      <c r="B319" t="s">
        <v>29</v>
      </c>
      <c r="C319" t="s">
        <v>6</v>
      </c>
      <c r="D319" s="3">
        <v>100.99999999999999</v>
      </c>
      <c r="E319" t="s">
        <v>13</v>
      </c>
      <c r="F319" s="2">
        <v>437000</v>
      </c>
      <c r="G319" s="2">
        <v>448000</v>
      </c>
      <c r="H319" s="2">
        <f t="shared" si="7"/>
        <v>11000</v>
      </c>
      <c r="I319" s="2">
        <v>4326.7326732673273</v>
      </c>
      <c r="J319" s="2">
        <v>4435.6435643564364</v>
      </c>
      <c r="K319" s="2">
        <v>108.9108910891091</v>
      </c>
      <c r="L319" s="1">
        <v>2.517162471395885E-2</v>
      </c>
    </row>
    <row r="320" spans="1:12" x14ac:dyDescent="0.3">
      <c r="A320">
        <v>3139</v>
      </c>
      <c r="B320" t="s">
        <v>30</v>
      </c>
      <c r="C320" t="s">
        <v>6</v>
      </c>
      <c r="D320" s="3">
        <v>100</v>
      </c>
      <c r="E320" t="s">
        <v>13</v>
      </c>
      <c r="F320" s="2">
        <v>450000</v>
      </c>
      <c r="G320" s="2">
        <v>445000</v>
      </c>
      <c r="H320" s="2">
        <f t="shared" si="7"/>
        <v>-5000</v>
      </c>
      <c r="I320" s="2">
        <v>4500</v>
      </c>
      <c r="J320" s="2">
        <v>4450</v>
      </c>
      <c r="K320" s="2">
        <v>-50</v>
      </c>
      <c r="L320" s="1">
        <v>-1.1111111111111112E-2</v>
      </c>
    </row>
    <row r="321" spans="1:12" x14ac:dyDescent="0.3">
      <c r="A321">
        <v>3140</v>
      </c>
      <c r="B321" t="s">
        <v>47</v>
      </c>
      <c r="C321" t="s">
        <v>6</v>
      </c>
      <c r="D321" s="3">
        <v>418.99999999999994</v>
      </c>
      <c r="E321" t="s">
        <v>13</v>
      </c>
      <c r="F321" s="2">
        <v>1373000</v>
      </c>
      <c r="G321" s="2">
        <v>1398000</v>
      </c>
      <c r="H321" s="2">
        <f t="shared" si="7"/>
        <v>25000</v>
      </c>
      <c r="I321" s="2">
        <v>3276.8496420047736</v>
      </c>
      <c r="J321" s="2">
        <v>3336.5155131264919</v>
      </c>
      <c r="K321" s="2">
        <v>59.665871121718283</v>
      </c>
      <c r="L321" s="1">
        <v>1.8208302986161658E-2</v>
      </c>
    </row>
    <row r="322" spans="1:12" x14ac:dyDescent="0.3">
      <c r="A322">
        <v>3142</v>
      </c>
      <c r="B322" t="s">
        <v>53</v>
      </c>
      <c r="C322" t="s">
        <v>6</v>
      </c>
      <c r="D322" s="3">
        <v>115.00000000000001</v>
      </c>
      <c r="E322" t="s">
        <v>13</v>
      </c>
      <c r="F322" s="2">
        <v>457000</v>
      </c>
      <c r="G322" s="2">
        <v>453000</v>
      </c>
      <c r="H322" s="2">
        <f t="shared" si="7"/>
        <v>-4000</v>
      </c>
      <c r="I322" s="2">
        <v>3973.9130434782605</v>
      </c>
      <c r="J322" s="2">
        <v>3939.1304347826081</v>
      </c>
      <c r="K322" s="2">
        <v>-34.78260869565247</v>
      </c>
      <c r="L322" s="1">
        <v>-8.7527352297593758E-3</v>
      </c>
    </row>
    <row r="323" spans="1:12" x14ac:dyDescent="0.3">
      <c r="A323">
        <v>3143</v>
      </c>
      <c r="B323" t="s">
        <v>31</v>
      </c>
      <c r="C323" t="s">
        <v>6</v>
      </c>
      <c r="D323" s="3">
        <v>150</v>
      </c>
      <c r="E323" t="s">
        <v>13</v>
      </c>
      <c r="F323" s="2">
        <v>573000</v>
      </c>
      <c r="G323" s="2">
        <v>583000</v>
      </c>
      <c r="H323" s="2">
        <f t="shared" ref="H323:H386" si="8">G323-F323</f>
        <v>10000</v>
      </c>
      <c r="I323" s="2">
        <v>3820</v>
      </c>
      <c r="J323" s="2">
        <v>3886.6666666666665</v>
      </c>
      <c r="K323" s="2">
        <v>66.666666666666515</v>
      </c>
      <c r="L323" s="1">
        <v>1.7452006980802754E-2</v>
      </c>
    </row>
    <row r="324" spans="1:12" x14ac:dyDescent="0.3">
      <c r="A324">
        <v>3144</v>
      </c>
      <c r="B324" t="s">
        <v>32</v>
      </c>
      <c r="C324" t="s">
        <v>6</v>
      </c>
      <c r="D324" s="3">
        <v>228</v>
      </c>
      <c r="E324" t="s">
        <v>13</v>
      </c>
      <c r="F324" s="2">
        <v>807000</v>
      </c>
      <c r="G324" s="2">
        <v>828000</v>
      </c>
      <c r="H324" s="2">
        <f t="shared" si="8"/>
        <v>21000</v>
      </c>
      <c r="I324" s="2">
        <v>3539.4736842105262</v>
      </c>
      <c r="J324" s="2">
        <v>3631.5789473684213</v>
      </c>
      <c r="K324" s="2">
        <v>92.105263157895024</v>
      </c>
      <c r="L324" s="1">
        <v>2.6022304832713835E-2</v>
      </c>
    </row>
    <row r="325" spans="1:12" x14ac:dyDescent="0.3">
      <c r="A325">
        <v>3145</v>
      </c>
      <c r="B325" t="s">
        <v>33</v>
      </c>
      <c r="C325" t="s">
        <v>6</v>
      </c>
      <c r="D325" s="3">
        <v>151</v>
      </c>
      <c r="E325" t="s">
        <v>13</v>
      </c>
      <c r="F325" s="2">
        <v>575000</v>
      </c>
      <c r="G325" s="2">
        <v>581000</v>
      </c>
      <c r="H325" s="2">
        <f t="shared" si="8"/>
        <v>6000</v>
      </c>
      <c r="I325" s="2">
        <v>3807.9470198675494</v>
      </c>
      <c r="J325" s="2">
        <v>3847.682119205298</v>
      </c>
      <c r="K325" s="2">
        <v>39.735099337748579</v>
      </c>
      <c r="L325" s="1">
        <v>1.0434782608695714E-2</v>
      </c>
    </row>
    <row r="326" spans="1:12" x14ac:dyDescent="0.3">
      <c r="A326">
        <v>3146</v>
      </c>
      <c r="B326" t="s">
        <v>348</v>
      </c>
      <c r="C326" t="s">
        <v>6</v>
      </c>
      <c r="D326" s="3">
        <v>96</v>
      </c>
      <c r="E326" t="s">
        <v>338</v>
      </c>
      <c r="F326" s="2">
        <v>403000</v>
      </c>
      <c r="G326" s="2">
        <v>411000</v>
      </c>
      <c r="H326" s="2">
        <f t="shared" si="8"/>
        <v>8000</v>
      </c>
      <c r="I326" s="2">
        <v>4197.916666666667</v>
      </c>
      <c r="J326" s="2">
        <v>4281.25</v>
      </c>
      <c r="K326" s="2">
        <v>83.33333333333303</v>
      </c>
      <c r="L326" s="1">
        <v>1.9851116625310101E-2</v>
      </c>
    </row>
    <row r="327" spans="1:12" x14ac:dyDescent="0.3">
      <c r="A327">
        <v>3148</v>
      </c>
      <c r="B327" t="s">
        <v>370</v>
      </c>
      <c r="C327" t="s">
        <v>6</v>
      </c>
      <c r="D327" s="3">
        <v>408</v>
      </c>
      <c r="E327" t="s">
        <v>338</v>
      </c>
      <c r="F327" s="2">
        <v>1649000</v>
      </c>
      <c r="G327" s="2">
        <v>1726000</v>
      </c>
      <c r="H327" s="2">
        <f t="shared" si="8"/>
        <v>77000</v>
      </c>
      <c r="I327" s="2">
        <v>4041.6666666666665</v>
      </c>
      <c r="J327" s="2">
        <v>4230.3921568627447</v>
      </c>
      <c r="K327" s="2">
        <v>188.72549019607823</v>
      </c>
      <c r="L327" s="1">
        <v>4.6694966646452347E-2</v>
      </c>
    </row>
    <row r="328" spans="1:12" x14ac:dyDescent="0.3">
      <c r="A328">
        <v>3149</v>
      </c>
      <c r="B328" t="s">
        <v>349</v>
      </c>
      <c r="C328" t="s">
        <v>6</v>
      </c>
      <c r="D328" s="3">
        <v>207</v>
      </c>
      <c r="E328" t="s">
        <v>338</v>
      </c>
      <c r="F328" s="2">
        <v>781000</v>
      </c>
      <c r="G328" s="2">
        <v>774000</v>
      </c>
      <c r="H328" s="2">
        <f t="shared" si="8"/>
        <v>-7000</v>
      </c>
      <c r="I328" s="2">
        <v>3772.9468599033817</v>
      </c>
      <c r="J328" s="2">
        <v>3739.1304347826085</v>
      </c>
      <c r="K328" s="2">
        <v>-33.816425120773147</v>
      </c>
      <c r="L328" s="1">
        <v>-8.9628681177977478E-3</v>
      </c>
    </row>
    <row r="329" spans="1:12" x14ac:dyDescent="0.3">
      <c r="A329">
        <v>3150</v>
      </c>
      <c r="B329" t="s">
        <v>350</v>
      </c>
      <c r="C329" t="s">
        <v>6</v>
      </c>
      <c r="D329" s="3">
        <v>104</v>
      </c>
      <c r="E329" t="s">
        <v>338</v>
      </c>
      <c r="F329" s="2">
        <v>521000</v>
      </c>
      <c r="G329" s="2">
        <v>511000</v>
      </c>
      <c r="H329" s="2">
        <f t="shared" si="8"/>
        <v>-10000</v>
      </c>
      <c r="I329" s="2">
        <v>5009.6153846153848</v>
      </c>
      <c r="J329" s="2">
        <v>4913.4615384615381</v>
      </c>
      <c r="K329" s="2">
        <v>-96.153846153846644</v>
      </c>
      <c r="L329" s="1">
        <v>-1.9193857965451151E-2</v>
      </c>
    </row>
    <row r="330" spans="1:12" x14ac:dyDescent="0.3">
      <c r="A330">
        <v>3153</v>
      </c>
      <c r="B330" t="s">
        <v>351</v>
      </c>
      <c r="C330" t="s">
        <v>6</v>
      </c>
      <c r="D330" s="3">
        <v>108</v>
      </c>
      <c r="E330" t="s">
        <v>338</v>
      </c>
      <c r="F330" s="2">
        <v>460000</v>
      </c>
      <c r="G330" s="2">
        <v>459000</v>
      </c>
      <c r="H330" s="2">
        <f t="shared" si="8"/>
        <v>-1000</v>
      </c>
      <c r="I330" s="2">
        <v>4259.2592592592591</v>
      </c>
      <c r="J330" s="2">
        <v>4250</v>
      </c>
      <c r="K330" s="2">
        <v>-9.2592592592591245</v>
      </c>
      <c r="L330" s="1">
        <v>-2.1739130434782292E-3</v>
      </c>
    </row>
    <row r="331" spans="1:12" x14ac:dyDescent="0.3">
      <c r="A331">
        <v>3154</v>
      </c>
      <c r="B331" t="s">
        <v>352</v>
      </c>
      <c r="C331" t="s">
        <v>6</v>
      </c>
      <c r="D331" s="3">
        <v>191</v>
      </c>
      <c r="E331" t="s">
        <v>338</v>
      </c>
      <c r="F331" s="2">
        <v>694000</v>
      </c>
      <c r="G331" s="2">
        <v>688000</v>
      </c>
      <c r="H331" s="2">
        <f t="shared" si="8"/>
        <v>-6000</v>
      </c>
      <c r="I331" s="2">
        <v>3633.5078534031413</v>
      </c>
      <c r="J331" s="2">
        <v>3602.0942408376964</v>
      </c>
      <c r="K331" s="2">
        <v>-31.413612565444964</v>
      </c>
      <c r="L331" s="1">
        <v>-8.645533141210358E-3</v>
      </c>
    </row>
    <row r="332" spans="1:12" x14ac:dyDescent="0.3">
      <c r="A332">
        <v>3155</v>
      </c>
      <c r="B332" t="s">
        <v>353</v>
      </c>
      <c r="C332" t="s">
        <v>6</v>
      </c>
      <c r="D332" s="3">
        <v>211</v>
      </c>
      <c r="E332" t="s">
        <v>338</v>
      </c>
      <c r="F332" s="2">
        <v>785000</v>
      </c>
      <c r="G332" s="2">
        <v>785000</v>
      </c>
      <c r="H332" s="2">
        <f t="shared" si="8"/>
        <v>0</v>
      </c>
      <c r="I332" s="2">
        <v>3720.3791469194312</v>
      </c>
      <c r="J332" s="2">
        <v>3720.3791469194312</v>
      </c>
      <c r="K332" s="2">
        <v>0</v>
      </c>
      <c r="L332" s="1">
        <v>0</v>
      </c>
    </row>
    <row r="333" spans="1:12" x14ac:dyDescent="0.3">
      <c r="A333">
        <v>3158</v>
      </c>
      <c r="B333" t="s">
        <v>354</v>
      </c>
      <c r="C333" t="s">
        <v>6</v>
      </c>
      <c r="D333" s="3">
        <v>102</v>
      </c>
      <c r="E333" t="s">
        <v>338</v>
      </c>
      <c r="F333" s="2">
        <v>422000</v>
      </c>
      <c r="G333" s="2">
        <v>430000</v>
      </c>
      <c r="H333" s="2">
        <f t="shared" si="8"/>
        <v>8000</v>
      </c>
      <c r="I333" s="2">
        <v>4137.2549019607841</v>
      </c>
      <c r="J333" s="2">
        <v>4215.6862745098042</v>
      </c>
      <c r="K333" s="2">
        <v>78.431372549020125</v>
      </c>
      <c r="L333" s="1">
        <v>1.8957345971564107E-2</v>
      </c>
    </row>
    <row r="334" spans="1:12" x14ac:dyDescent="0.3">
      <c r="A334">
        <v>3159</v>
      </c>
      <c r="B334" t="s">
        <v>355</v>
      </c>
      <c r="C334" t="s">
        <v>6</v>
      </c>
      <c r="D334" s="3">
        <v>96.999999999999986</v>
      </c>
      <c r="E334" t="s">
        <v>338</v>
      </c>
      <c r="F334" s="2">
        <v>422000</v>
      </c>
      <c r="G334" s="2">
        <v>416000</v>
      </c>
      <c r="H334" s="2">
        <f t="shared" si="8"/>
        <v>-6000</v>
      </c>
      <c r="I334" s="2">
        <v>4350.5154639175262</v>
      </c>
      <c r="J334" s="2">
        <v>4288.6597938144332</v>
      </c>
      <c r="K334" s="2">
        <v>-61.855670103092962</v>
      </c>
      <c r="L334" s="1">
        <v>-1.4218009478673025E-2</v>
      </c>
    </row>
    <row r="335" spans="1:12" x14ac:dyDescent="0.3">
      <c r="A335">
        <v>3160</v>
      </c>
      <c r="B335" t="s">
        <v>356</v>
      </c>
      <c r="C335" t="s">
        <v>6</v>
      </c>
      <c r="D335" s="3">
        <v>93</v>
      </c>
      <c r="E335" t="s">
        <v>338</v>
      </c>
      <c r="F335" s="2">
        <v>420000</v>
      </c>
      <c r="G335" s="2">
        <v>427000</v>
      </c>
      <c r="H335" s="2">
        <f t="shared" si="8"/>
        <v>7000</v>
      </c>
      <c r="I335" s="2">
        <v>4516.1290322580644</v>
      </c>
      <c r="J335" s="2">
        <v>4591.3978494623652</v>
      </c>
      <c r="K335" s="2">
        <v>75.268817204300831</v>
      </c>
      <c r="L335" s="1">
        <v>1.6666666666666614E-2</v>
      </c>
    </row>
    <row r="336" spans="1:12" x14ac:dyDescent="0.3">
      <c r="A336">
        <v>3163</v>
      </c>
      <c r="B336" t="s">
        <v>163</v>
      </c>
      <c r="C336" t="s">
        <v>6</v>
      </c>
      <c r="D336" s="3">
        <v>389.00000000000006</v>
      </c>
      <c r="E336" t="s">
        <v>145</v>
      </c>
      <c r="F336" s="2">
        <v>1364000</v>
      </c>
      <c r="G336" s="2">
        <v>1388000</v>
      </c>
      <c r="H336" s="2">
        <f t="shared" si="8"/>
        <v>24000</v>
      </c>
      <c r="I336" s="2">
        <v>3506.4267352185084</v>
      </c>
      <c r="J336" s="2">
        <v>3568.1233933161948</v>
      </c>
      <c r="K336" s="2">
        <v>61.696658097686395</v>
      </c>
      <c r="L336" s="1">
        <v>1.7595307917888572E-2</v>
      </c>
    </row>
    <row r="337" spans="1:12" x14ac:dyDescent="0.3">
      <c r="A337">
        <v>3167</v>
      </c>
      <c r="B337" t="s">
        <v>164</v>
      </c>
      <c r="C337" t="s">
        <v>6</v>
      </c>
      <c r="D337" s="3">
        <v>211</v>
      </c>
      <c r="E337" t="s">
        <v>145</v>
      </c>
      <c r="F337" s="2">
        <v>778000</v>
      </c>
      <c r="G337" s="2">
        <v>759000</v>
      </c>
      <c r="H337" s="2">
        <f t="shared" si="8"/>
        <v>-19000</v>
      </c>
      <c r="I337" s="2">
        <v>3687.2037914691941</v>
      </c>
      <c r="J337" s="2">
        <v>3597.1563981042655</v>
      </c>
      <c r="K337" s="2">
        <v>-90.047393364928666</v>
      </c>
      <c r="L337" s="1">
        <v>-2.4421593830334126E-2</v>
      </c>
    </row>
    <row r="338" spans="1:12" x14ac:dyDescent="0.3">
      <c r="A338">
        <v>3168</v>
      </c>
      <c r="B338" t="s">
        <v>165</v>
      </c>
      <c r="C338" t="s">
        <v>6</v>
      </c>
      <c r="D338" s="3">
        <v>76</v>
      </c>
      <c r="E338" t="s">
        <v>145</v>
      </c>
      <c r="F338" s="2">
        <v>368000</v>
      </c>
      <c r="G338" s="2">
        <v>363000</v>
      </c>
      <c r="H338" s="2">
        <f t="shared" si="8"/>
        <v>-5000</v>
      </c>
      <c r="I338" s="2">
        <v>4842.105263157895</v>
      </c>
      <c r="J338" s="2">
        <v>4776.3157894736842</v>
      </c>
      <c r="K338" s="2">
        <v>-65.789473684210861</v>
      </c>
      <c r="L338" s="1">
        <v>-1.3586956521739199E-2</v>
      </c>
    </row>
    <row r="339" spans="1:12" x14ac:dyDescent="0.3">
      <c r="A339">
        <v>3169</v>
      </c>
      <c r="B339" t="s">
        <v>166</v>
      </c>
      <c r="C339" t="s">
        <v>6</v>
      </c>
      <c r="D339" s="3">
        <v>143</v>
      </c>
      <c r="E339" t="s">
        <v>145</v>
      </c>
      <c r="F339" s="2">
        <v>640000</v>
      </c>
      <c r="G339" s="2">
        <v>625000</v>
      </c>
      <c r="H339" s="2">
        <f t="shared" si="8"/>
        <v>-15000</v>
      </c>
      <c r="I339" s="2">
        <v>4475.5244755244757</v>
      </c>
      <c r="J339" s="2">
        <v>4370.6293706293709</v>
      </c>
      <c r="K339" s="2">
        <v>-104.89510489510485</v>
      </c>
      <c r="L339" s="1">
        <v>-2.343749999999999E-2</v>
      </c>
    </row>
    <row r="340" spans="1:12" x14ac:dyDescent="0.3">
      <c r="A340">
        <v>3171</v>
      </c>
      <c r="B340" t="s">
        <v>167</v>
      </c>
      <c r="C340" t="s">
        <v>6</v>
      </c>
      <c r="D340" s="3">
        <v>71</v>
      </c>
      <c r="E340" t="s">
        <v>145</v>
      </c>
      <c r="F340" s="2">
        <v>379000</v>
      </c>
      <c r="G340" s="2">
        <v>373000</v>
      </c>
      <c r="H340" s="2">
        <f t="shared" si="8"/>
        <v>-6000</v>
      </c>
      <c r="I340" s="2">
        <v>5338.0281690140846</v>
      </c>
      <c r="J340" s="2">
        <v>5253.5211267605637</v>
      </c>
      <c r="K340" s="2">
        <v>-84.507042253520922</v>
      </c>
      <c r="L340" s="1">
        <v>-1.5831134564643762E-2</v>
      </c>
    </row>
    <row r="341" spans="1:12" x14ac:dyDescent="0.3">
      <c r="A341">
        <v>3172</v>
      </c>
      <c r="B341" t="s">
        <v>168</v>
      </c>
      <c r="C341" t="s">
        <v>6</v>
      </c>
      <c r="D341" s="3">
        <v>120</v>
      </c>
      <c r="E341" t="s">
        <v>145</v>
      </c>
      <c r="F341" s="2">
        <v>491000</v>
      </c>
      <c r="G341" s="2">
        <v>486000</v>
      </c>
      <c r="H341" s="2">
        <f t="shared" si="8"/>
        <v>-5000</v>
      </c>
      <c r="I341" s="2">
        <v>4091.6666666666665</v>
      </c>
      <c r="J341" s="2">
        <v>4050</v>
      </c>
      <c r="K341" s="2">
        <v>-41.666666666666515</v>
      </c>
      <c r="L341" s="1">
        <v>-1.0183299389002001E-2</v>
      </c>
    </row>
    <row r="342" spans="1:12" x14ac:dyDescent="0.3">
      <c r="A342">
        <v>3173</v>
      </c>
      <c r="B342" t="s">
        <v>169</v>
      </c>
      <c r="C342" t="s">
        <v>6</v>
      </c>
      <c r="D342" s="3">
        <v>213</v>
      </c>
      <c r="E342" t="s">
        <v>145</v>
      </c>
      <c r="F342" s="2">
        <v>762000</v>
      </c>
      <c r="G342" s="2">
        <v>761000</v>
      </c>
      <c r="H342" s="2">
        <f t="shared" si="8"/>
        <v>-1000</v>
      </c>
      <c r="I342" s="2">
        <v>3577.4647887323945</v>
      </c>
      <c r="J342" s="2">
        <v>3572.7699530516434</v>
      </c>
      <c r="K342" s="2">
        <v>-4.6948356807511118</v>
      </c>
      <c r="L342" s="1">
        <v>-1.312335958005232E-3</v>
      </c>
    </row>
    <row r="343" spans="1:12" x14ac:dyDescent="0.3">
      <c r="A343">
        <v>3175</v>
      </c>
      <c r="B343" t="s">
        <v>170</v>
      </c>
      <c r="C343" t="s">
        <v>6</v>
      </c>
      <c r="D343" s="3">
        <v>198.00000000000003</v>
      </c>
      <c r="E343" t="s">
        <v>145</v>
      </c>
      <c r="F343" s="2">
        <v>754000</v>
      </c>
      <c r="G343" s="2">
        <v>735000</v>
      </c>
      <c r="H343" s="2">
        <f t="shared" si="8"/>
        <v>-19000</v>
      </c>
      <c r="I343" s="2">
        <v>3808.0808080808074</v>
      </c>
      <c r="J343" s="2">
        <v>3712.1212121212116</v>
      </c>
      <c r="K343" s="2">
        <v>-95.959595959595845</v>
      </c>
      <c r="L343" s="1">
        <v>-2.5198938992042414E-2</v>
      </c>
    </row>
    <row r="344" spans="1:12" x14ac:dyDescent="0.3">
      <c r="A344">
        <v>3178</v>
      </c>
      <c r="B344" t="s">
        <v>446</v>
      </c>
      <c r="C344" t="s">
        <v>6</v>
      </c>
      <c r="D344" s="3">
        <v>410</v>
      </c>
      <c r="E344" t="s">
        <v>438</v>
      </c>
      <c r="F344" s="2">
        <v>1475000</v>
      </c>
      <c r="G344" s="2">
        <v>1528000</v>
      </c>
      <c r="H344" s="2">
        <f t="shared" si="8"/>
        <v>53000</v>
      </c>
      <c r="I344" s="2">
        <v>3597.560975609756</v>
      </c>
      <c r="J344" s="2">
        <v>3726.8292682926831</v>
      </c>
      <c r="K344" s="2">
        <v>129.26829268292704</v>
      </c>
      <c r="L344" s="1">
        <v>3.5932203389830566E-2</v>
      </c>
    </row>
    <row r="345" spans="1:12" x14ac:dyDescent="0.3">
      <c r="A345">
        <v>3179</v>
      </c>
      <c r="B345" t="s">
        <v>447</v>
      </c>
      <c r="C345" t="s">
        <v>6</v>
      </c>
      <c r="D345" s="3">
        <v>405.00000000000006</v>
      </c>
      <c r="E345" t="s">
        <v>438</v>
      </c>
      <c r="F345" s="2">
        <v>1688000</v>
      </c>
      <c r="G345" s="2">
        <v>1753000</v>
      </c>
      <c r="H345" s="2">
        <f t="shared" si="8"/>
        <v>65000</v>
      </c>
      <c r="I345" s="2">
        <v>4167.9012345679002</v>
      </c>
      <c r="J345" s="2">
        <v>4328.3950617283945</v>
      </c>
      <c r="K345" s="2">
        <v>160.49382716049422</v>
      </c>
      <c r="L345" s="1">
        <v>3.8507109004739443E-2</v>
      </c>
    </row>
    <row r="346" spans="1:12" x14ac:dyDescent="0.3">
      <c r="A346">
        <v>3181</v>
      </c>
      <c r="B346" t="s">
        <v>448</v>
      </c>
      <c r="C346" t="s">
        <v>6</v>
      </c>
      <c r="D346" s="3">
        <v>384</v>
      </c>
      <c r="E346" t="s">
        <v>438</v>
      </c>
      <c r="F346" s="2">
        <v>1348000</v>
      </c>
      <c r="G346" s="2">
        <v>1378000</v>
      </c>
      <c r="H346" s="2">
        <f t="shared" si="8"/>
        <v>30000</v>
      </c>
      <c r="I346" s="2">
        <v>3510.4166666666665</v>
      </c>
      <c r="J346" s="2">
        <v>3588.5416666666665</v>
      </c>
      <c r="K346" s="2">
        <v>78.125</v>
      </c>
      <c r="L346" s="1">
        <v>2.2255192878338281E-2</v>
      </c>
    </row>
    <row r="347" spans="1:12" x14ac:dyDescent="0.3">
      <c r="A347">
        <v>3182</v>
      </c>
      <c r="B347" t="s">
        <v>449</v>
      </c>
      <c r="C347" t="s">
        <v>6</v>
      </c>
      <c r="D347" s="3">
        <v>422</v>
      </c>
      <c r="E347" t="s">
        <v>438</v>
      </c>
      <c r="F347" s="2">
        <v>1442000</v>
      </c>
      <c r="G347" s="2">
        <v>1469000</v>
      </c>
      <c r="H347" s="2">
        <f t="shared" si="8"/>
        <v>27000</v>
      </c>
      <c r="I347" s="2">
        <v>3417.0616113744077</v>
      </c>
      <c r="J347" s="2">
        <v>3481.0426540284361</v>
      </c>
      <c r="K347" s="2">
        <v>63.981042654028442</v>
      </c>
      <c r="L347" s="1">
        <v>1.8723994452149794E-2</v>
      </c>
    </row>
    <row r="348" spans="1:12" x14ac:dyDescent="0.3">
      <c r="A348">
        <v>3183</v>
      </c>
      <c r="B348" t="s">
        <v>450</v>
      </c>
      <c r="C348" t="s">
        <v>6</v>
      </c>
      <c r="D348" s="3">
        <v>104.99999999999999</v>
      </c>
      <c r="E348" t="s">
        <v>438</v>
      </c>
      <c r="F348" s="2">
        <v>451000</v>
      </c>
      <c r="G348" s="2">
        <v>451000</v>
      </c>
      <c r="H348" s="2">
        <f t="shared" si="8"/>
        <v>0</v>
      </c>
      <c r="I348" s="2">
        <v>4295.2380952380954</v>
      </c>
      <c r="J348" s="2">
        <v>4295.2380952380954</v>
      </c>
      <c r="K348" s="2">
        <v>0</v>
      </c>
      <c r="L348" s="1">
        <v>0</v>
      </c>
    </row>
    <row r="349" spans="1:12" x14ac:dyDescent="0.3">
      <c r="A349">
        <v>3186</v>
      </c>
      <c r="B349" t="s">
        <v>451</v>
      </c>
      <c r="C349" t="s">
        <v>6</v>
      </c>
      <c r="D349" s="3">
        <v>211</v>
      </c>
      <c r="E349" t="s">
        <v>438</v>
      </c>
      <c r="F349" s="2">
        <v>758000</v>
      </c>
      <c r="G349" s="2">
        <v>754000</v>
      </c>
      <c r="H349" s="2">
        <f t="shared" si="8"/>
        <v>-4000</v>
      </c>
      <c r="I349" s="2">
        <v>3592.4170616113743</v>
      </c>
      <c r="J349" s="2">
        <v>3573.4597156398104</v>
      </c>
      <c r="K349" s="2">
        <v>-18.957345971563882</v>
      </c>
      <c r="L349" s="1">
        <v>-5.2770448548812394E-3</v>
      </c>
    </row>
    <row r="350" spans="1:12" x14ac:dyDescent="0.3">
      <c r="A350">
        <v>3198</v>
      </c>
      <c r="B350" t="s">
        <v>554</v>
      </c>
      <c r="C350" t="s">
        <v>6</v>
      </c>
      <c r="D350" s="3">
        <v>94</v>
      </c>
      <c r="E350" t="s">
        <v>535</v>
      </c>
      <c r="F350" s="2">
        <v>405000</v>
      </c>
      <c r="G350" s="2">
        <v>398000</v>
      </c>
      <c r="H350" s="2">
        <f t="shared" si="8"/>
        <v>-7000</v>
      </c>
      <c r="I350" s="2">
        <v>4308.510638297872</v>
      </c>
      <c r="J350" s="2">
        <v>4234.0425531914898</v>
      </c>
      <c r="K350" s="2">
        <v>-74.468085106382205</v>
      </c>
      <c r="L350" s="1">
        <v>-1.7283950617283772E-2</v>
      </c>
    </row>
    <row r="351" spans="1:12" x14ac:dyDescent="0.3">
      <c r="A351">
        <v>3199</v>
      </c>
      <c r="B351" t="s">
        <v>34</v>
      </c>
      <c r="C351" t="s">
        <v>6</v>
      </c>
      <c r="D351" s="3">
        <v>192</v>
      </c>
      <c r="E351" t="s">
        <v>13</v>
      </c>
      <c r="F351" s="2">
        <v>684000</v>
      </c>
      <c r="G351" s="2">
        <v>690000</v>
      </c>
      <c r="H351" s="2">
        <f t="shared" si="8"/>
        <v>6000</v>
      </c>
      <c r="I351" s="2">
        <v>3562.5</v>
      </c>
      <c r="J351" s="2">
        <v>3593.75</v>
      </c>
      <c r="K351" s="2">
        <v>31.25</v>
      </c>
      <c r="L351" s="1">
        <v>8.771929824561403E-3</v>
      </c>
    </row>
    <row r="352" spans="1:12" x14ac:dyDescent="0.3">
      <c r="A352">
        <v>3200</v>
      </c>
      <c r="B352" t="s">
        <v>357</v>
      </c>
      <c r="C352" t="s">
        <v>6</v>
      </c>
      <c r="D352" s="3">
        <v>106</v>
      </c>
      <c r="E352" t="s">
        <v>338</v>
      </c>
      <c r="F352" s="2">
        <v>483000</v>
      </c>
      <c r="G352" s="2">
        <v>484000</v>
      </c>
      <c r="H352" s="2">
        <f t="shared" si="8"/>
        <v>1000</v>
      </c>
      <c r="I352" s="2">
        <v>4556.6037735849059</v>
      </c>
      <c r="J352" s="2">
        <v>4566.0377358490568</v>
      </c>
      <c r="K352" s="2">
        <v>9.4339622641509777</v>
      </c>
      <c r="L352" s="1">
        <v>2.0703933747412083E-3</v>
      </c>
    </row>
    <row r="353" spans="1:12" x14ac:dyDescent="0.3">
      <c r="A353">
        <v>3201</v>
      </c>
      <c r="B353" t="s">
        <v>314</v>
      </c>
      <c r="C353" t="s">
        <v>6</v>
      </c>
      <c r="D353" s="3">
        <v>88</v>
      </c>
      <c r="E353" t="s">
        <v>292</v>
      </c>
      <c r="F353" s="2">
        <v>384000</v>
      </c>
      <c r="G353" s="2">
        <v>389000</v>
      </c>
      <c r="H353" s="2">
        <f t="shared" si="8"/>
        <v>5000</v>
      </c>
      <c r="I353" s="2">
        <v>4363.636363636364</v>
      </c>
      <c r="J353" s="2">
        <v>4420.454545454545</v>
      </c>
      <c r="K353" s="2">
        <v>56.818181818181074</v>
      </c>
      <c r="L353" s="1">
        <v>1.3020833333333162E-2</v>
      </c>
    </row>
    <row r="354" spans="1:12" x14ac:dyDescent="0.3">
      <c r="A354">
        <v>3282</v>
      </c>
      <c r="B354" t="s">
        <v>401</v>
      </c>
      <c r="C354" t="s">
        <v>6</v>
      </c>
      <c r="D354" s="3">
        <v>227</v>
      </c>
      <c r="E354" t="s">
        <v>380</v>
      </c>
      <c r="F354" s="2">
        <v>858000</v>
      </c>
      <c r="G354" s="2">
        <v>847000</v>
      </c>
      <c r="H354" s="2">
        <f t="shared" si="8"/>
        <v>-11000</v>
      </c>
      <c r="I354" s="2">
        <v>3779.7356828193833</v>
      </c>
      <c r="J354" s="2">
        <v>3731.2775330396476</v>
      </c>
      <c r="K354" s="2">
        <v>-48.458149779735777</v>
      </c>
      <c r="L354" s="1">
        <v>-1.2820512820512844E-2</v>
      </c>
    </row>
    <row r="355" spans="1:12" x14ac:dyDescent="0.3">
      <c r="A355">
        <v>3284</v>
      </c>
      <c r="B355" t="s">
        <v>35</v>
      </c>
      <c r="C355" t="s">
        <v>6</v>
      </c>
      <c r="D355" s="3">
        <v>425</v>
      </c>
      <c r="E355" t="s">
        <v>13</v>
      </c>
      <c r="F355" s="2">
        <v>1402000</v>
      </c>
      <c r="G355" s="2">
        <v>1399000</v>
      </c>
      <c r="H355" s="2">
        <f t="shared" si="8"/>
        <v>-3000</v>
      </c>
      <c r="I355" s="2">
        <v>3298.8235294117649</v>
      </c>
      <c r="J355" s="2">
        <v>3291.7647058823532</v>
      </c>
      <c r="K355" s="2">
        <v>-7.0588235294117112</v>
      </c>
      <c r="L355" s="1">
        <v>-2.1398002853066883E-3</v>
      </c>
    </row>
    <row r="356" spans="1:12" x14ac:dyDescent="0.3">
      <c r="A356">
        <v>3289</v>
      </c>
      <c r="B356" t="s">
        <v>79</v>
      </c>
      <c r="C356" t="s">
        <v>6</v>
      </c>
      <c r="D356" s="3">
        <v>205</v>
      </c>
      <c r="E356" t="s">
        <v>63</v>
      </c>
      <c r="F356" s="2">
        <v>813000</v>
      </c>
      <c r="G356" s="2">
        <v>798000</v>
      </c>
      <c r="H356" s="2">
        <f t="shared" si="8"/>
        <v>-15000</v>
      </c>
      <c r="I356" s="2">
        <v>3965.8536585365855</v>
      </c>
      <c r="J356" s="2">
        <v>3892.6829268292681</v>
      </c>
      <c r="K356" s="2">
        <v>-73.170731707317373</v>
      </c>
      <c r="L356" s="1">
        <v>-1.8450184501845095E-2</v>
      </c>
    </row>
    <row r="357" spans="1:12" x14ac:dyDescent="0.3">
      <c r="A357">
        <v>3294</v>
      </c>
      <c r="B357" t="s">
        <v>555</v>
      </c>
      <c r="C357" t="s">
        <v>6</v>
      </c>
      <c r="D357" s="3">
        <v>429.00000000000006</v>
      </c>
      <c r="E357" t="s">
        <v>535</v>
      </c>
      <c r="F357" s="2">
        <v>1586000</v>
      </c>
      <c r="G357" s="2">
        <v>1625000</v>
      </c>
      <c r="H357" s="2">
        <f t="shared" si="8"/>
        <v>39000</v>
      </c>
      <c r="I357" s="2">
        <v>3696.9696969696965</v>
      </c>
      <c r="J357" s="2">
        <v>3787.8787878787875</v>
      </c>
      <c r="K357" s="2">
        <v>90.909090909090992</v>
      </c>
      <c r="L357" s="1">
        <v>2.4590163934426253E-2</v>
      </c>
    </row>
    <row r="358" spans="1:12" x14ac:dyDescent="0.3">
      <c r="A358">
        <v>3295</v>
      </c>
      <c r="B358" t="s">
        <v>80</v>
      </c>
      <c r="C358" t="s">
        <v>6</v>
      </c>
      <c r="D358" s="3">
        <v>270</v>
      </c>
      <c r="E358" t="s">
        <v>63</v>
      </c>
      <c r="F358" s="2">
        <v>965000</v>
      </c>
      <c r="G358" s="2">
        <v>979000</v>
      </c>
      <c r="H358" s="2">
        <f t="shared" si="8"/>
        <v>14000</v>
      </c>
      <c r="I358" s="2">
        <v>3574.0740740740739</v>
      </c>
      <c r="J358" s="2">
        <v>3625.9259259259261</v>
      </c>
      <c r="K358" s="2">
        <v>51.851851851852189</v>
      </c>
      <c r="L358" s="1">
        <v>1.4507772020725484E-2</v>
      </c>
    </row>
    <row r="359" spans="1:12" x14ac:dyDescent="0.3">
      <c r="A359">
        <v>3296</v>
      </c>
      <c r="B359" t="s">
        <v>117</v>
      </c>
      <c r="C359" t="s">
        <v>6</v>
      </c>
      <c r="D359" s="3">
        <v>310</v>
      </c>
      <c r="E359" t="s">
        <v>108</v>
      </c>
      <c r="F359" s="2">
        <v>1130000</v>
      </c>
      <c r="G359" s="2">
        <v>1189000</v>
      </c>
      <c r="H359" s="2">
        <f t="shared" si="8"/>
        <v>59000</v>
      </c>
      <c r="I359" s="2">
        <v>3645.1612903225805</v>
      </c>
      <c r="J359" s="2">
        <v>3835.483870967742</v>
      </c>
      <c r="K359" s="2">
        <v>190.32258064516145</v>
      </c>
      <c r="L359" s="1">
        <v>5.2212389380531021E-2</v>
      </c>
    </row>
    <row r="360" spans="1:12" x14ac:dyDescent="0.3">
      <c r="A360">
        <v>3297</v>
      </c>
      <c r="B360" t="s">
        <v>556</v>
      </c>
      <c r="C360" t="s">
        <v>6</v>
      </c>
      <c r="D360" s="3">
        <v>501.00000000000006</v>
      </c>
      <c r="E360" t="s">
        <v>535</v>
      </c>
      <c r="F360" s="2">
        <v>1649000</v>
      </c>
      <c r="G360" s="2">
        <v>1684000</v>
      </c>
      <c r="H360" s="2">
        <f t="shared" si="8"/>
        <v>35000</v>
      </c>
      <c r="I360" s="2">
        <v>3291.4171656686622</v>
      </c>
      <c r="J360" s="2">
        <v>3361.2774451097803</v>
      </c>
      <c r="K360" s="2">
        <v>69.860279441118109</v>
      </c>
      <c r="L360" s="1">
        <v>2.1224984839296652E-2</v>
      </c>
    </row>
    <row r="361" spans="1:12" x14ac:dyDescent="0.3">
      <c r="A361">
        <v>3298</v>
      </c>
      <c r="B361" t="s">
        <v>315</v>
      </c>
      <c r="C361" t="s">
        <v>6</v>
      </c>
      <c r="D361" s="3">
        <v>173</v>
      </c>
      <c r="E361" t="s">
        <v>292</v>
      </c>
      <c r="F361" s="2">
        <v>663000</v>
      </c>
      <c r="G361" s="2">
        <v>682000</v>
      </c>
      <c r="H361" s="2">
        <f t="shared" si="8"/>
        <v>19000</v>
      </c>
      <c r="I361" s="2">
        <v>3832.3699421965316</v>
      </c>
      <c r="J361" s="2">
        <v>3942.1965317919075</v>
      </c>
      <c r="K361" s="2">
        <v>109.82658959537594</v>
      </c>
      <c r="L361" s="1">
        <v>2.8657616892911068E-2</v>
      </c>
    </row>
    <row r="362" spans="1:12" x14ac:dyDescent="0.3">
      <c r="A362">
        <v>3299</v>
      </c>
      <c r="B362" t="s">
        <v>36</v>
      </c>
      <c r="C362" t="s">
        <v>6</v>
      </c>
      <c r="D362" s="3">
        <v>357</v>
      </c>
      <c r="E362" t="s">
        <v>13</v>
      </c>
      <c r="F362" s="2">
        <v>1282000</v>
      </c>
      <c r="G362" s="2">
        <v>1301000</v>
      </c>
      <c r="H362" s="2">
        <f t="shared" si="8"/>
        <v>19000</v>
      </c>
      <c r="I362" s="2">
        <v>3591.0364145658264</v>
      </c>
      <c r="J362" s="2">
        <v>3644.2577030812326</v>
      </c>
      <c r="K362" s="2">
        <v>53.221288515406286</v>
      </c>
      <c r="L362" s="1">
        <v>1.4820592823712982E-2</v>
      </c>
    </row>
    <row r="363" spans="1:12" x14ac:dyDescent="0.3">
      <c r="A363">
        <v>3303</v>
      </c>
      <c r="B363" t="s">
        <v>316</v>
      </c>
      <c r="C363" t="s">
        <v>6</v>
      </c>
      <c r="D363" s="3">
        <v>204</v>
      </c>
      <c r="E363" t="s">
        <v>292</v>
      </c>
      <c r="F363" s="2">
        <v>742000</v>
      </c>
      <c r="G363" s="2">
        <v>767000</v>
      </c>
      <c r="H363" s="2">
        <f t="shared" si="8"/>
        <v>25000</v>
      </c>
      <c r="I363" s="2">
        <v>3637.2549019607845</v>
      </c>
      <c r="J363" s="2">
        <v>3759.8039215686276</v>
      </c>
      <c r="K363" s="2">
        <v>122.54901960784309</v>
      </c>
      <c r="L363" s="1">
        <v>3.3692722371967639E-2</v>
      </c>
    </row>
    <row r="364" spans="1:12" x14ac:dyDescent="0.3">
      <c r="A364">
        <v>3306</v>
      </c>
      <c r="B364" t="s">
        <v>557</v>
      </c>
      <c r="C364" t="s">
        <v>6</v>
      </c>
      <c r="D364" s="3">
        <v>181</v>
      </c>
      <c r="E364" t="s">
        <v>535</v>
      </c>
      <c r="F364" s="2">
        <v>646000</v>
      </c>
      <c r="G364" s="2">
        <v>654000</v>
      </c>
      <c r="H364" s="2">
        <f t="shared" si="8"/>
        <v>8000</v>
      </c>
      <c r="I364" s="2">
        <v>3569.0607734806631</v>
      </c>
      <c r="J364" s="2">
        <v>3613.2596685082872</v>
      </c>
      <c r="K364" s="2">
        <v>44.198895027624076</v>
      </c>
      <c r="L364" s="1">
        <v>1.2383900928792504E-2</v>
      </c>
    </row>
    <row r="365" spans="1:12" x14ac:dyDescent="0.3">
      <c r="A365">
        <v>3307</v>
      </c>
      <c r="B365" t="s">
        <v>317</v>
      </c>
      <c r="C365" t="s">
        <v>6</v>
      </c>
      <c r="D365" s="3">
        <v>206.00000000000003</v>
      </c>
      <c r="E365" t="s">
        <v>292</v>
      </c>
      <c r="F365" s="2">
        <v>722000</v>
      </c>
      <c r="G365" s="2">
        <v>733000</v>
      </c>
      <c r="H365" s="2">
        <f t="shared" si="8"/>
        <v>11000</v>
      </c>
      <c r="I365" s="2">
        <v>3504.8543689320381</v>
      </c>
      <c r="J365" s="2">
        <v>3558.2524271844654</v>
      </c>
      <c r="K365" s="2">
        <v>53.39805825242729</v>
      </c>
      <c r="L365" s="1">
        <v>1.5235457063711945E-2</v>
      </c>
    </row>
    <row r="366" spans="1:12" x14ac:dyDescent="0.3">
      <c r="A366">
        <v>3308</v>
      </c>
      <c r="B366" t="s">
        <v>558</v>
      </c>
      <c r="C366" t="s">
        <v>6</v>
      </c>
      <c r="D366" s="3">
        <v>106</v>
      </c>
      <c r="E366" t="s">
        <v>535</v>
      </c>
      <c r="F366" s="2">
        <v>425000</v>
      </c>
      <c r="G366" s="2">
        <v>421000</v>
      </c>
      <c r="H366" s="2">
        <f t="shared" si="8"/>
        <v>-4000</v>
      </c>
      <c r="I366" s="2">
        <v>4009.433962264151</v>
      </c>
      <c r="J366" s="2">
        <v>3971.6981132075471</v>
      </c>
      <c r="K366" s="2">
        <v>-37.735849056603911</v>
      </c>
      <c r="L366" s="1">
        <v>-9.4117647058823868E-3</v>
      </c>
    </row>
    <row r="367" spans="1:12" x14ac:dyDescent="0.3">
      <c r="A367">
        <v>3309</v>
      </c>
      <c r="B367" t="s">
        <v>559</v>
      </c>
      <c r="C367" t="s">
        <v>6</v>
      </c>
      <c r="D367" s="3">
        <v>160</v>
      </c>
      <c r="E367" t="s">
        <v>535</v>
      </c>
      <c r="F367" s="2">
        <v>590000</v>
      </c>
      <c r="G367" s="2">
        <v>591000</v>
      </c>
      <c r="H367" s="2">
        <f t="shared" si="8"/>
        <v>1000</v>
      </c>
      <c r="I367" s="2">
        <v>3687.5</v>
      </c>
      <c r="J367" s="2">
        <v>3693.75</v>
      </c>
      <c r="K367" s="2">
        <v>6.25</v>
      </c>
      <c r="L367" s="1">
        <v>1.6949152542372881E-3</v>
      </c>
    </row>
    <row r="368" spans="1:12" x14ac:dyDescent="0.3">
      <c r="A368">
        <v>3312</v>
      </c>
      <c r="B368" t="s">
        <v>318</v>
      </c>
      <c r="C368" t="s">
        <v>6</v>
      </c>
      <c r="D368" s="3">
        <v>106</v>
      </c>
      <c r="E368" t="s">
        <v>292</v>
      </c>
      <c r="F368" s="2">
        <v>453000</v>
      </c>
      <c r="G368" s="2">
        <v>473000</v>
      </c>
      <c r="H368" s="2">
        <f t="shared" si="8"/>
        <v>20000</v>
      </c>
      <c r="I368" s="2">
        <v>4273.5849056603774</v>
      </c>
      <c r="J368" s="2">
        <v>4462.2641509433961</v>
      </c>
      <c r="K368" s="2">
        <v>188.67924528301864</v>
      </c>
      <c r="L368" s="1">
        <v>4.4150110375275886E-2</v>
      </c>
    </row>
    <row r="369" spans="1:12" x14ac:dyDescent="0.3">
      <c r="A369">
        <v>3313</v>
      </c>
      <c r="B369" t="s">
        <v>319</v>
      </c>
      <c r="C369" t="s">
        <v>6</v>
      </c>
      <c r="D369" s="3">
        <v>92</v>
      </c>
      <c r="E369" t="s">
        <v>292</v>
      </c>
      <c r="F369" s="2">
        <v>399000</v>
      </c>
      <c r="G369" s="2">
        <v>406000</v>
      </c>
      <c r="H369" s="2">
        <f t="shared" si="8"/>
        <v>7000</v>
      </c>
      <c r="I369" s="2">
        <v>4336.95652173913</v>
      </c>
      <c r="J369" s="2">
        <v>4413.04347826087</v>
      </c>
      <c r="K369" s="2">
        <v>76.086956521739921</v>
      </c>
      <c r="L369" s="1">
        <v>1.754385964912299E-2</v>
      </c>
    </row>
    <row r="370" spans="1:12" x14ac:dyDescent="0.3">
      <c r="A370">
        <v>3314</v>
      </c>
      <c r="B370" t="s">
        <v>320</v>
      </c>
      <c r="C370" t="s">
        <v>6</v>
      </c>
      <c r="D370" s="3">
        <v>103.00000000000001</v>
      </c>
      <c r="E370" t="s">
        <v>292</v>
      </c>
      <c r="F370" s="2">
        <v>427000</v>
      </c>
      <c r="G370" s="2">
        <v>435000</v>
      </c>
      <c r="H370" s="2">
        <f t="shared" si="8"/>
        <v>8000</v>
      </c>
      <c r="I370" s="2">
        <v>4145.6310679611643</v>
      </c>
      <c r="J370" s="2">
        <v>4223.3009708737854</v>
      </c>
      <c r="K370" s="2">
        <v>77.669902912621183</v>
      </c>
      <c r="L370" s="1">
        <v>1.8735362997658041E-2</v>
      </c>
    </row>
    <row r="371" spans="1:12" x14ac:dyDescent="0.3">
      <c r="A371">
        <v>3317</v>
      </c>
      <c r="B371" t="s">
        <v>321</v>
      </c>
      <c r="C371" t="s">
        <v>6</v>
      </c>
      <c r="D371" s="3">
        <v>308</v>
      </c>
      <c r="E371" t="s">
        <v>292</v>
      </c>
      <c r="F371" s="2">
        <v>1031000</v>
      </c>
      <c r="G371" s="2">
        <v>1044000</v>
      </c>
      <c r="H371" s="2">
        <f t="shared" si="8"/>
        <v>13000</v>
      </c>
      <c r="I371" s="2">
        <v>3347.4025974025976</v>
      </c>
      <c r="J371" s="2">
        <v>3389.6103896103896</v>
      </c>
      <c r="K371" s="2">
        <v>42.207792207791954</v>
      </c>
      <c r="L371" s="1">
        <v>1.2609117361784598E-2</v>
      </c>
    </row>
    <row r="372" spans="1:12" x14ac:dyDescent="0.3">
      <c r="A372">
        <v>3318</v>
      </c>
      <c r="B372" t="s">
        <v>322</v>
      </c>
      <c r="C372" t="s">
        <v>6</v>
      </c>
      <c r="D372" s="3">
        <v>134</v>
      </c>
      <c r="E372" t="s">
        <v>292</v>
      </c>
      <c r="F372" s="2">
        <v>521000</v>
      </c>
      <c r="G372" s="2">
        <v>524000</v>
      </c>
      <c r="H372" s="2">
        <f t="shared" si="8"/>
        <v>3000</v>
      </c>
      <c r="I372" s="2">
        <v>3888.0597014925374</v>
      </c>
      <c r="J372" s="2">
        <v>3910.4477611940297</v>
      </c>
      <c r="K372" s="2">
        <v>22.388059701492239</v>
      </c>
      <c r="L372" s="1">
        <v>5.7581573896352397E-3</v>
      </c>
    </row>
    <row r="373" spans="1:12" x14ac:dyDescent="0.3">
      <c r="A373">
        <v>3320</v>
      </c>
      <c r="B373" t="s">
        <v>560</v>
      </c>
      <c r="C373" t="s">
        <v>6</v>
      </c>
      <c r="D373" s="3">
        <v>200</v>
      </c>
      <c r="E373" t="s">
        <v>535</v>
      </c>
      <c r="F373" s="2">
        <v>861000</v>
      </c>
      <c r="G373" s="2">
        <v>838000</v>
      </c>
      <c r="H373" s="2">
        <f t="shared" si="8"/>
        <v>-23000</v>
      </c>
      <c r="I373" s="2">
        <v>4305</v>
      </c>
      <c r="J373" s="2">
        <v>4190</v>
      </c>
      <c r="K373" s="2">
        <v>-115</v>
      </c>
      <c r="L373" s="1">
        <v>-2.6713124274099883E-2</v>
      </c>
    </row>
    <row r="374" spans="1:12" x14ac:dyDescent="0.3">
      <c r="A374">
        <v>3322</v>
      </c>
      <c r="B374" t="s">
        <v>561</v>
      </c>
      <c r="C374" t="s">
        <v>6</v>
      </c>
      <c r="D374" s="3">
        <v>270</v>
      </c>
      <c r="E374" t="s">
        <v>535</v>
      </c>
      <c r="F374" s="2">
        <v>989000</v>
      </c>
      <c r="G374" s="2">
        <v>963000</v>
      </c>
      <c r="H374" s="2">
        <f t="shared" si="8"/>
        <v>-26000</v>
      </c>
      <c r="I374" s="2">
        <v>3662.962962962963</v>
      </c>
      <c r="J374" s="2">
        <v>3566.6666666666665</v>
      </c>
      <c r="K374" s="2">
        <v>-96.296296296296532</v>
      </c>
      <c r="L374" s="1">
        <v>-2.6289180990899962E-2</v>
      </c>
    </row>
    <row r="375" spans="1:12" x14ac:dyDescent="0.3">
      <c r="A375">
        <v>3323</v>
      </c>
      <c r="B375" t="s">
        <v>264</v>
      </c>
      <c r="C375" t="s">
        <v>6</v>
      </c>
      <c r="D375" s="3">
        <v>100.99999999999999</v>
      </c>
      <c r="E375" t="s">
        <v>232</v>
      </c>
      <c r="F375" s="2">
        <v>427000</v>
      </c>
      <c r="G375" s="2">
        <v>421000</v>
      </c>
      <c r="H375" s="2">
        <f t="shared" si="8"/>
        <v>-6000</v>
      </c>
      <c r="I375" s="2">
        <v>4227.7227722772286</v>
      </c>
      <c r="J375" s="2">
        <v>4168.3168316831689</v>
      </c>
      <c r="K375" s="2">
        <v>-59.405940594059757</v>
      </c>
      <c r="L375" s="1">
        <v>-1.405152224824364E-2</v>
      </c>
    </row>
    <row r="376" spans="1:12" x14ac:dyDescent="0.3">
      <c r="A376">
        <v>3324</v>
      </c>
      <c r="B376" t="s">
        <v>508</v>
      </c>
      <c r="C376" t="s">
        <v>6</v>
      </c>
      <c r="D376" s="3">
        <v>209</v>
      </c>
      <c r="E376" t="s">
        <v>478</v>
      </c>
      <c r="F376" s="2">
        <v>727000</v>
      </c>
      <c r="G376" s="2">
        <v>727000</v>
      </c>
      <c r="H376" s="2">
        <f t="shared" si="8"/>
        <v>0</v>
      </c>
      <c r="I376" s="2">
        <v>3478.4688995215311</v>
      </c>
      <c r="J376" s="2">
        <v>3478.4688995215311</v>
      </c>
      <c r="K376" s="2">
        <v>0</v>
      </c>
      <c r="L376" s="1">
        <v>0</v>
      </c>
    </row>
    <row r="377" spans="1:12" x14ac:dyDescent="0.3">
      <c r="A377">
        <v>3325</v>
      </c>
      <c r="B377" t="s">
        <v>509</v>
      </c>
      <c r="C377" t="s">
        <v>6</v>
      </c>
      <c r="D377" s="3">
        <v>110</v>
      </c>
      <c r="E377" t="s">
        <v>478</v>
      </c>
      <c r="F377" s="2">
        <v>452000</v>
      </c>
      <c r="G377" s="2">
        <v>447000</v>
      </c>
      <c r="H377" s="2">
        <f t="shared" si="8"/>
        <v>-5000</v>
      </c>
      <c r="I377" s="2">
        <v>4109.090909090909</v>
      </c>
      <c r="J377" s="2">
        <v>4063.6363636363635</v>
      </c>
      <c r="K377" s="2">
        <v>-45.454545454545496</v>
      </c>
      <c r="L377" s="1">
        <v>-1.1061946902654878E-2</v>
      </c>
    </row>
    <row r="378" spans="1:12" x14ac:dyDescent="0.3">
      <c r="A378">
        <v>3328</v>
      </c>
      <c r="B378" t="s">
        <v>402</v>
      </c>
      <c r="C378" t="s">
        <v>6</v>
      </c>
      <c r="D378" s="3">
        <v>199</v>
      </c>
      <c r="E378" t="s">
        <v>380</v>
      </c>
      <c r="F378" s="2">
        <v>747000</v>
      </c>
      <c r="G378" s="2">
        <v>748000</v>
      </c>
      <c r="H378" s="2">
        <f t="shared" si="8"/>
        <v>1000</v>
      </c>
      <c r="I378" s="2">
        <v>3753.7688442211056</v>
      </c>
      <c r="J378" s="2">
        <v>3758.7939698492464</v>
      </c>
      <c r="K378" s="2">
        <v>5.0251256281408132</v>
      </c>
      <c r="L378" s="1">
        <v>1.3386880856760667E-3</v>
      </c>
    </row>
    <row r="379" spans="1:12" x14ac:dyDescent="0.3">
      <c r="A379">
        <v>3329</v>
      </c>
      <c r="B379" t="s">
        <v>403</v>
      </c>
      <c r="C379" t="s">
        <v>6</v>
      </c>
      <c r="D379" s="3">
        <v>127.00000000000001</v>
      </c>
      <c r="E379" t="s">
        <v>380</v>
      </c>
      <c r="F379" s="2">
        <v>487000</v>
      </c>
      <c r="G379" s="2">
        <v>482000</v>
      </c>
      <c r="H379" s="2">
        <f t="shared" si="8"/>
        <v>-5000</v>
      </c>
      <c r="I379" s="2">
        <v>3834.645669291338</v>
      </c>
      <c r="J379" s="2">
        <v>3795.2755905511808</v>
      </c>
      <c r="K379" s="2">
        <v>-39.370078740157169</v>
      </c>
      <c r="L379" s="1">
        <v>-1.02669404517453E-2</v>
      </c>
    </row>
    <row r="380" spans="1:12" x14ac:dyDescent="0.3">
      <c r="A380">
        <v>3330</v>
      </c>
      <c r="B380" t="s">
        <v>404</v>
      </c>
      <c r="C380" t="s">
        <v>6</v>
      </c>
      <c r="D380" s="3">
        <v>107.00000000000001</v>
      </c>
      <c r="E380" t="s">
        <v>380</v>
      </c>
      <c r="F380" s="2">
        <v>441000</v>
      </c>
      <c r="G380" s="2">
        <v>439000</v>
      </c>
      <c r="H380" s="2">
        <f t="shared" si="8"/>
        <v>-2000</v>
      </c>
      <c r="I380" s="2">
        <v>4121.4953271028035</v>
      </c>
      <c r="J380" s="2">
        <v>4102.8037383177561</v>
      </c>
      <c r="K380" s="2">
        <v>-18.691588785047315</v>
      </c>
      <c r="L380" s="1">
        <v>-4.5351473922903918E-3</v>
      </c>
    </row>
    <row r="381" spans="1:12" x14ac:dyDescent="0.3">
      <c r="A381">
        <v>3332</v>
      </c>
      <c r="B381" t="s">
        <v>405</v>
      </c>
      <c r="C381" t="s">
        <v>6</v>
      </c>
      <c r="D381" s="3">
        <v>96.999999999999986</v>
      </c>
      <c r="E381" t="s">
        <v>380</v>
      </c>
      <c r="F381" s="2">
        <v>418000</v>
      </c>
      <c r="G381" s="2">
        <v>413000</v>
      </c>
      <c r="H381" s="2">
        <f t="shared" si="8"/>
        <v>-5000</v>
      </c>
      <c r="I381" s="2">
        <v>4309.2783505154648</v>
      </c>
      <c r="J381" s="2">
        <v>4257.7319587628872</v>
      </c>
      <c r="K381" s="2">
        <v>-51.54639175257762</v>
      </c>
      <c r="L381" s="1">
        <v>-1.1961722488038345E-2</v>
      </c>
    </row>
    <row r="382" spans="1:12" x14ac:dyDescent="0.3">
      <c r="A382">
        <v>3337</v>
      </c>
      <c r="B382" t="s">
        <v>406</v>
      </c>
      <c r="C382" t="s">
        <v>6</v>
      </c>
      <c r="D382" s="3">
        <v>228</v>
      </c>
      <c r="E382" t="s">
        <v>380</v>
      </c>
      <c r="F382" s="2">
        <v>791000</v>
      </c>
      <c r="G382" s="2">
        <v>778000</v>
      </c>
      <c r="H382" s="2">
        <f t="shared" si="8"/>
        <v>-13000</v>
      </c>
      <c r="I382" s="2">
        <v>3469.2982456140353</v>
      </c>
      <c r="J382" s="2">
        <v>3412.280701754386</v>
      </c>
      <c r="K382" s="2">
        <v>-57.017543859649322</v>
      </c>
      <c r="L382" s="1">
        <v>-1.6434892541087289E-2</v>
      </c>
    </row>
    <row r="383" spans="1:12" x14ac:dyDescent="0.3">
      <c r="A383">
        <v>3338</v>
      </c>
      <c r="B383" t="s">
        <v>81</v>
      </c>
      <c r="C383" t="s">
        <v>6</v>
      </c>
      <c r="D383" s="3">
        <v>351</v>
      </c>
      <c r="E383" t="s">
        <v>63</v>
      </c>
      <c r="F383" s="2">
        <v>1134000</v>
      </c>
      <c r="G383" s="2">
        <v>1158000</v>
      </c>
      <c r="H383" s="2">
        <f t="shared" si="8"/>
        <v>24000</v>
      </c>
      <c r="I383" s="2">
        <v>3230.7692307692309</v>
      </c>
      <c r="J383" s="2">
        <v>3299.1452991452993</v>
      </c>
      <c r="K383" s="2">
        <v>68.376068376068361</v>
      </c>
      <c r="L383" s="1">
        <v>2.1164021164021159E-2</v>
      </c>
    </row>
    <row r="384" spans="1:12" x14ac:dyDescent="0.3">
      <c r="A384">
        <v>3339</v>
      </c>
      <c r="B384" t="s">
        <v>82</v>
      </c>
      <c r="C384" t="s">
        <v>6</v>
      </c>
      <c r="D384" s="3">
        <v>196</v>
      </c>
      <c r="E384" t="s">
        <v>63</v>
      </c>
      <c r="F384" s="2">
        <v>687000</v>
      </c>
      <c r="G384" s="2">
        <v>698000</v>
      </c>
      <c r="H384" s="2">
        <f t="shared" si="8"/>
        <v>11000</v>
      </c>
      <c r="I384" s="2">
        <v>3505.1020408163267</v>
      </c>
      <c r="J384" s="2">
        <v>3561.2244897959185</v>
      </c>
      <c r="K384" s="2">
        <v>56.122448979591809</v>
      </c>
      <c r="L384" s="1">
        <v>1.6011644832605521E-2</v>
      </c>
    </row>
    <row r="385" spans="1:12" x14ac:dyDescent="0.3">
      <c r="A385">
        <v>3340</v>
      </c>
      <c r="B385" t="s">
        <v>37</v>
      </c>
      <c r="C385" t="s">
        <v>6</v>
      </c>
      <c r="D385" s="3">
        <v>410.99999999999994</v>
      </c>
      <c r="E385" t="s">
        <v>13</v>
      </c>
      <c r="F385" s="2">
        <v>1463000</v>
      </c>
      <c r="G385" s="2">
        <v>1475000</v>
      </c>
      <c r="H385" s="2">
        <f t="shared" si="8"/>
        <v>12000</v>
      </c>
      <c r="I385" s="2">
        <v>3559.6107055961074</v>
      </c>
      <c r="J385" s="2">
        <v>3588.8077858880783</v>
      </c>
      <c r="K385" s="2">
        <v>29.197080291970906</v>
      </c>
      <c r="L385" s="1">
        <v>8.2023239917977039E-3</v>
      </c>
    </row>
    <row r="386" spans="1:12" x14ac:dyDescent="0.3">
      <c r="A386">
        <v>3343</v>
      </c>
      <c r="B386" t="s">
        <v>38</v>
      </c>
      <c r="C386" t="s">
        <v>6</v>
      </c>
      <c r="D386" s="3">
        <v>90</v>
      </c>
      <c r="E386" t="s">
        <v>13</v>
      </c>
      <c r="F386" s="2">
        <v>418000</v>
      </c>
      <c r="G386" s="2">
        <v>433000</v>
      </c>
      <c r="H386" s="2">
        <f t="shared" si="8"/>
        <v>15000</v>
      </c>
      <c r="I386" s="2">
        <v>4644.4444444444443</v>
      </c>
      <c r="J386" s="2">
        <v>4811.1111111111113</v>
      </c>
      <c r="K386" s="2">
        <v>166.66666666666697</v>
      </c>
      <c r="L386" s="1">
        <v>3.5885167464114902E-2</v>
      </c>
    </row>
    <row r="387" spans="1:12" x14ac:dyDescent="0.3">
      <c r="A387">
        <v>3346</v>
      </c>
      <c r="B387" t="s">
        <v>39</v>
      </c>
      <c r="C387" t="s">
        <v>6</v>
      </c>
      <c r="D387" s="3">
        <v>116</v>
      </c>
      <c r="E387" t="s">
        <v>13</v>
      </c>
      <c r="F387" s="2">
        <v>474000</v>
      </c>
      <c r="G387" s="2">
        <v>493000</v>
      </c>
      <c r="H387" s="2">
        <f t="shared" ref="H387:H444" si="9">G387-F387</f>
        <v>19000</v>
      </c>
      <c r="I387" s="2">
        <v>4086.2068965517242</v>
      </c>
      <c r="J387" s="2">
        <v>4250</v>
      </c>
      <c r="K387" s="2">
        <v>163.79310344827582</v>
      </c>
      <c r="L387" s="1">
        <v>4.0084388185653998E-2</v>
      </c>
    </row>
    <row r="388" spans="1:12" x14ac:dyDescent="0.3">
      <c r="A388">
        <v>3347</v>
      </c>
      <c r="B388" t="s">
        <v>358</v>
      </c>
      <c r="C388" t="s">
        <v>6</v>
      </c>
      <c r="D388" s="3">
        <v>133</v>
      </c>
      <c r="E388" t="s">
        <v>338</v>
      </c>
      <c r="F388" s="2">
        <v>513000</v>
      </c>
      <c r="G388" s="2">
        <v>518000</v>
      </c>
      <c r="H388" s="2">
        <f t="shared" si="9"/>
        <v>5000</v>
      </c>
      <c r="I388" s="2">
        <v>3857.1428571428573</v>
      </c>
      <c r="J388" s="2">
        <v>3894.7368421052633</v>
      </c>
      <c r="K388" s="2">
        <v>37.593984962406012</v>
      </c>
      <c r="L388" s="1">
        <v>9.7465886939571145E-3</v>
      </c>
    </row>
    <row r="389" spans="1:12" x14ac:dyDescent="0.3">
      <c r="A389">
        <v>3348</v>
      </c>
      <c r="B389" t="s">
        <v>371</v>
      </c>
      <c r="C389" t="s">
        <v>6</v>
      </c>
      <c r="D389" s="3">
        <v>225</v>
      </c>
      <c r="E389" t="s">
        <v>338</v>
      </c>
      <c r="F389" s="2">
        <v>897000</v>
      </c>
      <c r="G389" s="2">
        <v>897000</v>
      </c>
      <c r="H389" s="2">
        <f t="shared" si="9"/>
        <v>0</v>
      </c>
      <c r="I389" s="2">
        <v>3986.6666666666665</v>
      </c>
      <c r="J389" s="2">
        <v>3986.6666666666665</v>
      </c>
      <c r="K389" s="2">
        <v>0</v>
      </c>
      <c r="L389" s="1">
        <v>0</v>
      </c>
    </row>
    <row r="390" spans="1:12" x14ac:dyDescent="0.3">
      <c r="A390">
        <v>3349</v>
      </c>
      <c r="B390" t="s">
        <v>372</v>
      </c>
      <c r="C390" t="s">
        <v>6</v>
      </c>
      <c r="D390" s="3">
        <v>430</v>
      </c>
      <c r="E390" t="s">
        <v>338</v>
      </c>
      <c r="F390" s="2">
        <v>1627000</v>
      </c>
      <c r="G390" s="2">
        <v>1684000</v>
      </c>
      <c r="H390" s="2">
        <f t="shared" si="9"/>
        <v>57000</v>
      </c>
      <c r="I390" s="2">
        <v>3783.7209302325582</v>
      </c>
      <c r="J390" s="2">
        <v>3916.2790697674418</v>
      </c>
      <c r="K390" s="2">
        <v>132.55813953488359</v>
      </c>
      <c r="L390" s="1">
        <v>3.5033804548248275E-2</v>
      </c>
    </row>
    <row r="391" spans="1:12" x14ac:dyDescent="0.3">
      <c r="A391">
        <v>3350</v>
      </c>
      <c r="B391" t="s">
        <v>359</v>
      </c>
      <c r="C391" t="s">
        <v>6</v>
      </c>
      <c r="D391" s="3">
        <v>219</v>
      </c>
      <c r="E391" t="s">
        <v>338</v>
      </c>
      <c r="F391" s="2">
        <v>760000</v>
      </c>
      <c r="G391" s="2">
        <v>757000</v>
      </c>
      <c r="H391" s="2">
        <f t="shared" si="9"/>
        <v>-3000</v>
      </c>
      <c r="I391" s="2">
        <v>3470.3196347031962</v>
      </c>
      <c r="J391" s="2">
        <v>3456.6210045662101</v>
      </c>
      <c r="K391" s="2">
        <v>-13.698630136986139</v>
      </c>
      <c r="L391" s="1">
        <v>-3.9473684210525849E-3</v>
      </c>
    </row>
    <row r="392" spans="1:12" x14ac:dyDescent="0.3">
      <c r="A392">
        <v>3351</v>
      </c>
      <c r="B392" t="s">
        <v>171</v>
      </c>
      <c r="C392" t="s">
        <v>6</v>
      </c>
      <c r="D392" s="3">
        <v>180</v>
      </c>
      <c r="E392" t="s">
        <v>145</v>
      </c>
      <c r="F392" s="2">
        <v>655000</v>
      </c>
      <c r="G392" s="2">
        <v>674000</v>
      </c>
      <c r="H392" s="2">
        <f t="shared" si="9"/>
        <v>19000</v>
      </c>
      <c r="I392" s="2">
        <v>3638.8888888888887</v>
      </c>
      <c r="J392" s="2">
        <v>3744.4444444444443</v>
      </c>
      <c r="K392" s="2">
        <v>105.55555555555566</v>
      </c>
      <c r="L392" s="1">
        <v>2.900763358778629E-2</v>
      </c>
    </row>
    <row r="393" spans="1:12" x14ac:dyDescent="0.3">
      <c r="A393">
        <v>3353</v>
      </c>
      <c r="B393" t="s">
        <v>172</v>
      </c>
      <c r="C393" t="s">
        <v>6</v>
      </c>
      <c r="D393" s="3">
        <v>209</v>
      </c>
      <c r="E393" t="s">
        <v>145</v>
      </c>
      <c r="F393" s="2">
        <v>776000</v>
      </c>
      <c r="G393" s="2">
        <v>790000</v>
      </c>
      <c r="H393" s="2">
        <f t="shared" si="9"/>
        <v>14000</v>
      </c>
      <c r="I393" s="2">
        <v>3712.9186602870814</v>
      </c>
      <c r="J393" s="2">
        <v>3779.9043062200958</v>
      </c>
      <c r="K393" s="2">
        <v>66.985645933014439</v>
      </c>
      <c r="L393" s="1">
        <v>1.8041237113402084E-2</v>
      </c>
    </row>
    <row r="394" spans="1:12" x14ac:dyDescent="0.3">
      <c r="A394">
        <v>3356</v>
      </c>
      <c r="B394" t="s">
        <v>173</v>
      </c>
      <c r="C394" t="s">
        <v>6</v>
      </c>
      <c r="D394" s="3">
        <v>233</v>
      </c>
      <c r="E394" t="s">
        <v>145</v>
      </c>
      <c r="F394" s="2">
        <v>959000</v>
      </c>
      <c r="G394" s="2">
        <v>964000</v>
      </c>
      <c r="H394" s="2">
        <f t="shared" si="9"/>
        <v>5000</v>
      </c>
      <c r="I394" s="2">
        <v>4115.8798283261804</v>
      </c>
      <c r="J394" s="2">
        <v>4137.3390557939911</v>
      </c>
      <c r="K394" s="2">
        <v>21.459227467810706</v>
      </c>
      <c r="L394" s="1">
        <v>5.2137643378518186E-3</v>
      </c>
    </row>
    <row r="395" spans="1:12" x14ac:dyDescent="0.3">
      <c r="A395">
        <v>3358</v>
      </c>
      <c r="B395" t="s">
        <v>174</v>
      </c>
      <c r="C395" t="s">
        <v>6</v>
      </c>
      <c r="D395" s="3">
        <v>100.99999999999999</v>
      </c>
      <c r="E395" t="s">
        <v>145</v>
      </c>
      <c r="F395" s="2">
        <v>436000</v>
      </c>
      <c r="G395" s="2">
        <v>426000</v>
      </c>
      <c r="H395" s="2">
        <f t="shared" si="9"/>
        <v>-10000</v>
      </c>
      <c r="I395" s="2">
        <v>4316.8316831683178</v>
      </c>
      <c r="J395" s="2">
        <v>4217.8217821782182</v>
      </c>
      <c r="K395" s="2">
        <v>-99.009900990099595</v>
      </c>
      <c r="L395" s="1">
        <v>-2.2935779816513891E-2</v>
      </c>
    </row>
    <row r="396" spans="1:12" x14ac:dyDescent="0.3">
      <c r="A396">
        <v>3360</v>
      </c>
      <c r="B396" t="s">
        <v>452</v>
      </c>
      <c r="C396" t="s">
        <v>6</v>
      </c>
      <c r="D396" s="3">
        <v>371</v>
      </c>
      <c r="E396" t="s">
        <v>438</v>
      </c>
      <c r="F396" s="2">
        <v>1322000</v>
      </c>
      <c r="G396" s="2">
        <v>1341000</v>
      </c>
      <c r="H396" s="2">
        <f t="shared" si="9"/>
        <v>19000</v>
      </c>
      <c r="I396" s="2">
        <v>3563.342318059299</v>
      </c>
      <c r="J396" s="2">
        <v>3614.5552560646902</v>
      </c>
      <c r="K396" s="2">
        <v>51.212938005391152</v>
      </c>
      <c r="L396" s="1">
        <v>1.4372163388804931E-2</v>
      </c>
    </row>
    <row r="397" spans="1:12" x14ac:dyDescent="0.3">
      <c r="A397">
        <v>3364</v>
      </c>
      <c r="B397" t="s">
        <v>453</v>
      </c>
      <c r="C397" t="s">
        <v>6</v>
      </c>
      <c r="D397" s="3">
        <v>209.99999999999997</v>
      </c>
      <c r="E397" t="s">
        <v>438</v>
      </c>
      <c r="F397" s="2">
        <v>774000</v>
      </c>
      <c r="G397" s="2">
        <v>767000</v>
      </c>
      <c r="H397" s="2">
        <f t="shared" si="9"/>
        <v>-7000</v>
      </c>
      <c r="I397" s="2">
        <v>3685.7142857142862</v>
      </c>
      <c r="J397" s="2">
        <v>3652.3809523809527</v>
      </c>
      <c r="K397" s="2">
        <v>-33.333333333333485</v>
      </c>
      <c r="L397" s="1">
        <v>-9.0439276485788506E-3</v>
      </c>
    </row>
    <row r="398" spans="1:12" x14ac:dyDescent="0.3">
      <c r="A398">
        <v>3372</v>
      </c>
      <c r="B398" t="s">
        <v>276</v>
      </c>
      <c r="C398" t="s">
        <v>6</v>
      </c>
      <c r="D398" s="3">
        <v>340</v>
      </c>
      <c r="E398" t="s">
        <v>232</v>
      </c>
      <c r="F398" s="2">
        <v>1125000</v>
      </c>
      <c r="G398" s="2">
        <v>1122000</v>
      </c>
      <c r="H398" s="2">
        <f t="shared" si="9"/>
        <v>-3000</v>
      </c>
      <c r="I398" s="2">
        <v>3308.8235294117649</v>
      </c>
      <c r="J398" s="2">
        <v>3300</v>
      </c>
      <c r="K398" s="2">
        <v>-8.8235294117648664</v>
      </c>
      <c r="L398" s="1">
        <v>-2.6666666666667151E-3</v>
      </c>
    </row>
    <row r="399" spans="1:12" x14ac:dyDescent="0.3">
      <c r="A399">
        <v>3373</v>
      </c>
      <c r="B399" t="s">
        <v>323</v>
      </c>
      <c r="C399" t="s">
        <v>6</v>
      </c>
      <c r="D399" s="3">
        <v>197</v>
      </c>
      <c r="E399" t="s">
        <v>292</v>
      </c>
      <c r="F399" s="2">
        <v>842000</v>
      </c>
      <c r="G399" s="2">
        <v>896000</v>
      </c>
      <c r="H399" s="2">
        <f t="shared" si="9"/>
        <v>54000</v>
      </c>
      <c r="I399" s="2">
        <v>4274.1116751269037</v>
      </c>
      <c r="J399" s="2">
        <v>4548.2233502538074</v>
      </c>
      <c r="K399" s="2">
        <v>274.11167512690372</v>
      </c>
      <c r="L399" s="1">
        <v>6.4133016627078418E-2</v>
      </c>
    </row>
    <row r="400" spans="1:12" x14ac:dyDescent="0.3">
      <c r="A400">
        <v>3708</v>
      </c>
      <c r="B400" t="s">
        <v>213</v>
      </c>
      <c r="C400" t="s">
        <v>6</v>
      </c>
      <c r="D400" s="3">
        <v>632</v>
      </c>
      <c r="E400" t="s">
        <v>196</v>
      </c>
      <c r="F400" s="2">
        <v>2257000</v>
      </c>
      <c r="G400" s="2">
        <v>2213000</v>
      </c>
      <c r="H400" s="2">
        <f t="shared" si="9"/>
        <v>-44000</v>
      </c>
      <c r="I400" s="2">
        <v>3571.2025316455697</v>
      </c>
      <c r="J400" s="2">
        <v>3501.5822784810125</v>
      </c>
      <c r="K400" s="2">
        <v>-69.620253164557198</v>
      </c>
      <c r="L400" s="1">
        <v>-1.9494904740806444E-2</v>
      </c>
    </row>
    <row r="401" spans="1:12" x14ac:dyDescent="0.3">
      <c r="A401">
        <v>3713</v>
      </c>
      <c r="B401" t="s">
        <v>407</v>
      </c>
      <c r="C401" t="s">
        <v>6</v>
      </c>
      <c r="D401" s="3">
        <v>209.99999999999997</v>
      </c>
      <c r="E401" t="s">
        <v>380</v>
      </c>
      <c r="F401" s="2">
        <v>882000</v>
      </c>
      <c r="G401" s="2">
        <v>910000</v>
      </c>
      <c r="H401" s="2">
        <f t="shared" si="9"/>
        <v>28000</v>
      </c>
      <c r="I401" s="2">
        <v>4200.0000000000009</v>
      </c>
      <c r="J401" s="2">
        <v>4333.3333333333339</v>
      </c>
      <c r="K401" s="2">
        <v>133.33333333333303</v>
      </c>
      <c r="L401" s="1">
        <v>3.1746031746031668E-2</v>
      </c>
    </row>
    <row r="402" spans="1:12" x14ac:dyDescent="0.3">
      <c r="A402">
        <v>3714</v>
      </c>
      <c r="B402" t="s">
        <v>417</v>
      </c>
      <c r="C402" t="s">
        <v>6</v>
      </c>
      <c r="D402" s="3">
        <v>213</v>
      </c>
      <c r="E402" t="s">
        <v>380</v>
      </c>
      <c r="F402" s="2">
        <v>797000</v>
      </c>
      <c r="G402" s="2">
        <v>776000</v>
      </c>
      <c r="H402" s="2">
        <f t="shared" si="9"/>
        <v>-21000</v>
      </c>
      <c r="I402" s="2">
        <v>3741.7840375586857</v>
      </c>
      <c r="J402" s="2">
        <v>3643.192488262911</v>
      </c>
      <c r="K402" s="2">
        <v>-98.591549295774712</v>
      </c>
      <c r="L402" s="1">
        <v>-2.6348808030112938E-2</v>
      </c>
    </row>
    <row r="403" spans="1:12" x14ac:dyDescent="0.3">
      <c r="A403">
        <v>3715</v>
      </c>
      <c r="B403" t="s">
        <v>89</v>
      </c>
      <c r="C403" t="s">
        <v>6</v>
      </c>
      <c r="D403" s="3">
        <v>425</v>
      </c>
      <c r="E403" t="s">
        <v>63</v>
      </c>
      <c r="F403" s="2">
        <v>1354000</v>
      </c>
      <c r="G403" s="2">
        <v>1353000</v>
      </c>
      <c r="H403" s="2">
        <f t="shared" si="9"/>
        <v>-1000</v>
      </c>
      <c r="I403" s="2">
        <v>3185.8823529411766</v>
      </c>
      <c r="J403" s="2">
        <v>3183.5294117647059</v>
      </c>
      <c r="K403" s="2">
        <v>-2.352941176470722</v>
      </c>
      <c r="L403" s="1">
        <v>-7.3855243722308484E-4</v>
      </c>
    </row>
    <row r="404" spans="1:12" x14ac:dyDescent="0.3">
      <c r="A404">
        <v>3716</v>
      </c>
      <c r="B404" t="s">
        <v>40</v>
      </c>
      <c r="C404" t="s">
        <v>6</v>
      </c>
      <c r="D404" s="3">
        <v>214.00000000000003</v>
      </c>
      <c r="E404" t="s">
        <v>13</v>
      </c>
      <c r="F404" s="2">
        <v>809000</v>
      </c>
      <c r="G404" s="2">
        <v>794000</v>
      </c>
      <c r="H404" s="2">
        <f t="shared" si="9"/>
        <v>-15000</v>
      </c>
      <c r="I404" s="2">
        <v>3780.3738317757006</v>
      </c>
      <c r="J404" s="2">
        <v>3710.2803738317753</v>
      </c>
      <c r="K404" s="2">
        <v>-70.093457943925387</v>
      </c>
      <c r="L404" s="1">
        <v>-1.854140914709522E-2</v>
      </c>
    </row>
    <row r="405" spans="1:12" x14ac:dyDescent="0.3">
      <c r="A405">
        <v>3718</v>
      </c>
      <c r="B405" t="s">
        <v>360</v>
      </c>
      <c r="C405" t="s">
        <v>6</v>
      </c>
      <c r="D405" s="3">
        <v>207</v>
      </c>
      <c r="E405" t="s">
        <v>338</v>
      </c>
      <c r="F405" s="2">
        <v>769000</v>
      </c>
      <c r="G405" s="2">
        <v>771000</v>
      </c>
      <c r="H405" s="2">
        <f t="shared" si="9"/>
        <v>2000</v>
      </c>
      <c r="I405" s="2">
        <v>3714.9758454106282</v>
      </c>
      <c r="J405" s="2">
        <v>3724.6376811594205</v>
      </c>
      <c r="K405" s="2">
        <v>9.6618357487923276</v>
      </c>
      <c r="L405" s="1">
        <v>2.6007802340702363E-3</v>
      </c>
    </row>
    <row r="406" spans="1:12" x14ac:dyDescent="0.3">
      <c r="A406">
        <v>3719</v>
      </c>
      <c r="B406" t="s">
        <v>180</v>
      </c>
      <c r="C406" t="s">
        <v>6</v>
      </c>
      <c r="D406" s="3">
        <v>81</v>
      </c>
      <c r="E406" t="s">
        <v>145</v>
      </c>
      <c r="F406" s="2">
        <v>409000</v>
      </c>
      <c r="G406" s="2">
        <v>408000</v>
      </c>
      <c r="H406" s="2">
        <f t="shared" si="9"/>
        <v>-1000</v>
      </c>
      <c r="I406" s="2">
        <v>5049.3827160493829</v>
      </c>
      <c r="J406" s="2">
        <v>5037.0370370370374</v>
      </c>
      <c r="K406" s="2">
        <v>-12.345679012345499</v>
      </c>
      <c r="L406" s="1">
        <v>-2.4449877750610891E-3</v>
      </c>
    </row>
    <row r="407" spans="1:12" x14ac:dyDescent="0.3">
      <c r="A407">
        <v>3720</v>
      </c>
      <c r="B407" t="s">
        <v>181</v>
      </c>
      <c r="C407" t="s">
        <v>6</v>
      </c>
      <c r="D407" s="3">
        <v>196</v>
      </c>
      <c r="E407" t="s">
        <v>145</v>
      </c>
      <c r="F407" s="2">
        <v>752000</v>
      </c>
      <c r="G407" s="2">
        <v>758000</v>
      </c>
      <c r="H407" s="2">
        <f t="shared" si="9"/>
        <v>6000</v>
      </c>
      <c r="I407" s="2">
        <v>3836.7346938775509</v>
      </c>
      <c r="J407" s="2">
        <v>3867.3469387755104</v>
      </c>
      <c r="K407" s="2">
        <v>30.612244897959499</v>
      </c>
      <c r="L407" s="1">
        <v>7.9787234042554018E-3</v>
      </c>
    </row>
    <row r="408" spans="1:12" x14ac:dyDescent="0.3">
      <c r="A408">
        <v>3722</v>
      </c>
      <c r="B408" t="s">
        <v>454</v>
      </c>
      <c r="C408" t="s">
        <v>6</v>
      </c>
      <c r="D408" s="3">
        <v>209</v>
      </c>
      <c r="E408" t="s">
        <v>438</v>
      </c>
      <c r="F408" s="2">
        <v>835000</v>
      </c>
      <c r="G408" s="2">
        <v>826000</v>
      </c>
      <c r="H408" s="2">
        <f t="shared" si="9"/>
        <v>-9000</v>
      </c>
      <c r="I408" s="2">
        <v>3995.2153110047848</v>
      </c>
      <c r="J408" s="2">
        <v>3952.1531100478469</v>
      </c>
      <c r="K408" s="2">
        <v>-43.062200956937886</v>
      </c>
      <c r="L408" s="1">
        <v>-1.0778443113772476E-2</v>
      </c>
    </row>
    <row r="409" spans="1:12" x14ac:dyDescent="0.3">
      <c r="A409">
        <v>3728</v>
      </c>
      <c r="B409" t="s">
        <v>118</v>
      </c>
      <c r="C409" t="s">
        <v>6</v>
      </c>
      <c r="D409" s="3">
        <v>211</v>
      </c>
      <c r="E409" t="s">
        <v>108</v>
      </c>
      <c r="F409" s="2">
        <v>840000</v>
      </c>
      <c r="G409" s="2">
        <v>834000</v>
      </c>
      <c r="H409" s="2">
        <f t="shared" si="9"/>
        <v>-6000</v>
      </c>
      <c r="I409" s="2">
        <v>3981.0426540284361</v>
      </c>
      <c r="J409" s="2">
        <v>3952.6066350710898</v>
      </c>
      <c r="K409" s="2">
        <v>-28.436018957346278</v>
      </c>
      <c r="L409" s="1">
        <v>-7.1428571428572198E-3</v>
      </c>
    </row>
    <row r="410" spans="1:12" x14ac:dyDescent="0.3">
      <c r="A410">
        <v>3733</v>
      </c>
      <c r="B410" t="s">
        <v>119</v>
      </c>
      <c r="C410" t="s">
        <v>6</v>
      </c>
      <c r="D410" s="3">
        <v>217.99999999999997</v>
      </c>
      <c r="E410" t="s">
        <v>108</v>
      </c>
      <c r="F410" s="2">
        <v>823000</v>
      </c>
      <c r="G410" s="2">
        <v>823000</v>
      </c>
      <c r="H410" s="2">
        <f t="shared" si="9"/>
        <v>0</v>
      </c>
      <c r="I410" s="2">
        <v>3775.2293577981654</v>
      </c>
      <c r="J410" s="2">
        <v>3775.2293577981654</v>
      </c>
      <c r="K410" s="2">
        <v>0</v>
      </c>
      <c r="L410" s="1">
        <v>0</v>
      </c>
    </row>
    <row r="411" spans="1:12" x14ac:dyDescent="0.3">
      <c r="A411">
        <v>3740</v>
      </c>
      <c r="B411" t="s">
        <v>182</v>
      </c>
      <c r="C411" t="s">
        <v>6</v>
      </c>
      <c r="D411" s="3">
        <v>192</v>
      </c>
      <c r="E411" t="s">
        <v>145</v>
      </c>
      <c r="F411" s="2">
        <v>816000</v>
      </c>
      <c r="G411" s="2">
        <v>797000</v>
      </c>
      <c r="H411" s="2">
        <f t="shared" si="9"/>
        <v>-19000</v>
      </c>
      <c r="I411" s="2">
        <v>4250</v>
      </c>
      <c r="J411" s="2">
        <v>4151.041666666667</v>
      </c>
      <c r="K411" s="2">
        <v>-98.95833333333303</v>
      </c>
      <c r="L411" s="1">
        <v>-2.3284313725490124E-2</v>
      </c>
    </row>
    <row r="412" spans="1:12" x14ac:dyDescent="0.3">
      <c r="A412">
        <v>3743</v>
      </c>
      <c r="B412" t="s">
        <v>52</v>
      </c>
      <c r="C412" t="s">
        <v>6</v>
      </c>
      <c r="D412" s="3">
        <v>207</v>
      </c>
      <c r="E412" t="s">
        <v>13</v>
      </c>
      <c r="F412" s="2">
        <v>864000</v>
      </c>
      <c r="G412" s="2">
        <v>854000</v>
      </c>
      <c r="H412" s="2">
        <f t="shared" si="9"/>
        <v>-10000</v>
      </c>
      <c r="I412" s="2">
        <v>4173.913043478261</v>
      </c>
      <c r="J412" s="2">
        <v>4125.6038647342993</v>
      </c>
      <c r="K412" s="2">
        <v>-48.309178743961638</v>
      </c>
      <c r="L412" s="1">
        <v>-1.1574074074074143E-2</v>
      </c>
    </row>
    <row r="413" spans="1:12" x14ac:dyDescent="0.3">
      <c r="A413">
        <v>3744</v>
      </c>
      <c r="B413" t="s">
        <v>516</v>
      </c>
      <c r="C413" t="s">
        <v>6</v>
      </c>
      <c r="D413" s="3">
        <v>353</v>
      </c>
      <c r="E413" t="s">
        <v>478</v>
      </c>
      <c r="F413" s="2">
        <v>1213000</v>
      </c>
      <c r="G413" s="2">
        <v>1192000</v>
      </c>
      <c r="H413" s="2">
        <f t="shared" si="9"/>
        <v>-21000</v>
      </c>
      <c r="I413" s="2">
        <v>3436.2606232294615</v>
      </c>
      <c r="J413" s="2">
        <v>3376.7705382436261</v>
      </c>
      <c r="K413" s="2">
        <v>-59.490084985835438</v>
      </c>
      <c r="L413" s="1">
        <v>-1.7312448474855656E-2</v>
      </c>
    </row>
    <row r="414" spans="1:12" x14ac:dyDescent="0.3">
      <c r="A414">
        <v>3745</v>
      </c>
      <c r="B414" t="s">
        <v>517</v>
      </c>
      <c r="C414" t="s">
        <v>6</v>
      </c>
      <c r="D414" s="3">
        <v>207</v>
      </c>
      <c r="E414" t="s">
        <v>478</v>
      </c>
      <c r="F414" s="2">
        <v>758000</v>
      </c>
      <c r="G414" s="2">
        <v>746000</v>
      </c>
      <c r="H414" s="2">
        <f t="shared" si="9"/>
        <v>-12000</v>
      </c>
      <c r="I414" s="2">
        <v>3661.8357487922704</v>
      </c>
      <c r="J414" s="2">
        <v>3603.8647342995168</v>
      </c>
      <c r="K414" s="2">
        <v>-57.971014492753511</v>
      </c>
      <c r="L414" s="1">
        <v>-1.5831134564643769E-2</v>
      </c>
    </row>
    <row r="415" spans="1:12" x14ac:dyDescent="0.3">
      <c r="A415">
        <v>3749</v>
      </c>
      <c r="B415" t="s">
        <v>83</v>
      </c>
      <c r="C415" t="s">
        <v>6</v>
      </c>
      <c r="D415" s="3">
        <v>204</v>
      </c>
      <c r="E415" t="s">
        <v>63</v>
      </c>
      <c r="F415" s="2">
        <v>817000</v>
      </c>
      <c r="G415" s="2">
        <v>811000</v>
      </c>
      <c r="H415" s="2">
        <f t="shared" si="9"/>
        <v>-6000</v>
      </c>
      <c r="I415" s="2">
        <v>4004.9019607843138</v>
      </c>
      <c r="J415" s="2">
        <v>3975.4901960784314</v>
      </c>
      <c r="K415" s="2">
        <v>-29.411764705882433</v>
      </c>
      <c r="L415" s="1">
        <v>-7.3439412484700324E-3</v>
      </c>
    </row>
    <row r="416" spans="1:12" x14ac:dyDescent="0.3">
      <c r="A416">
        <v>3751</v>
      </c>
      <c r="B416" t="s">
        <v>330</v>
      </c>
      <c r="C416" t="s">
        <v>6</v>
      </c>
      <c r="D416" s="3">
        <v>208</v>
      </c>
      <c r="E416" t="s">
        <v>292</v>
      </c>
      <c r="F416" s="2">
        <v>750000</v>
      </c>
      <c r="G416" s="2">
        <v>760000</v>
      </c>
      <c r="H416" s="2">
        <f t="shared" si="9"/>
        <v>10000</v>
      </c>
      <c r="I416" s="2">
        <v>3605.7692307692309</v>
      </c>
      <c r="J416" s="2">
        <v>3653.8461538461538</v>
      </c>
      <c r="K416" s="2">
        <v>48.076923076922867</v>
      </c>
      <c r="L416" s="1">
        <v>1.3333333333333275E-2</v>
      </c>
    </row>
    <row r="417" spans="1:12" x14ac:dyDescent="0.3">
      <c r="A417">
        <v>3754</v>
      </c>
      <c r="B417" t="s">
        <v>562</v>
      </c>
      <c r="C417" t="s">
        <v>6</v>
      </c>
      <c r="D417" s="3">
        <v>311</v>
      </c>
      <c r="E417" t="s">
        <v>535</v>
      </c>
      <c r="F417" s="2">
        <v>1135000</v>
      </c>
      <c r="G417" s="2">
        <v>1108000</v>
      </c>
      <c r="H417" s="2">
        <f t="shared" si="9"/>
        <v>-27000</v>
      </c>
      <c r="I417" s="2">
        <v>3649.5176848874598</v>
      </c>
      <c r="J417" s="2">
        <v>3562.7009646302249</v>
      </c>
      <c r="K417" s="2">
        <v>-86.81672025723492</v>
      </c>
      <c r="L417" s="1">
        <v>-2.3788546255506662E-2</v>
      </c>
    </row>
    <row r="418" spans="1:12" x14ac:dyDescent="0.3">
      <c r="A418">
        <v>3889</v>
      </c>
      <c r="B418" t="s">
        <v>460</v>
      </c>
      <c r="C418" t="s">
        <v>6</v>
      </c>
      <c r="D418" s="3">
        <v>305</v>
      </c>
      <c r="E418" t="s">
        <v>438</v>
      </c>
      <c r="F418" s="2">
        <v>1173000</v>
      </c>
      <c r="G418" s="2">
        <v>1183000</v>
      </c>
      <c r="H418" s="2">
        <f t="shared" si="9"/>
        <v>10000</v>
      </c>
      <c r="I418" s="2">
        <v>3845.9016393442621</v>
      </c>
      <c r="J418" s="2">
        <v>3878.688524590164</v>
      </c>
      <c r="K418" s="2">
        <v>32.786885245901885</v>
      </c>
      <c r="L418" s="1">
        <v>8.5251491901108915E-3</v>
      </c>
    </row>
    <row r="419" spans="1:12" x14ac:dyDescent="0.3">
      <c r="A419">
        <v>3890</v>
      </c>
      <c r="B419" t="s">
        <v>461</v>
      </c>
      <c r="C419" t="s">
        <v>6</v>
      </c>
      <c r="D419" s="3">
        <v>209</v>
      </c>
      <c r="E419" t="s">
        <v>438</v>
      </c>
      <c r="F419" s="2">
        <v>778000</v>
      </c>
      <c r="G419" s="2">
        <v>779000</v>
      </c>
      <c r="H419" s="2">
        <f t="shared" si="9"/>
        <v>1000</v>
      </c>
      <c r="I419" s="2">
        <v>3722.4880382775118</v>
      </c>
      <c r="J419" s="2">
        <v>3727.2727272727275</v>
      </c>
      <c r="K419" s="2">
        <v>4.7846889952156744</v>
      </c>
      <c r="L419" s="1">
        <v>1.2853470437018972E-3</v>
      </c>
    </row>
    <row r="420" spans="1:12" x14ac:dyDescent="0.3">
      <c r="A420">
        <v>3893</v>
      </c>
      <c r="B420" t="s">
        <v>41</v>
      </c>
      <c r="C420" t="s">
        <v>6</v>
      </c>
      <c r="D420" s="3">
        <v>209</v>
      </c>
      <c r="E420" t="s">
        <v>13</v>
      </c>
      <c r="F420" s="2">
        <v>902000</v>
      </c>
      <c r="G420" s="2">
        <v>938000</v>
      </c>
      <c r="H420" s="2">
        <f t="shared" si="9"/>
        <v>36000</v>
      </c>
      <c r="I420" s="2">
        <v>4315.7894736842109</v>
      </c>
      <c r="J420" s="2">
        <v>4488.0382775119615</v>
      </c>
      <c r="K420" s="2">
        <v>172.24880382775063</v>
      </c>
      <c r="L420" s="1">
        <v>3.9911308203990997E-2</v>
      </c>
    </row>
    <row r="421" spans="1:12" x14ac:dyDescent="0.3">
      <c r="A421">
        <v>3896</v>
      </c>
      <c r="B421" t="s">
        <v>324</v>
      </c>
      <c r="C421" t="s">
        <v>6</v>
      </c>
      <c r="D421" s="3">
        <v>197</v>
      </c>
      <c r="E421" t="s">
        <v>292</v>
      </c>
      <c r="F421" s="2">
        <v>790000</v>
      </c>
      <c r="G421" s="2">
        <v>828000</v>
      </c>
      <c r="H421" s="2">
        <f t="shared" si="9"/>
        <v>38000</v>
      </c>
      <c r="I421" s="2">
        <v>4010.1522842639592</v>
      </c>
      <c r="J421" s="2">
        <v>4203.0456852791876</v>
      </c>
      <c r="K421" s="2">
        <v>192.89340101522839</v>
      </c>
      <c r="L421" s="1">
        <v>4.8101265822784803E-2</v>
      </c>
    </row>
    <row r="422" spans="1:12" x14ac:dyDescent="0.3">
      <c r="A422">
        <v>3898</v>
      </c>
      <c r="B422" t="s">
        <v>265</v>
      </c>
      <c r="C422" t="s">
        <v>6</v>
      </c>
      <c r="D422" s="3">
        <v>307</v>
      </c>
      <c r="E422" t="s">
        <v>232</v>
      </c>
      <c r="F422" s="2">
        <v>1426000</v>
      </c>
      <c r="G422" s="2">
        <v>1388000</v>
      </c>
      <c r="H422" s="2">
        <f t="shared" si="9"/>
        <v>-38000</v>
      </c>
      <c r="I422" s="2">
        <v>4644.9511400651463</v>
      </c>
      <c r="J422" s="2">
        <v>4521.172638436482</v>
      </c>
      <c r="K422" s="2">
        <v>-123.77850162866434</v>
      </c>
      <c r="L422" s="1">
        <v>-2.6647966339410908E-2</v>
      </c>
    </row>
    <row r="423" spans="1:12" x14ac:dyDescent="0.3">
      <c r="A423">
        <v>3900</v>
      </c>
      <c r="B423" t="s">
        <v>220</v>
      </c>
      <c r="C423" t="s">
        <v>6</v>
      </c>
      <c r="D423" s="3">
        <v>613</v>
      </c>
      <c r="E423" t="s">
        <v>196</v>
      </c>
      <c r="F423" s="2">
        <v>2490000</v>
      </c>
      <c r="G423" s="2">
        <v>2418000</v>
      </c>
      <c r="H423" s="2">
        <f t="shared" si="9"/>
        <v>-72000</v>
      </c>
      <c r="I423" s="2">
        <v>4061.9902120717779</v>
      </c>
      <c r="J423" s="2">
        <v>3944.5350734094618</v>
      </c>
      <c r="K423" s="2">
        <v>-117.45513866231613</v>
      </c>
      <c r="L423" s="1">
        <v>-2.8915662650602327E-2</v>
      </c>
    </row>
    <row r="424" spans="1:12" x14ac:dyDescent="0.3">
      <c r="A424">
        <v>3902</v>
      </c>
      <c r="B424" t="s">
        <v>361</v>
      </c>
      <c r="C424" t="s">
        <v>6</v>
      </c>
      <c r="D424" s="3">
        <v>397.00000000000006</v>
      </c>
      <c r="E424" t="s">
        <v>338</v>
      </c>
      <c r="F424" s="2">
        <v>1468000</v>
      </c>
      <c r="G424" s="2">
        <v>1527000</v>
      </c>
      <c r="H424" s="2">
        <f t="shared" si="9"/>
        <v>59000</v>
      </c>
      <c r="I424" s="2">
        <v>3697.7329974811078</v>
      </c>
      <c r="J424" s="2">
        <v>3846.3476070528964</v>
      </c>
      <c r="K424" s="2">
        <v>148.61460957178861</v>
      </c>
      <c r="L424" s="1">
        <v>4.0190735694822947E-2</v>
      </c>
    </row>
    <row r="425" spans="1:12" x14ac:dyDescent="0.3">
      <c r="A425">
        <v>3904</v>
      </c>
      <c r="B425" t="s">
        <v>362</v>
      </c>
      <c r="C425" t="s">
        <v>6</v>
      </c>
      <c r="D425" s="3">
        <v>380.00000000000006</v>
      </c>
      <c r="E425" t="s">
        <v>338</v>
      </c>
      <c r="F425" s="2">
        <v>1653000</v>
      </c>
      <c r="G425" s="2">
        <v>1753000</v>
      </c>
      <c r="H425" s="2">
        <f t="shared" si="9"/>
        <v>100000</v>
      </c>
      <c r="I425" s="2">
        <v>4349.9999999999991</v>
      </c>
      <c r="J425" s="2">
        <v>4613.1578947368416</v>
      </c>
      <c r="K425" s="2">
        <v>263.15789473684254</v>
      </c>
      <c r="L425" s="1">
        <v>6.0496067755595996E-2</v>
      </c>
    </row>
    <row r="426" spans="1:12" x14ac:dyDescent="0.3">
      <c r="A426">
        <v>3906</v>
      </c>
      <c r="B426" t="s">
        <v>266</v>
      </c>
      <c r="C426" t="s">
        <v>6</v>
      </c>
      <c r="D426" s="3">
        <v>387.99999999999994</v>
      </c>
      <c r="E426" t="s">
        <v>232</v>
      </c>
      <c r="F426" s="2">
        <v>1288000</v>
      </c>
      <c r="G426" s="2">
        <v>1289000</v>
      </c>
      <c r="H426" s="2">
        <f t="shared" si="9"/>
        <v>1000</v>
      </c>
      <c r="I426" s="2">
        <v>3319.5876288659797</v>
      </c>
      <c r="J426" s="2">
        <v>3322.1649484536088</v>
      </c>
      <c r="K426" s="2">
        <v>2.5773195876290629</v>
      </c>
      <c r="L426" s="1">
        <v>7.7639751552800956E-4</v>
      </c>
    </row>
    <row r="427" spans="1:12" x14ac:dyDescent="0.3">
      <c r="A427">
        <v>3907</v>
      </c>
      <c r="B427" t="s">
        <v>325</v>
      </c>
      <c r="C427" t="s">
        <v>6</v>
      </c>
      <c r="D427" s="3">
        <v>421.00000000000006</v>
      </c>
      <c r="E427" t="s">
        <v>292</v>
      </c>
      <c r="F427" s="2">
        <v>1459000</v>
      </c>
      <c r="G427" s="2">
        <v>1519000</v>
      </c>
      <c r="H427" s="2">
        <f t="shared" si="9"/>
        <v>60000</v>
      </c>
      <c r="I427" s="2">
        <v>3465.5581947743462</v>
      </c>
      <c r="J427" s="2">
        <v>3608.0760095011869</v>
      </c>
      <c r="K427" s="2">
        <v>142.5178147268407</v>
      </c>
      <c r="L427" s="1">
        <v>4.1124057573680567E-2</v>
      </c>
    </row>
    <row r="428" spans="1:12" x14ac:dyDescent="0.3">
      <c r="A428">
        <v>3909</v>
      </c>
      <c r="B428" t="s">
        <v>42</v>
      </c>
      <c r="C428" t="s">
        <v>6</v>
      </c>
      <c r="D428" s="3">
        <v>407</v>
      </c>
      <c r="E428" t="s">
        <v>13</v>
      </c>
      <c r="F428" s="2">
        <v>1756000</v>
      </c>
      <c r="G428" s="2">
        <v>1764000</v>
      </c>
      <c r="H428" s="2">
        <f t="shared" si="9"/>
        <v>8000</v>
      </c>
      <c r="I428" s="2">
        <v>4314.4963144963149</v>
      </c>
      <c r="J428" s="2">
        <v>4334.1523341523343</v>
      </c>
      <c r="K428" s="2">
        <v>19.656019656019453</v>
      </c>
      <c r="L428" s="1">
        <v>4.5558086560363985E-3</v>
      </c>
    </row>
    <row r="429" spans="1:12" x14ac:dyDescent="0.3">
      <c r="A429">
        <v>3910</v>
      </c>
      <c r="B429" t="s">
        <v>84</v>
      </c>
      <c r="C429" t="s">
        <v>6</v>
      </c>
      <c r="D429" s="3">
        <v>482.99999999999994</v>
      </c>
      <c r="E429" t="s">
        <v>63</v>
      </c>
      <c r="F429" s="2">
        <v>1659000</v>
      </c>
      <c r="G429" s="2">
        <v>1707000</v>
      </c>
      <c r="H429" s="2">
        <f t="shared" si="9"/>
        <v>48000</v>
      </c>
      <c r="I429" s="2">
        <v>3434.7826086956525</v>
      </c>
      <c r="J429" s="2">
        <v>3534.1614906832301</v>
      </c>
      <c r="K429" s="2">
        <v>99.378881987577643</v>
      </c>
      <c r="L429" s="1">
        <v>2.8933092224231464E-2</v>
      </c>
    </row>
    <row r="430" spans="1:12" x14ac:dyDescent="0.3">
      <c r="A430">
        <v>3911</v>
      </c>
      <c r="B430" t="s">
        <v>175</v>
      </c>
      <c r="C430" t="s">
        <v>6</v>
      </c>
      <c r="D430" s="3">
        <v>236</v>
      </c>
      <c r="E430" t="s">
        <v>145</v>
      </c>
      <c r="F430" s="2">
        <v>904000</v>
      </c>
      <c r="G430" s="2">
        <v>915000</v>
      </c>
      <c r="H430" s="2">
        <f t="shared" si="9"/>
        <v>11000</v>
      </c>
      <c r="I430" s="2">
        <v>3830.5084745762711</v>
      </c>
      <c r="J430" s="2">
        <v>3877.1186440677966</v>
      </c>
      <c r="K430" s="2">
        <v>46.610169491525539</v>
      </c>
      <c r="L430" s="1">
        <v>1.2168141592920385E-2</v>
      </c>
    </row>
    <row r="431" spans="1:12" x14ac:dyDescent="0.3">
      <c r="A431">
        <v>3912</v>
      </c>
      <c r="B431" t="s">
        <v>427</v>
      </c>
      <c r="C431" t="s">
        <v>6</v>
      </c>
      <c r="D431" s="3">
        <v>495</v>
      </c>
      <c r="E431" t="s">
        <v>380</v>
      </c>
      <c r="F431" s="2">
        <v>1850000</v>
      </c>
      <c r="G431" s="2">
        <v>1798000</v>
      </c>
      <c r="H431" s="2">
        <f t="shared" si="9"/>
        <v>-52000</v>
      </c>
      <c r="I431" s="2">
        <v>3737.3737373737372</v>
      </c>
      <c r="J431" s="2">
        <v>3632.3232323232323</v>
      </c>
      <c r="K431" s="2">
        <v>-105.05050505050485</v>
      </c>
      <c r="L431" s="1">
        <v>-2.8108108108108057E-2</v>
      </c>
    </row>
    <row r="432" spans="1:12" x14ac:dyDescent="0.3">
      <c r="A432">
        <v>3913</v>
      </c>
      <c r="B432" t="s">
        <v>563</v>
      </c>
      <c r="C432" t="s">
        <v>6</v>
      </c>
      <c r="D432" s="3">
        <v>217.99999999999997</v>
      </c>
      <c r="E432" t="s">
        <v>535</v>
      </c>
      <c r="F432" s="2">
        <v>832000</v>
      </c>
      <c r="G432" s="2">
        <v>828000</v>
      </c>
      <c r="H432" s="2">
        <f t="shared" si="9"/>
        <v>-4000</v>
      </c>
      <c r="I432" s="2">
        <v>3816.5137614678906</v>
      </c>
      <c r="J432" s="2">
        <v>3798.1651376146792</v>
      </c>
      <c r="K432" s="2">
        <v>-18.348623853211393</v>
      </c>
      <c r="L432" s="1">
        <v>-4.8076923076924077E-3</v>
      </c>
    </row>
    <row r="433" spans="1:12" x14ac:dyDescent="0.3">
      <c r="A433">
        <v>3914</v>
      </c>
      <c r="B433" t="s">
        <v>120</v>
      </c>
      <c r="C433" t="s">
        <v>6</v>
      </c>
      <c r="D433" s="3">
        <v>622</v>
      </c>
      <c r="E433" t="s">
        <v>108</v>
      </c>
      <c r="F433" s="2">
        <v>2267000</v>
      </c>
      <c r="G433" s="2">
        <v>2320000</v>
      </c>
      <c r="H433" s="2">
        <f t="shared" si="9"/>
        <v>53000</v>
      </c>
      <c r="I433" s="2">
        <v>3644.6945337620577</v>
      </c>
      <c r="J433" s="2">
        <v>3729.903536977492</v>
      </c>
      <c r="K433" s="2">
        <v>85.209003215434223</v>
      </c>
      <c r="L433" s="1">
        <v>2.3378914865461002E-2</v>
      </c>
    </row>
    <row r="434" spans="1:12" x14ac:dyDescent="0.3">
      <c r="A434">
        <v>3915</v>
      </c>
      <c r="B434" t="s">
        <v>121</v>
      </c>
      <c r="C434" t="s">
        <v>6</v>
      </c>
      <c r="D434" s="3">
        <v>614</v>
      </c>
      <c r="E434" t="s">
        <v>108</v>
      </c>
      <c r="F434" s="2">
        <v>2324000</v>
      </c>
      <c r="G434" s="2">
        <v>2389000</v>
      </c>
      <c r="H434" s="2">
        <f t="shared" si="9"/>
        <v>65000</v>
      </c>
      <c r="I434" s="2">
        <v>3785.0162866449509</v>
      </c>
      <c r="J434" s="2">
        <v>3890.8794788273617</v>
      </c>
      <c r="K434" s="2">
        <v>105.86319218241078</v>
      </c>
      <c r="L434" s="1">
        <v>2.7969018932874453E-2</v>
      </c>
    </row>
    <row r="435" spans="1:12" x14ac:dyDescent="0.3">
      <c r="A435">
        <v>3916</v>
      </c>
      <c r="B435" t="s">
        <v>176</v>
      </c>
      <c r="C435" t="s">
        <v>6</v>
      </c>
      <c r="D435" s="3">
        <v>309</v>
      </c>
      <c r="E435" t="s">
        <v>145</v>
      </c>
      <c r="F435" s="2">
        <v>1313000</v>
      </c>
      <c r="G435" s="2">
        <v>1323000</v>
      </c>
      <c r="H435" s="2">
        <f t="shared" si="9"/>
        <v>10000</v>
      </c>
      <c r="I435" s="2">
        <v>4249.1909385113267</v>
      </c>
      <c r="J435" s="2">
        <v>4281.5533980582522</v>
      </c>
      <c r="K435" s="2">
        <v>32.362459546925493</v>
      </c>
      <c r="L435" s="1">
        <v>7.6161462300075988E-3</v>
      </c>
    </row>
    <row r="436" spans="1:12" x14ac:dyDescent="0.3">
      <c r="A436">
        <v>3917</v>
      </c>
      <c r="B436" t="s">
        <v>455</v>
      </c>
      <c r="C436" t="s">
        <v>6</v>
      </c>
      <c r="D436" s="3">
        <v>620</v>
      </c>
      <c r="E436" t="s">
        <v>438</v>
      </c>
      <c r="F436" s="2">
        <v>2407000</v>
      </c>
      <c r="G436" s="2">
        <v>2428000</v>
      </c>
      <c r="H436" s="2">
        <f t="shared" si="9"/>
        <v>21000</v>
      </c>
      <c r="I436" s="2">
        <v>3882.2580645161293</v>
      </c>
      <c r="J436" s="2">
        <v>3916.1290322580644</v>
      </c>
      <c r="K436" s="2">
        <v>33.870967741935146</v>
      </c>
      <c r="L436" s="1">
        <v>8.7245533859575362E-3</v>
      </c>
    </row>
    <row r="437" spans="1:12" x14ac:dyDescent="0.3">
      <c r="A437">
        <v>3918</v>
      </c>
      <c r="B437" t="s">
        <v>456</v>
      </c>
      <c r="C437" t="s">
        <v>6</v>
      </c>
      <c r="D437" s="3">
        <v>586</v>
      </c>
      <c r="E437" t="s">
        <v>438</v>
      </c>
      <c r="F437" s="2">
        <v>2418000</v>
      </c>
      <c r="G437" s="2">
        <v>2349000</v>
      </c>
      <c r="H437" s="2">
        <f t="shared" si="9"/>
        <v>-69000</v>
      </c>
      <c r="I437" s="2">
        <v>4126.2798634812289</v>
      </c>
      <c r="J437" s="2">
        <v>4008.5324232081912</v>
      </c>
      <c r="K437" s="2">
        <v>-117.74744027303768</v>
      </c>
      <c r="L437" s="1">
        <v>-2.8535980148883408E-2</v>
      </c>
    </row>
    <row r="438" spans="1:12" x14ac:dyDescent="0.3">
      <c r="A438">
        <v>3919</v>
      </c>
      <c r="B438" t="s">
        <v>122</v>
      </c>
      <c r="C438" t="s">
        <v>6</v>
      </c>
      <c r="D438" s="3">
        <v>296</v>
      </c>
      <c r="E438" t="s">
        <v>108</v>
      </c>
      <c r="F438" s="2">
        <v>1275000</v>
      </c>
      <c r="G438" s="2">
        <v>1241000</v>
      </c>
      <c r="H438" s="2">
        <f t="shared" si="9"/>
        <v>-34000</v>
      </c>
      <c r="I438" s="2">
        <v>4307.4324324324325</v>
      </c>
      <c r="J438" s="2">
        <v>4192.5675675675675</v>
      </c>
      <c r="K438" s="2">
        <v>-114.86486486486501</v>
      </c>
      <c r="L438" s="1">
        <v>-2.66666666666667E-2</v>
      </c>
    </row>
    <row r="439" spans="1:12" x14ac:dyDescent="0.3">
      <c r="A439">
        <v>3920</v>
      </c>
      <c r="B439" t="s">
        <v>45</v>
      </c>
      <c r="C439" t="s">
        <v>6</v>
      </c>
      <c r="D439" s="3">
        <v>167</v>
      </c>
      <c r="E439" t="s">
        <v>13</v>
      </c>
      <c r="F439" s="2">
        <v>656000</v>
      </c>
      <c r="G439" s="2">
        <v>696000</v>
      </c>
      <c r="H439" s="2">
        <f t="shared" si="9"/>
        <v>40000</v>
      </c>
      <c r="I439" s="2">
        <v>3928.1437125748503</v>
      </c>
      <c r="J439" s="2">
        <v>4167.6646706586826</v>
      </c>
      <c r="K439" s="2">
        <v>239.52095808383228</v>
      </c>
      <c r="L439" s="1">
        <v>6.0975609756097546E-2</v>
      </c>
    </row>
    <row r="440" spans="1:12" x14ac:dyDescent="0.3">
      <c r="A440">
        <v>4000</v>
      </c>
      <c r="B440" t="s">
        <v>285</v>
      </c>
      <c r="C440" t="s">
        <v>7</v>
      </c>
      <c r="D440" s="3">
        <v>543</v>
      </c>
      <c r="E440" t="s">
        <v>232</v>
      </c>
      <c r="F440" s="2">
        <v>2711000</v>
      </c>
      <c r="G440" s="2">
        <v>2864000</v>
      </c>
      <c r="H440" s="2">
        <f t="shared" si="9"/>
        <v>153000</v>
      </c>
      <c r="I440" s="2">
        <v>4992.6335174953956</v>
      </c>
      <c r="J440" s="2">
        <v>5274.4014732965006</v>
      </c>
      <c r="K440" s="2">
        <v>281.76795580110502</v>
      </c>
      <c r="L440" s="1">
        <v>5.64367392106234E-2</v>
      </c>
    </row>
    <row r="441" spans="1:12" x14ac:dyDescent="0.3">
      <c r="A441">
        <v>4001</v>
      </c>
      <c r="B441" t="s">
        <v>136</v>
      </c>
      <c r="C441" t="s">
        <v>7</v>
      </c>
      <c r="D441" s="3">
        <v>547</v>
      </c>
      <c r="E441" t="s">
        <v>108</v>
      </c>
      <c r="F441" s="2">
        <v>3874000</v>
      </c>
      <c r="G441" s="2">
        <v>4219000</v>
      </c>
      <c r="H441" s="2">
        <f t="shared" si="9"/>
        <v>345000</v>
      </c>
      <c r="I441" s="2">
        <v>7082.2669104204751</v>
      </c>
      <c r="J441" s="2">
        <v>7712.9798903107858</v>
      </c>
      <c r="K441" s="2">
        <v>630.71297989031063</v>
      </c>
      <c r="L441" s="1">
        <v>8.9055240061951452E-2</v>
      </c>
    </row>
    <row r="442" spans="1:12" x14ac:dyDescent="0.3">
      <c r="A442">
        <v>4002</v>
      </c>
      <c r="B442" t="s">
        <v>432</v>
      </c>
      <c r="C442" t="s">
        <v>7</v>
      </c>
      <c r="D442" s="3">
        <v>978</v>
      </c>
      <c r="E442" t="s">
        <v>380</v>
      </c>
      <c r="F442" s="2">
        <v>4987000</v>
      </c>
      <c r="G442" s="2">
        <v>5363000</v>
      </c>
      <c r="H442" s="2">
        <f t="shared" si="9"/>
        <v>376000</v>
      </c>
      <c r="I442" s="2">
        <v>5099.1820040899793</v>
      </c>
      <c r="J442" s="2">
        <v>5483.6400817995909</v>
      </c>
      <c r="K442" s="2">
        <v>384.45807770961164</v>
      </c>
      <c r="L442" s="1">
        <v>7.5396029677160664E-2</v>
      </c>
    </row>
    <row r="443" spans="1:12" x14ac:dyDescent="0.3">
      <c r="A443">
        <v>4003</v>
      </c>
      <c r="B443" t="s">
        <v>571</v>
      </c>
      <c r="C443" t="s">
        <v>7</v>
      </c>
      <c r="D443" s="3">
        <v>299</v>
      </c>
      <c r="E443" t="s">
        <v>535</v>
      </c>
      <c r="F443" s="2">
        <v>1448000</v>
      </c>
      <c r="G443" s="2">
        <v>1663000</v>
      </c>
      <c r="H443" s="2">
        <f t="shared" si="9"/>
        <v>215000</v>
      </c>
      <c r="I443" s="2">
        <v>4842.8093645484951</v>
      </c>
      <c r="J443" s="2">
        <v>5561.8729096989964</v>
      </c>
      <c r="K443" s="2">
        <v>719.06354515050134</v>
      </c>
      <c r="L443" s="1">
        <v>0.14848066298342535</v>
      </c>
    </row>
    <row r="444" spans="1:12" x14ac:dyDescent="0.3">
      <c r="A444">
        <v>4004</v>
      </c>
      <c r="B444" t="s">
        <v>227</v>
      </c>
      <c r="C444" t="s">
        <v>7</v>
      </c>
      <c r="D444" s="3">
        <v>443</v>
      </c>
      <c r="E444" t="s">
        <v>196</v>
      </c>
      <c r="F444" s="2">
        <v>2145000</v>
      </c>
      <c r="G444" s="2">
        <v>2306000</v>
      </c>
      <c r="H444" s="2">
        <f t="shared" si="9"/>
        <v>161000</v>
      </c>
      <c r="I444" s="2">
        <v>4841.9864559819416</v>
      </c>
      <c r="J444" s="2">
        <v>5205.4176072234759</v>
      </c>
      <c r="K444" s="2">
        <v>363.43115124153428</v>
      </c>
      <c r="L444" s="1">
        <v>7.5058275058274906E-2</v>
      </c>
    </row>
    <row r="445" spans="1:12" x14ac:dyDescent="0.3">
      <c r="A445">
        <v>4006</v>
      </c>
      <c r="B445" t="s">
        <v>336</v>
      </c>
      <c r="C445" t="s">
        <v>7</v>
      </c>
      <c r="D445" s="21" t="s">
        <v>596</v>
      </c>
      <c r="E445" t="s">
        <v>292</v>
      </c>
      <c r="F445" s="20" t="s">
        <v>595</v>
      </c>
      <c r="G445" s="20" t="s">
        <v>595</v>
      </c>
      <c r="H445" s="20" t="s">
        <v>595</v>
      </c>
      <c r="I445" s="20" t="s">
        <v>595</v>
      </c>
      <c r="J445" s="20" t="s">
        <v>595</v>
      </c>
      <c r="K445" s="20" t="s">
        <v>595</v>
      </c>
      <c r="L445" s="20" t="s">
        <v>595</v>
      </c>
    </row>
    <row r="446" spans="1:12" x14ac:dyDescent="0.3">
      <c r="A446">
        <v>4007</v>
      </c>
      <c r="B446" t="s">
        <v>61</v>
      </c>
      <c r="C446" t="s">
        <v>7</v>
      </c>
      <c r="D446" s="21" t="s">
        <v>596</v>
      </c>
      <c r="E446" t="s">
        <v>13</v>
      </c>
      <c r="F446" s="20" t="s">
        <v>595</v>
      </c>
      <c r="G446" s="20" t="s">
        <v>595</v>
      </c>
      <c r="H446" s="20" t="s">
        <v>595</v>
      </c>
      <c r="I446" s="20" t="s">
        <v>595</v>
      </c>
      <c r="J446" s="20" t="s">
        <v>595</v>
      </c>
      <c r="K446" s="20" t="s">
        <v>595</v>
      </c>
      <c r="L446" s="20" t="s">
        <v>595</v>
      </c>
    </row>
    <row r="447" spans="1:12" x14ac:dyDescent="0.3">
      <c r="A447">
        <v>4009</v>
      </c>
      <c r="B447" t="s">
        <v>533</v>
      </c>
      <c r="C447" t="s">
        <v>7</v>
      </c>
      <c r="D447" s="3">
        <v>183</v>
      </c>
      <c r="E447" t="s">
        <v>478</v>
      </c>
      <c r="F447" s="2">
        <v>1191000</v>
      </c>
      <c r="G447" s="2">
        <v>1275000</v>
      </c>
      <c r="H447" s="2">
        <f t="shared" ref="H447:H478" si="10">G447-F447</f>
        <v>84000</v>
      </c>
      <c r="I447" s="2">
        <v>6508.1967213114758</v>
      </c>
      <c r="J447" s="2">
        <v>6967.2131147540986</v>
      </c>
      <c r="K447" s="2">
        <v>459.01639344262276</v>
      </c>
      <c r="L447" s="1">
        <v>7.052896725440802E-2</v>
      </c>
    </row>
    <row r="448" spans="1:12" x14ac:dyDescent="0.3">
      <c r="A448">
        <v>4012</v>
      </c>
      <c r="B448" t="s">
        <v>143</v>
      </c>
      <c r="C448" t="s">
        <v>7</v>
      </c>
      <c r="D448" s="3">
        <v>112.99999999999999</v>
      </c>
      <c r="E448" t="s">
        <v>108</v>
      </c>
      <c r="F448" s="2">
        <v>675000</v>
      </c>
      <c r="G448" s="2">
        <v>750000</v>
      </c>
      <c r="H448" s="2">
        <f t="shared" si="10"/>
        <v>75000</v>
      </c>
      <c r="I448" s="2">
        <v>5973.4513274336286</v>
      </c>
      <c r="J448" s="2">
        <v>6637.1681415929215</v>
      </c>
      <c r="K448" s="2">
        <v>663.71681415929288</v>
      </c>
      <c r="L448" s="1">
        <v>0.11111111111111124</v>
      </c>
    </row>
    <row r="449" spans="1:12" x14ac:dyDescent="0.3">
      <c r="A449">
        <v>4026</v>
      </c>
      <c r="B449" t="s">
        <v>134</v>
      </c>
      <c r="C449" t="s">
        <v>7</v>
      </c>
      <c r="D449" s="3">
        <v>600</v>
      </c>
      <c r="E449" t="s">
        <v>108</v>
      </c>
      <c r="F449" s="2">
        <v>2964000</v>
      </c>
      <c r="G449" s="2">
        <v>3231000</v>
      </c>
      <c r="H449" s="2">
        <f t="shared" si="10"/>
        <v>267000</v>
      </c>
      <c r="I449" s="2">
        <v>4940</v>
      </c>
      <c r="J449" s="2">
        <v>5385</v>
      </c>
      <c r="K449" s="2">
        <v>445</v>
      </c>
      <c r="L449" s="1">
        <v>9.0080971659919032E-2</v>
      </c>
    </row>
    <row r="450" spans="1:12" x14ac:dyDescent="0.3">
      <c r="A450">
        <v>4031</v>
      </c>
      <c r="B450" t="s">
        <v>335</v>
      </c>
      <c r="C450" t="s">
        <v>7</v>
      </c>
      <c r="D450" s="3">
        <v>511</v>
      </c>
      <c r="E450" t="s">
        <v>292</v>
      </c>
      <c r="F450" s="2">
        <v>2714000</v>
      </c>
      <c r="G450" s="2">
        <v>2950000</v>
      </c>
      <c r="H450" s="2">
        <f t="shared" si="10"/>
        <v>236000</v>
      </c>
      <c r="I450" s="2">
        <v>5311.1545988258313</v>
      </c>
      <c r="J450" s="2">
        <v>5772.9941291585128</v>
      </c>
      <c r="K450" s="2">
        <v>461.83953033268153</v>
      </c>
      <c r="L450" s="1">
        <v>8.6956521739130543E-2</v>
      </c>
    </row>
    <row r="451" spans="1:12" x14ac:dyDescent="0.3">
      <c r="A451">
        <v>4040</v>
      </c>
      <c r="B451" t="s">
        <v>223</v>
      </c>
      <c r="C451" t="s">
        <v>7</v>
      </c>
      <c r="D451" s="3">
        <v>753</v>
      </c>
      <c r="E451" t="s">
        <v>196</v>
      </c>
      <c r="F451" s="2">
        <v>3696000</v>
      </c>
      <c r="G451" s="2">
        <v>3969000</v>
      </c>
      <c r="H451" s="2">
        <f t="shared" si="10"/>
        <v>273000</v>
      </c>
      <c r="I451" s="2">
        <v>4908.3665338645415</v>
      </c>
      <c r="J451" s="2">
        <v>5270.916334661355</v>
      </c>
      <c r="K451" s="2">
        <v>362.54980079681354</v>
      </c>
      <c r="L451" s="1">
        <v>7.3863636363636534E-2</v>
      </c>
    </row>
    <row r="452" spans="1:12" x14ac:dyDescent="0.3">
      <c r="A452">
        <v>4043</v>
      </c>
      <c r="B452" t="s">
        <v>567</v>
      </c>
      <c r="C452" t="s">
        <v>7</v>
      </c>
      <c r="D452" s="3">
        <v>721</v>
      </c>
      <c r="E452" t="s">
        <v>535</v>
      </c>
      <c r="F452" s="2">
        <v>3027000</v>
      </c>
      <c r="G452" s="2">
        <v>3065000</v>
      </c>
      <c r="H452" s="2">
        <f t="shared" si="10"/>
        <v>38000</v>
      </c>
      <c r="I452" s="2">
        <v>4198.3356449375869</v>
      </c>
      <c r="J452" s="2">
        <v>4251.0402219140087</v>
      </c>
      <c r="K452" s="2">
        <v>52.704576976421777</v>
      </c>
      <c r="L452" s="1">
        <v>1.2553683515031416E-2</v>
      </c>
    </row>
    <row r="453" spans="1:12" x14ac:dyDescent="0.3">
      <c r="A453">
        <v>4045</v>
      </c>
      <c r="B453" t="s">
        <v>568</v>
      </c>
      <c r="C453" t="s">
        <v>7</v>
      </c>
      <c r="D453" s="3">
        <v>937</v>
      </c>
      <c r="E453" t="s">
        <v>535</v>
      </c>
      <c r="F453" s="2">
        <v>4004000</v>
      </c>
      <c r="G453" s="2">
        <v>4092000</v>
      </c>
      <c r="H453" s="2">
        <f t="shared" si="10"/>
        <v>88000</v>
      </c>
      <c r="I453" s="2">
        <v>4273.2123799359661</v>
      </c>
      <c r="J453" s="2">
        <v>4367.129135538954</v>
      </c>
      <c r="K453" s="2">
        <v>93.916755602987905</v>
      </c>
      <c r="L453" s="1">
        <v>2.1978021978021893E-2</v>
      </c>
    </row>
    <row r="454" spans="1:12" x14ac:dyDescent="0.3">
      <c r="A454">
        <v>4046</v>
      </c>
      <c r="B454" t="s">
        <v>529</v>
      </c>
      <c r="C454" t="s">
        <v>7</v>
      </c>
      <c r="D454" s="3">
        <v>887</v>
      </c>
      <c r="E454" t="s">
        <v>478</v>
      </c>
      <c r="F454" s="2">
        <v>3653000</v>
      </c>
      <c r="G454" s="2">
        <v>3708000</v>
      </c>
      <c r="H454" s="2">
        <f t="shared" si="10"/>
        <v>55000</v>
      </c>
      <c r="I454" s="2">
        <v>4118.3765501691096</v>
      </c>
      <c r="J454" s="2">
        <v>4180.3833145434046</v>
      </c>
      <c r="K454" s="2">
        <v>62.006764374295017</v>
      </c>
      <c r="L454" s="1">
        <v>1.5056118258965145E-2</v>
      </c>
    </row>
    <row r="455" spans="1:12" x14ac:dyDescent="0.3">
      <c r="A455">
        <v>4058</v>
      </c>
      <c r="B455" t="s">
        <v>286</v>
      </c>
      <c r="C455" t="s">
        <v>7</v>
      </c>
      <c r="D455" s="3">
        <v>1009</v>
      </c>
      <c r="E455" t="s">
        <v>232</v>
      </c>
      <c r="F455" s="2">
        <v>4217000</v>
      </c>
      <c r="G455" s="2">
        <v>4265000</v>
      </c>
      <c r="H455" s="2">
        <f t="shared" si="10"/>
        <v>48000</v>
      </c>
      <c r="I455" s="2">
        <v>4179.385530227948</v>
      </c>
      <c r="J455" s="2">
        <v>4226.9573835480678</v>
      </c>
      <c r="K455" s="2">
        <v>47.571853320119772</v>
      </c>
      <c r="L455" s="1">
        <v>1.1382499407161692E-2</v>
      </c>
    </row>
    <row r="456" spans="1:12" x14ac:dyDescent="0.3">
      <c r="A456">
        <v>4059</v>
      </c>
      <c r="B456" t="s">
        <v>280</v>
      </c>
      <c r="C456" t="s">
        <v>7</v>
      </c>
      <c r="D456" s="3">
        <v>527</v>
      </c>
      <c r="E456" t="s">
        <v>232</v>
      </c>
      <c r="F456" s="2">
        <v>2556000</v>
      </c>
      <c r="G456" s="2">
        <v>2831000</v>
      </c>
      <c r="H456" s="2">
        <f t="shared" si="10"/>
        <v>275000</v>
      </c>
      <c r="I456" s="2">
        <v>4850.0948766603415</v>
      </c>
      <c r="J456" s="2">
        <v>5371.9165085388995</v>
      </c>
      <c r="K456" s="2">
        <v>521.82163187855804</v>
      </c>
      <c r="L456" s="1">
        <v>0.10758998435054777</v>
      </c>
    </row>
    <row r="457" spans="1:12" x14ac:dyDescent="0.3">
      <c r="A457">
        <v>4065</v>
      </c>
      <c r="B457" t="s">
        <v>523</v>
      </c>
      <c r="C457" t="s">
        <v>7</v>
      </c>
      <c r="D457" s="3">
        <v>680</v>
      </c>
      <c r="E457" t="s">
        <v>478</v>
      </c>
      <c r="F457" s="2">
        <v>4044000</v>
      </c>
      <c r="G457" s="2">
        <v>4326000</v>
      </c>
      <c r="H457" s="2">
        <f t="shared" si="10"/>
        <v>282000</v>
      </c>
      <c r="I457" s="2">
        <v>5947.0588235294117</v>
      </c>
      <c r="J457" s="2">
        <v>6361.7647058823532</v>
      </c>
      <c r="K457" s="2">
        <v>414.70588235294144</v>
      </c>
      <c r="L457" s="1">
        <v>6.9732937685459989E-2</v>
      </c>
    </row>
    <row r="458" spans="1:12" x14ac:dyDescent="0.3">
      <c r="A458">
        <v>4080</v>
      </c>
      <c r="B458" t="s">
        <v>430</v>
      </c>
      <c r="C458" t="s">
        <v>7</v>
      </c>
      <c r="D458" s="3">
        <v>630</v>
      </c>
      <c r="E458" t="s">
        <v>380</v>
      </c>
      <c r="F458" s="2">
        <v>2729000</v>
      </c>
      <c r="G458" s="2">
        <v>2776000</v>
      </c>
      <c r="H458" s="2">
        <f t="shared" si="10"/>
        <v>47000</v>
      </c>
      <c r="I458" s="2">
        <v>4331.7460317460318</v>
      </c>
      <c r="J458" s="2">
        <v>4406.3492063492067</v>
      </c>
      <c r="K458" s="2">
        <v>74.603174603174921</v>
      </c>
      <c r="L458" s="1">
        <v>1.722242579699531E-2</v>
      </c>
    </row>
    <row r="459" spans="1:12" x14ac:dyDescent="0.3">
      <c r="A459">
        <v>4091</v>
      </c>
      <c r="B459" t="s">
        <v>98</v>
      </c>
      <c r="C459" t="s">
        <v>7</v>
      </c>
      <c r="D459" s="3">
        <v>686</v>
      </c>
      <c r="E459" t="s">
        <v>63</v>
      </c>
      <c r="F459" s="2">
        <v>3449000</v>
      </c>
      <c r="G459" s="2">
        <v>3769000</v>
      </c>
      <c r="H459" s="2">
        <f t="shared" si="10"/>
        <v>320000</v>
      </c>
      <c r="I459" s="2">
        <v>5027.696793002915</v>
      </c>
      <c r="J459" s="2">
        <v>5494.1690962099128</v>
      </c>
      <c r="K459" s="2">
        <v>466.47230320699782</v>
      </c>
      <c r="L459" s="1">
        <v>9.2780516091620913E-2</v>
      </c>
    </row>
    <row r="460" spans="1:12" x14ac:dyDescent="0.3">
      <c r="A460">
        <v>4092</v>
      </c>
      <c r="B460" t="s">
        <v>58</v>
      </c>
      <c r="C460" t="s">
        <v>7</v>
      </c>
      <c r="D460" s="3">
        <v>970</v>
      </c>
      <c r="E460" t="s">
        <v>13</v>
      </c>
      <c r="F460" s="2">
        <v>4118000</v>
      </c>
      <c r="G460" s="2">
        <v>4162000</v>
      </c>
      <c r="H460" s="2">
        <f t="shared" si="10"/>
        <v>44000</v>
      </c>
      <c r="I460" s="2">
        <v>4245.3608247422681</v>
      </c>
      <c r="J460" s="2">
        <v>4290.7216494845361</v>
      </c>
      <c r="K460" s="2">
        <v>45.360824742268051</v>
      </c>
      <c r="L460" s="1">
        <v>1.06847984458475E-2</v>
      </c>
    </row>
    <row r="461" spans="1:12" x14ac:dyDescent="0.3">
      <c r="A461">
        <v>4101</v>
      </c>
      <c r="B461" t="s">
        <v>375</v>
      </c>
      <c r="C461" t="s">
        <v>7</v>
      </c>
      <c r="D461" s="3">
        <v>668</v>
      </c>
      <c r="E461" t="s">
        <v>338</v>
      </c>
      <c r="F461" s="2">
        <v>3002000</v>
      </c>
      <c r="G461" s="2">
        <v>2954000</v>
      </c>
      <c r="H461" s="2">
        <f t="shared" si="10"/>
        <v>-48000</v>
      </c>
      <c r="I461" s="2">
        <v>4494.0119760479038</v>
      </c>
      <c r="J461" s="2">
        <v>4422.1556886227545</v>
      </c>
      <c r="K461" s="2">
        <v>-71.856287425149276</v>
      </c>
      <c r="L461" s="1">
        <v>-1.5989340439706769E-2</v>
      </c>
    </row>
    <row r="462" spans="1:12" x14ac:dyDescent="0.3">
      <c r="A462">
        <v>4109</v>
      </c>
      <c r="B462" t="s">
        <v>186</v>
      </c>
      <c r="C462" t="s">
        <v>7</v>
      </c>
      <c r="D462" s="3">
        <v>636</v>
      </c>
      <c r="E462" t="s">
        <v>145</v>
      </c>
      <c r="F462" s="2">
        <v>2836000</v>
      </c>
      <c r="G462" s="2">
        <v>2890000</v>
      </c>
      <c r="H462" s="2">
        <f t="shared" si="10"/>
        <v>54000</v>
      </c>
      <c r="I462" s="2">
        <v>4459.1194968553455</v>
      </c>
      <c r="J462" s="2">
        <v>4544.0251572327043</v>
      </c>
      <c r="K462" s="2">
        <v>84.905660377358799</v>
      </c>
      <c r="L462" s="1">
        <v>1.9040902679830819E-2</v>
      </c>
    </row>
    <row r="463" spans="1:12" x14ac:dyDescent="0.3">
      <c r="A463">
        <v>4113</v>
      </c>
      <c r="B463" t="s">
        <v>189</v>
      </c>
      <c r="C463" t="s">
        <v>7</v>
      </c>
      <c r="D463" s="3">
        <v>849</v>
      </c>
      <c r="E463" t="s">
        <v>145</v>
      </c>
      <c r="F463" s="2">
        <v>4285000</v>
      </c>
      <c r="G463" s="2">
        <v>4654000</v>
      </c>
      <c r="H463" s="2">
        <f t="shared" si="10"/>
        <v>369000</v>
      </c>
      <c r="I463" s="2">
        <v>5047.1142520612484</v>
      </c>
      <c r="J463" s="2">
        <v>5481.7432273262666</v>
      </c>
      <c r="K463" s="2">
        <v>434.6289752650182</v>
      </c>
      <c r="L463" s="1">
        <v>8.6114352392065455E-2</v>
      </c>
    </row>
    <row r="464" spans="1:12" x14ac:dyDescent="0.3">
      <c r="A464">
        <v>4120</v>
      </c>
      <c r="B464" t="s">
        <v>473</v>
      </c>
      <c r="C464" t="s">
        <v>7</v>
      </c>
      <c r="D464" s="3">
        <v>767</v>
      </c>
      <c r="E464" t="s">
        <v>438</v>
      </c>
      <c r="F464" s="2">
        <v>3876000</v>
      </c>
      <c r="G464" s="2">
        <v>3859000</v>
      </c>
      <c r="H464" s="2">
        <f t="shared" si="10"/>
        <v>-17000</v>
      </c>
      <c r="I464" s="2">
        <v>5053.4550195567144</v>
      </c>
      <c r="J464" s="2">
        <v>5031.2907431551503</v>
      </c>
      <c r="K464" s="2">
        <v>-22.164276401564166</v>
      </c>
      <c r="L464" s="1">
        <v>-4.3859649122806287E-3</v>
      </c>
    </row>
    <row r="465" spans="1:12" x14ac:dyDescent="0.3">
      <c r="A465">
        <v>4172</v>
      </c>
      <c r="B465" t="s">
        <v>474</v>
      </c>
      <c r="C465" t="s">
        <v>7</v>
      </c>
      <c r="D465" s="3">
        <v>797</v>
      </c>
      <c r="E465" t="s">
        <v>438</v>
      </c>
      <c r="F465" s="2">
        <v>4547000</v>
      </c>
      <c r="G465" s="2">
        <v>4972000</v>
      </c>
      <c r="H465" s="2">
        <f t="shared" si="10"/>
        <v>425000</v>
      </c>
      <c r="I465" s="2">
        <v>5705.1442910915939</v>
      </c>
      <c r="J465" s="2">
        <v>6238.3939774153077</v>
      </c>
      <c r="K465" s="2">
        <v>533.24968632371383</v>
      </c>
      <c r="L465" s="1">
        <v>9.3468220804926297E-2</v>
      </c>
    </row>
    <row r="466" spans="1:12" x14ac:dyDescent="0.3">
      <c r="A466">
        <v>4196</v>
      </c>
      <c r="B466" t="s">
        <v>59</v>
      </c>
      <c r="C466" t="s">
        <v>7</v>
      </c>
      <c r="D466" s="3">
        <v>807</v>
      </c>
      <c r="E466" t="s">
        <v>13</v>
      </c>
      <c r="F466" s="2">
        <v>4068000</v>
      </c>
      <c r="G466" s="2">
        <v>4284000</v>
      </c>
      <c r="H466" s="2">
        <f t="shared" si="10"/>
        <v>216000</v>
      </c>
      <c r="I466" s="2">
        <v>5040.8921933085503</v>
      </c>
      <c r="J466" s="2">
        <v>5308.5501858736061</v>
      </c>
      <c r="K466" s="2">
        <v>267.65799256505579</v>
      </c>
      <c r="L466" s="1">
        <v>5.3097345132743369E-2</v>
      </c>
    </row>
    <row r="467" spans="1:12" x14ac:dyDescent="0.3">
      <c r="A467">
        <v>4207</v>
      </c>
      <c r="B467" t="s">
        <v>191</v>
      </c>
      <c r="C467" t="s">
        <v>7</v>
      </c>
      <c r="D467" s="3">
        <v>643</v>
      </c>
      <c r="E467" t="s">
        <v>145</v>
      </c>
      <c r="F467" s="2">
        <v>3269000</v>
      </c>
      <c r="G467" s="2">
        <v>3447000</v>
      </c>
      <c r="H467" s="2">
        <f t="shared" si="10"/>
        <v>178000</v>
      </c>
      <c r="I467" s="2">
        <v>5083.9813374805599</v>
      </c>
      <c r="J467" s="2">
        <v>5360.8087091757388</v>
      </c>
      <c r="K467" s="2">
        <v>276.82737169517895</v>
      </c>
      <c r="L467" s="1">
        <v>5.4450902416641196E-2</v>
      </c>
    </row>
    <row r="468" spans="1:12" x14ac:dyDescent="0.3">
      <c r="A468">
        <v>4242</v>
      </c>
      <c r="B468" t="s">
        <v>431</v>
      </c>
      <c r="C468" t="s">
        <v>7</v>
      </c>
      <c r="D468" s="3">
        <v>822</v>
      </c>
      <c r="E468" t="s">
        <v>380</v>
      </c>
      <c r="F468" s="2">
        <v>4038000</v>
      </c>
      <c r="G468" s="2">
        <v>4328000</v>
      </c>
      <c r="H468" s="2">
        <f t="shared" si="10"/>
        <v>290000</v>
      </c>
      <c r="I468" s="2">
        <v>4912.4087591240877</v>
      </c>
      <c r="J468" s="2">
        <v>5265.206812652068</v>
      </c>
      <c r="K468" s="2">
        <v>352.7980535279803</v>
      </c>
      <c r="L468" s="1">
        <v>7.1817731550272365E-2</v>
      </c>
    </row>
    <row r="469" spans="1:12" x14ac:dyDescent="0.3">
      <c r="A469">
        <v>4246</v>
      </c>
      <c r="B469" t="s">
        <v>56</v>
      </c>
      <c r="C469" t="s">
        <v>7</v>
      </c>
      <c r="D469" s="3">
        <v>946</v>
      </c>
      <c r="E469" t="s">
        <v>13</v>
      </c>
      <c r="F469" s="2">
        <v>5613000</v>
      </c>
      <c r="G469" s="2">
        <v>6101000</v>
      </c>
      <c r="H469" s="2">
        <f t="shared" si="10"/>
        <v>488000</v>
      </c>
      <c r="I469" s="2">
        <v>5933.4038054968287</v>
      </c>
      <c r="J469" s="2">
        <v>6449.2600422832984</v>
      </c>
      <c r="K469" s="2">
        <v>515.85623678646971</v>
      </c>
      <c r="L469" s="1">
        <v>8.6941029752360649E-2</v>
      </c>
    </row>
    <row r="470" spans="1:12" x14ac:dyDescent="0.3">
      <c r="A470">
        <v>4249</v>
      </c>
      <c r="B470" t="s">
        <v>287</v>
      </c>
      <c r="C470" t="s">
        <v>7</v>
      </c>
      <c r="D470" s="3">
        <v>1170</v>
      </c>
      <c r="E470" t="s">
        <v>232</v>
      </c>
      <c r="F470" s="2">
        <v>5333000</v>
      </c>
      <c r="G470" s="2">
        <v>5486000</v>
      </c>
      <c r="H470" s="2">
        <f t="shared" si="10"/>
        <v>153000</v>
      </c>
      <c r="I470" s="2">
        <v>4558.1196581196582</v>
      </c>
      <c r="J470" s="2">
        <v>4688.8888888888887</v>
      </c>
      <c r="K470" s="2">
        <v>130.76923076923049</v>
      </c>
      <c r="L470" s="1">
        <v>2.8689293080817489E-2</v>
      </c>
    </row>
    <row r="471" spans="1:12" x14ac:dyDescent="0.3">
      <c r="A471">
        <v>4522</v>
      </c>
      <c r="B471" t="s">
        <v>281</v>
      </c>
      <c r="C471" t="s">
        <v>7</v>
      </c>
      <c r="D471" s="3">
        <v>868</v>
      </c>
      <c r="E471" t="s">
        <v>232</v>
      </c>
      <c r="F471" s="2">
        <v>3664000</v>
      </c>
      <c r="G471" s="2">
        <v>3718000</v>
      </c>
      <c r="H471" s="2">
        <f t="shared" si="10"/>
        <v>54000</v>
      </c>
      <c r="I471" s="2">
        <v>4221.1981566820277</v>
      </c>
      <c r="J471" s="2">
        <v>4283.4101382488479</v>
      </c>
      <c r="K471" s="2">
        <v>62.211981566820214</v>
      </c>
      <c r="L471" s="1">
        <v>1.473799126637553E-2</v>
      </c>
    </row>
    <row r="472" spans="1:12" x14ac:dyDescent="0.3">
      <c r="A472">
        <v>4523</v>
      </c>
      <c r="B472" t="s">
        <v>282</v>
      </c>
      <c r="C472" t="s">
        <v>7</v>
      </c>
      <c r="D472" s="3">
        <v>863</v>
      </c>
      <c r="E472" t="s">
        <v>232</v>
      </c>
      <c r="F472" s="2">
        <v>3535000</v>
      </c>
      <c r="G472" s="2">
        <v>3684000</v>
      </c>
      <c r="H472" s="2">
        <f t="shared" si="10"/>
        <v>149000</v>
      </c>
      <c r="I472" s="2">
        <v>4096.1761297798375</v>
      </c>
      <c r="J472" s="2">
        <v>4268.8296639629198</v>
      </c>
      <c r="K472" s="2">
        <v>172.65353418308223</v>
      </c>
      <c r="L472" s="1">
        <v>4.214992927864214E-2</v>
      </c>
    </row>
    <row r="473" spans="1:12" x14ac:dyDescent="0.3">
      <c r="A473">
        <v>4527</v>
      </c>
      <c r="B473" t="s">
        <v>433</v>
      </c>
      <c r="C473" t="s">
        <v>7</v>
      </c>
      <c r="D473" s="3">
        <v>601</v>
      </c>
      <c r="E473" t="s">
        <v>380</v>
      </c>
      <c r="F473" s="2">
        <v>2602000</v>
      </c>
      <c r="G473" s="2">
        <v>2669000</v>
      </c>
      <c r="H473" s="2">
        <f t="shared" si="10"/>
        <v>67000</v>
      </c>
      <c r="I473" s="2">
        <v>4329.4509151414313</v>
      </c>
      <c r="J473" s="2">
        <v>4440.931780366057</v>
      </c>
      <c r="K473" s="2">
        <v>111.48086522462563</v>
      </c>
      <c r="L473" s="1">
        <v>2.5749423520368946E-2</v>
      </c>
    </row>
    <row r="474" spans="1:12" x14ac:dyDescent="0.3">
      <c r="A474">
        <v>4528</v>
      </c>
      <c r="B474" t="s">
        <v>57</v>
      </c>
      <c r="C474" t="s">
        <v>7</v>
      </c>
      <c r="D474" s="3">
        <v>827</v>
      </c>
      <c r="E474" t="s">
        <v>13</v>
      </c>
      <c r="F474" s="2">
        <v>3644000</v>
      </c>
      <c r="G474" s="2">
        <v>3559000</v>
      </c>
      <c r="H474" s="2">
        <f t="shared" si="10"/>
        <v>-85000</v>
      </c>
      <c r="I474" s="2">
        <v>4406.2877871825876</v>
      </c>
      <c r="J474" s="2">
        <v>4303.5066505441355</v>
      </c>
      <c r="K474" s="2">
        <v>-102.78113663845215</v>
      </c>
      <c r="L474" s="1">
        <v>-2.3326015367727753E-2</v>
      </c>
    </row>
    <row r="475" spans="1:12" x14ac:dyDescent="0.3">
      <c r="A475">
        <v>4534</v>
      </c>
      <c r="B475" t="s">
        <v>99</v>
      </c>
      <c r="C475" t="s">
        <v>7</v>
      </c>
      <c r="D475" s="3">
        <v>814</v>
      </c>
      <c r="E475" t="s">
        <v>63</v>
      </c>
      <c r="F475" s="2">
        <v>3565000</v>
      </c>
      <c r="G475" s="2">
        <v>3614000</v>
      </c>
      <c r="H475" s="2">
        <f t="shared" si="10"/>
        <v>49000</v>
      </c>
      <c r="I475" s="2">
        <v>4379.6068796068794</v>
      </c>
      <c r="J475" s="2">
        <v>4439.8034398034397</v>
      </c>
      <c r="K475" s="2">
        <v>60.196560196560313</v>
      </c>
      <c r="L475" s="1">
        <v>1.3744740532959354E-2</v>
      </c>
    </row>
    <row r="476" spans="1:12" x14ac:dyDescent="0.3">
      <c r="A476">
        <v>4622</v>
      </c>
      <c r="B476" t="s">
        <v>524</v>
      </c>
      <c r="C476" t="s">
        <v>7</v>
      </c>
      <c r="D476" s="3">
        <v>724</v>
      </c>
      <c r="E476" t="s">
        <v>478</v>
      </c>
      <c r="F476" s="2">
        <v>3075000</v>
      </c>
      <c r="G476" s="2">
        <v>3085000</v>
      </c>
      <c r="H476" s="2">
        <f t="shared" si="10"/>
        <v>10000</v>
      </c>
      <c r="I476" s="2">
        <v>4247.2375690607732</v>
      </c>
      <c r="J476" s="2">
        <v>4261.0497237569061</v>
      </c>
      <c r="K476" s="2">
        <v>13.812154696132893</v>
      </c>
      <c r="L476" s="1">
        <v>3.2520325203252731E-3</v>
      </c>
    </row>
    <row r="477" spans="1:12" x14ac:dyDescent="0.3">
      <c r="A477">
        <v>4633</v>
      </c>
      <c r="B477" t="s">
        <v>472</v>
      </c>
      <c r="C477" t="s">
        <v>7</v>
      </c>
      <c r="D477" s="3">
        <v>589</v>
      </c>
      <c r="E477" t="s">
        <v>438</v>
      </c>
      <c r="F477" s="2">
        <v>2773000</v>
      </c>
      <c r="G477" s="2">
        <v>2999000</v>
      </c>
      <c r="H477" s="2">
        <f t="shared" si="10"/>
        <v>226000</v>
      </c>
      <c r="I477" s="2">
        <v>4707.9796264855686</v>
      </c>
      <c r="J477" s="2">
        <v>5091.680814940577</v>
      </c>
      <c r="K477" s="2">
        <v>383.70118845500838</v>
      </c>
      <c r="L477" s="1">
        <v>8.150018031013341E-2</v>
      </c>
    </row>
    <row r="478" spans="1:12" x14ac:dyDescent="0.3">
      <c r="A478">
        <v>5200</v>
      </c>
      <c r="B478" t="s">
        <v>510</v>
      </c>
      <c r="C478" t="s">
        <v>6</v>
      </c>
      <c r="D478" s="3">
        <v>383</v>
      </c>
      <c r="E478" t="s">
        <v>478</v>
      </c>
      <c r="F478" s="2">
        <v>1366000</v>
      </c>
      <c r="G478" s="2">
        <v>1386000</v>
      </c>
      <c r="H478" s="2">
        <f t="shared" si="10"/>
        <v>20000</v>
      </c>
      <c r="I478" s="2">
        <v>3566.579634464752</v>
      </c>
      <c r="J478" s="2">
        <v>3618.7989556135772</v>
      </c>
      <c r="K478" s="2">
        <v>52.219321148825202</v>
      </c>
      <c r="L478" s="1">
        <v>1.4641288433382176E-2</v>
      </c>
    </row>
    <row r="479" spans="1:12" x14ac:dyDescent="0.3">
      <c r="A479">
        <v>5201</v>
      </c>
      <c r="B479" t="s">
        <v>511</v>
      </c>
      <c r="C479" t="s">
        <v>6</v>
      </c>
      <c r="D479" s="3">
        <v>305</v>
      </c>
      <c r="E479" t="s">
        <v>478</v>
      </c>
      <c r="F479" s="2">
        <v>1042000</v>
      </c>
      <c r="G479" s="2">
        <v>1037000</v>
      </c>
      <c r="H479" s="2">
        <f t="shared" ref="H479:H510" si="11">G479-F479</f>
        <v>-5000</v>
      </c>
      <c r="I479" s="2">
        <v>3416.3934426229507</v>
      </c>
      <c r="J479" s="2">
        <v>3400</v>
      </c>
      <c r="K479" s="2">
        <v>-16.393442622950715</v>
      </c>
      <c r="L479" s="1">
        <v>-4.7984644913627332E-3</v>
      </c>
    </row>
    <row r="480" spans="1:12" x14ac:dyDescent="0.3">
      <c r="A480">
        <v>5202</v>
      </c>
      <c r="B480" t="s">
        <v>209</v>
      </c>
      <c r="C480" t="s">
        <v>6</v>
      </c>
      <c r="D480" s="3">
        <v>423</v>
      </c>
      <c r="E480" t="s">
        <v>196</v>
      </c>
      <c r="F480" s="2">
        <v>1582000</v>
      </c>
      <c r="G480" s="2">
        <v>1567000</v>
      </c>
      <c r="H480" s="2">
        <f t="shared" si="11"/>
        <v>-15000</v>
      </c>
      <c r="I480" s="2">
        <v>3739.9527186761229</v>
      </c>
      <c r="J480" s="2">
        <v>3704.4917257683214</v>
      </c>
      <c r="K480" s="2">
        <v>-35.460992907801483</v>
      </c>
      <c r="L480" s="1">
        <v>-9.4816687737041896E-3</v>
      </c>
    </row>
    <row r="481" spans="1:12" x14ac:dyDescent="0.3">
      <c r="A481">
        <v>5203</v>
      </c>
      <c r="B481" t="s">
        <v>267</v>
      </c>
      <c r="C481" t="s">
        <v>6</v>
      </c>
      <c r="D481" s="3">
        <v>410.99999999999994</v>
      </c>
      <c r="E481" t="s">
        <v>232</v>
      </c>
      <c r="F481" s="2">
        <v>1293000</v>
      </c>
      <c r="G481" s="2">
        <v>1294000</v>
      </c>
      <c r="H481" s="2">
        <f t="shared" si="11"/>
        <v>1000</v>
      </c>
      <c r="I481" s="2">
        <v>3145.9854014598545</v>
      </c>
      <c r="J481" s="2">
        <v>3148.4184914841853</v>
      </c>
      <c r="K481" s="2">
        <v>2.4330900243307951</v>
      </c>
      <c r="L481" s="1">
        <v>7.7339520494969574E-4</v>
      </c>
    </row>
    <row r="482" spans="1:12" x14ac:dyDescent="0.3">
      <c r="A482">
        <v>5204</v>
      </c>
      <c r="B482" t="s">
        <v>123</v>
      </c>
      <c r="C482" t="s">
        <v>6</v>
      </c>
      <c r="D482" s="3">
        <v>377</v>
      </c>
      <c r="E482" t="s">
        <v>108</v>
      </c>
      <c r="F482" s="2">
        <v>1306000</v>
      </c>
      <c r="G482" s="2">
        <v>1362000</v>
      </c>
      <c r="H482" s="2">
        <f t="shared" si="11"/>
        <v>56000</v>
      </c>
      <c r="I482" s="2">
        <v>3464.1909814323608</v>
      </c>
      <c r="J482" s="2">
        <v>3612.7320954907163</v>
      </c>
      <c r="K482" s="2">
        <v>148.54111405835556</v>
      </c>
      <c r="L482" s="1">
        <v>4.287901990811642E-2</v>
      </c>
    </row>
    <row r="483" spans="1:12" x14ac:dyDescent="0.3">
      <c r="A483">
        <v>5206</v>
      </c>
      <c r="B483" t="s">
        <v>85</v>
      </c>
      <c r="C483" t="s">
        <v>6</v>
      </c>
      <c r="D483" s="3">
        <v>474.99999999999994</v>
      </c>
      <c r="E483" t="s">
        <v>63</v>
      </c>
      <c r="F483" s="2">
        <v>1630000</v>
      </c>
      <c r="G483" s="2">
        <v>1674000</v>
      </c>
      <c r="H483" s="2">
        <f t="shared" si="11"/>
        <v>44000</v>
      </c>
      <c r="I483" s="2">
        <v>3431.5789473684213</v>
      </c>
      <c r="J483" s="2">
        <v>3524.21052631579</v>
      </c>
      <c r="K483" s="2">
        <v>92.63157894736878</v>
      </c>
      <c r="L483" s="1">
        <v>2.6993865030674951E-2</v>
      </c>
    </row>
    <row r="484" spans="1:12" x14ac:dyDescent="0.3">
      <c r="A484">
        <v>5207</v>
      </c>
      <c r="B484" t="s">
        <v>268</v>
      </c>
      <c r="C484" t="s">
        <v>6</v>
      </c>
      <c r="D484" s="3">
        <v>403.99999999999994</v>
      </c>
      <c r="E484" t="s">
        <v>232</v>
      </c>
      <c r="F484" s="2">
        <v>1411000</v>
      </c>
      <c r="G484" s="2">
        <v>1399000</v>
      </c>
      <c r="H484" s="2">
        <f t="shared" si="11"/>
        <v>-12000</v>
      </c>
      <c r="I484" s="2">
        <v>3492.5742574257429</v>
      </c>
      <c r="J484" s="2">
        <v>3462.8712871287134</v>
      </c>
      <c r="K484" s="2">
        <v>-29.702970297029424</v>
      </c>
      <c r="L484" s="1">
        <v>-8.5046066619418048E-3</v>
      </c>
    </row>
    <row r="485" spans="1:12" x14ac:dyDescent="0.3">
      <c r="A485">
        <v>5208</v>
      </c>
      <c r="B485" t="s">
        <v>512</v>
      </c>
      <c r="C485" t="s">
        <v>6</v>
      </c>
      <c r="D485" s="3">
        <v>224</v>
      </c>
      <c r="E485" t="s">
        <v>478</v>
      </c>
      <c r="F485" s="2">
        <v>808000</v>
      </c>
      <c r="G485" s="2">
        <v>799000</v>
      </c>
      <c r="H485" s="2">
        <f t="shared" si="11"/>
        <v>-9000</v>
      </c>
      <c r="I485" s="2">
        <v>3607.1428571428573</v>
      </c>
      <c r="J485" s="2">
        <v>3566.9642857142858</v>
      </c>
      <c r="K485" s="2">
        <v>-40.178571428571558</v>
      </c>
      <c r="L485" s="1">
        <v>-1.1138613861386175E-2</v>
      </c>
    </row>
    <row r="486" spans="1:12" x14ac:dyDescent="0.3">
      <c r="A486">
        <v>5209</v>
      </c>
      <c r="B486" t="s">
        <v>275</v>
      </c>
      <c r="C486" t="s">
        <v>6</v>
      </c>
      <c r="D486" s="3">
        <v>419.99999999999994</v>
      </c>
      <c r="E486" t="s">
        <v>232</v>
      </c>
      <c r="F486" s="2">
        <v>1327000</v>
      </c>
      <c r="G486" s="2">
        <v>1321000</v>
      </c>
      <c r="H486" s="2">
        <f t="shared" si="11"/>
        <v>-6000</v>
      </c>
      <c r="I486" s="2">
        <v>3159.5238095238101</v>
      </c>
      <c r="J486" s="2">
        <v>3145.2380952380959</v>
      </c>
      <c r="K486" s="2">
        <v>-14.285714285714221</v>
      </c>
      <c r="L486" s="1">
        <v>-4.5214770158251479E-3</v>
      </c>
    </row>
    <row r="487" spans="1:12" x14ac:dyDescent="0.3">
      <c r="A487">
        <v>5210</v>
      </c>
      <c r="B487" t="s">
        <v>216</v>
      </c>
      <c r="C487" t="s">
        <v>6</v>
      </c>
      <c r="D487" s="3">
        <v>330</v>
      </c>
      <c r="E487" t="s">
        <v>196</v>
      </c>
      <c r="F487" s="2">
        <v>1196000</v>
      </c>
      <c r="G487" s="2">
        <v>1184000</v>
      </c>
      <c r="H487" s="2">
        <f t="shared" si="11"/>
        <v>-12000</v>
      </c>
      <c r="I487" s="2">
        <v>3624.242424242424</v>
      </c>
      <c r="J487" s="2">
        <v>3587.878787878788</v>
      </c>
      <c r="K487" s="2">
        <v>-36.363636363636033</v>
      </c>
      <c r="L487" s="1">
        <v>-1.0033444816053422E-2</v>
      </c>
    </row>
    <row r="488" spans="1:12" x14ac:dyDescent="0.3">
      <c r="A488">
        <v>5212</v>
      </c>
      <c r="B488" t="s">
        <v>513</v>
      </c>
      <c r="C488" t="s">
        <v>6</v>
      </c>
      <c r="D488" s="3">
        <v>179</v>
      </c>
      <c r="E488" t="s">
        <v>478</v>
      </c>
      <c r="F488" s="2">
        <v>695000</v>
      </c>
      <c r="G488" s="2">
        <v>682000</v>
      </c>
      <c r="H488" s="2">
        <f t="shared" si="11"/>
        <v>-13000</v>
      </c>
      <c r="I488" s="2">
        <v>3882.68156424581</v>
      </c>
      <c r="J488" s="2">
        <v>3810.0558659217877</v>
      </c>
      <c r="K488" s="2">
        <v>-72.625698324022324</v>
      </c>
      <c r="L488" s="1">
        <v>-1.8705035971223017E-2</v>
      </c>
    </row>
    <row r="489" spans="1:12" x14ac:dyDescent="0.3">
      <c r="A489">
        <v>5213</v>
      </c>
      <c r="B489" t="s">
        <v>124</v>
      </c>
      <c r="C489" t="s">
        <v>6</v>
      </c>
      <c r="D489" s="3">
        <v>415</v>
      </c>
      <c r="E489" t="s">
        <v>108</v>
      </c>
      <c r="F489" s="2">
        <v>1594000</v>
      </c>
      <c r="G489" s="2">
        <v>1550000</v>
      </c>
      <c r="H489" s="2">
        <f t="shared" si="11"/>
        <v>-44000</v>
      </c>
      <c r="I489" s="2">
        <v>3840.9638554216867</v>
      </c>
      <c r="J489" s="2">
        <v>3734.9397590361446</v>
      </c>
      <c r="K489" s="2">
        <v>-106.02409638554218</v>
      </c>
      <c r="L489" s="1">
        <v>-2.7603513174404019E-2</v>
      </c>
    </row>
    <row r="490" spans="1:12" x14ac:dyDescent="0.3">
      <c r="A490">
        <v>5214</v>
      </c>
      <c r="B490" t="s">
        <v>326</v>
      </c>
      <c r="C490" t="s">
        <v>6</v>
      </c>
      <c r="D490" s="3">
        <v>347</v>
      </c>
      <c r="E490" t="s">
        <v>292</v>
      </c>
      <c r="F490" s="2">
        <v>1295000</v>
      </c>
      <c r="G490" s="2">
        <v>1337000</v>
      </c>
      <c r="H490" s="2">
        <f t="shared" si="11"/>
        <v>42000</v>
      </c>
      <c r="I490" s="2">
        <v>3731.9884726224782</v>
      </c>
      <c r="J490" s="2">
        <v>3853.0259365994239</v>
      </c>
      <c r="K490" s="2">
        <v>121.03746397694567</v>
      </c>
      <c r="L490" s="1">
        <v>3.2432432432432552E-2</v>
      </c>
    </row>
    <row r="491" spans="1:12" x14ac:dyDescent="0.3">
      <c r="A491">
        <v>5215</v>
      </c>
      <c r="B491" t="s">
        <v>327</v>
      </c>
      <c r="C491" t="s">
        <v>6</v>
      </c>
      <c r="D491" s="3">
        <v>278</v>
      </c>
      <c r="E491" t="s">
        <v>292</v>
      </c>
      <c r="F491" s="2">
        <v>998000</v>
      </c>
      <c r="G491" s="2">
        <v>1021000</v>
      </c>
      <c r="H491" s="2">
        <f t="shared" si="11"/>
        <v>23000</v>
      </c>
      <c r="I491" s="2">
        <v>3589.9280575539569</v>
      </c>
      <c r="J491" s="2">
        <v>3672.6618705035971</v>
      </c>
      <c r="K491" s="2">
        <v>82.733812949640196</v>
      </c>
      <c r="L491" s="1">
        <v>2.3046092184368712E-2</v>
      </c>
    </row>
    <row r="492" spans="1:12" x14ac:dyDescent="0.3">
      <c r="A492">
        <v>5216</v>
      </c>
      <c r="B492" t="s">
        <v>368</v>
      </c>
      <c r="C492" t="s">
        <v>6</v>
      </c>
      <c r="D492" s="3">
        <v>192</v>
      </c>
      <c r="E492" t="s">
        <v>338</v>
      </c>
      <c r="F492" s="2">
        <v>789000</v>
      </c>
      <c r="G492" s="2">
        <v>800000</v>
      </c>
      <c r="H492" s="2">
        <f t="shared" si="11"/>
        <v>11000</v>
      </c>
      <c r="I492" s="2">
        <v>4109.375</v>
      </c>
      <c r="J492" s="2">
        <v>4166.666666666667</v>
      </c>
      <c r="K492" s="2">
        <v>57.29166666666697</v>
      </c>
      <c r="L492" s="1">
        <v>1.3941698352344814E-2</v>
      </c>
    </row>
    <row r="493" spans="1:12" x14ac:dyDescent="0.3">
      <c r="A493">
        <v>5217</v>
      </c>
      <c r="B493" t="s">
        <v>328</v>
      </c>
      <c r="C493" t="s">
        <v>6</v>
      </c>
      <c r="D493" s="3">
        <v>214.00000000000003</v>
      </c>
      <c r="E493" t="s">
        <v>292</v>
      </c>
      <c r="F493" s="2">
        <v>766000</v>
      </c>
      <c r="G493" s="2">
        <v>778000</v>
      </c>
      <c r="H493" s="2">
        <f t="shared" si="11"/>
        <v>12000</v>
      </c>
      <c r="I493" s="2">
        <v>3579.4392523364481</v>
      </c>
      <c r="J493" s="2">
        <v>3635.5140186915883</v>
      </c>
      <c r="K493" s="2">
        <v>56.074766355140127</v>
      </c>
      <c r="L493" s="1">
        <v>1.5665796344647504E-2</v>
      </c>
    </row>
    <row r="494" spans="1:12" x14ac:dyDescent="0.3">
      <c r="A494">
        <v>5218</v>
      </c>
      <c r="B494" t="s">
        <v>363</v>
      </c>
      <c r="C494" t="s">
        <v>6</v>
      </c>
      <c r="D494" s="3">
        <v>353</v>
      </c>
      <c r="E494" t="s">
        <v>338</v>
      </c>
      <c r="F494" s="2">
        <v>1305000</v>
      </c>
      <c r="G494" s="2">
        <v>1270000</v>
      </c>
      <c r="H494" s="2">
        <f t="shared" si="11"/>
        <v>-35000</v>
      </c>
      <c r="I494" s="2">
        <v>3696.8838526912182</v>
      </c>
      <c r="J494" s="2">
        <v>3597.7337110481585</v>
      </c>
      <c r="K494" s="2">
        <v>-99.150141643059669</v>
      </c>
      <c r="L494" s="1">
        <v>-2.6819923371647559E-2</v>
      </c>
    </row>
    <row r="495" spans="1:12" x14ac:dyDescent="0.3">
      <c r="A495">
        <v>5219</v>
      </c>
      <c r="B495" t="s">
        <v>133</v>
      </c>
      <c r="C495" t="s">
        <v>6</v>
      </c>
      <c r="D495" s="3">
        <v>209</v>
      </c>
      <c r="E495" t="s">
        <v>108</v>
      </c>
      <c r="F495" s="2">
        <v>751000</v>
      </c>
      <c r="G495" s="2">
        <v>758000</v>
      </c>
      <c r="H495" s="2">
        <f t="shared" si="11"/>
        <v>7000</v>
      </c>
      <c r="I495" s="2">
        <v>3593.3014354066986</v>
      </c>
      <c r="J495" s="2">
        <v>3626.7942583732056</v>
      </c>
      <c r="K495" s="2">
        <v>33.492822966506992</v>
      </c>
      <c r="L495" s="1">
        <v>9.3209054593874317E-3</v>
      </c>
    </row>
    <row r="496" spans="1:12" x14ac:dyDescent="0.3">
      <c r="A496">
        <v>5220</v>
      </c>
      <c r="B496" t="s">
        <v>408</v>
      </c>
      <c r="C496" t="s">
        <v>6</v>
      </c>
      <c r="D496" s="3">
        <v>471</v>
      </c>
      <c r="E496" t="s">
        <v>380</v>
      </c>
      <c r="F496" s="2">
        <v>1653000</v>
      </c>
      <c r="G496" s="2">
        <v>1711000</v>
      </c>
      <c r="H496" s="2">
        <f t="shared" si="11"/>
        <v>58000</v>
      </c>
      <c r="I496" s="2">
        <v>3509.5541401273886</v>
      </c>
      <c r="J496" s="2">
        <v>3632.6963906581741</v>
      </c>
      <c r="K496" s="2">
        <v>123.14225053078553</v>
      </c>
      <c r="L496" s="1">
        <v>3.5087719298245605E-2</v>
      </c>
    </row>
    <row r="497" spans="1:12" x14ac:dyDescent="0.3">
      <c r="A497">
        <v>5221</v>
      </c>
      <c r="B497" t="s">
        <v>86</v>
      </c>
      <c r="C497" t="s">
        <v>6</v>
      </c>
      <c r="D497" s="3">
        <v>434.99999999999994</v>
      </c>
      <c r="E497" t="s">
        <v>63</v>
      </c>
      <c r="F497" s="2">
        <v>1614000</v>
      </c>
      <c r="G497" s="2">
        <v>1638000</v>
      </c>
      <c r="H497" s="2">
        <f t="shared" si="11"/>
        <v>24000</v>
      </c>
      <c r="I497" s="2">
        <v>3710.3448275862074</v>
      </c>
      <c r="J497" s="2">
        <v>3765.5172413793107</v>
      </c>
      <c r="K497" s="2">
        <v>55.17241379310326</v>
      </c>
      <c r="L497" s="1">
        <v>1.4869888475836378E-2</v>
      </c>
    </row>
    <row r="498" spans="1:12" x14ac:dyDescent="0.3">
      <c r="A498">
        <v>5222</v>
      </c>
      <c r="B498" t="s">
        <v>217</v>
      </c>
      <c r="C498" t="s">
        <v>6</v>
      </c>
      <c r="D498" s="3">
        <v>244</v>
      </c>
      <c r="E498" t="s">
        <v>196</v>
      </c>
      <c r="F498" s="2">
        <v>956000</v>
      </c>
      <c r="G498" s="2">
        <v>935000</v>
      </c>
      <c r="H498" s="2">
        <f t="shared" si="11"/>
        <v>-21000</v>
      </c>
      <c r="I498" s="2">
        <v>3918.032786885246</v>
      </c>
      <c r="J498" s="2">
        <v>3831.967213114754</v>
      </c>
      <c r="K498" s="2">
        <v>-86.065573770491937</v>
      </c>
      <c r="L498" s="1">
        <v>-2.1966527196652753E-2</v>
      </c>
    </row>
    <row r="499" spans="1:12" x14ac:dyDescent="0.3">
      <c r="A499">
        <v>5223</v>
      </c>
      <c r="B499" t="s">
        <v>514</v>
      </c>
      <c r="C499" t="s">
        <v>6</v>
      </c>
      <c r="D499" s="3">
        <v>237</v>
      </c>
      <c r="E499" t="s">
        <v>478</v>
      </c>
      <c r="F499" s="2">
        <v>865000</v>
      </c>
      <c r="G499" s="2">
        <v>909000</v>
      </c>
      <c r="H499" s="2">
        <f t="shared" si="11"/>
        <v>44000</v>
      </c>
      <c r="I499" s="2">
        <v>3649.7890295358648</v>
      </c>
      <c r="J499" s="2">
        <v>3835.4430379746836</v>
      </c>
      <c r="K499" s="2">
        <v>185.65400843881889</v>
      </c>
      <c r="L499" s="1">
        <v>5.086705202312148E-2</v>
      </c>
    </row>
    <row r="500" spans="1:12" x14ac:dyDescent="0.3">
      <c r="A500">
        <v>5224</v>
      </c>
      <c r="B500" t="s">
        <v>364</v>
      </c>
      <c r="C500" t="s">
        <v>6</v>
      </c>
      <c r="D500" s="3">
        <v>296</v>
      </c>
      <c r="E500" t="s">
        <v>338</v>
      </c>
      <c r="F500" s="2">
        <v>1075000</v>
      </c>
      <c r="G500" s="2">
        <v>1085000</v>
      </c>
      <c r="H500" s="2">
        <f t="shared" si="11"/>
        <v>10000</v>
      </c>
      <c r="I500" s="2">
        <v>3631.7567567567567</v>
      </c>
      <c r="J500" s="2">
        <v>3665.5405405405404</v>
      </c>
      <c r="K500" s="2">
        <v>33.783783783783747</v>
      </c>
      <c r="L500" s="1">
        <v>9.3023255813953383E-3</v>
      </c>
    </row>
    <row r="501" spans="1:12" x14ac:dyDescent="0.3">
      <c r="A501">
        <v>5225</v>
      </c>
      <c r="B501" t="s">
        <v>365</v>
      </c>
      <c r="C501" t="s">
        <v>6</v>
      </c>
      <c r="D501" s="3">
        <v>161</v>
      </c>
      <c r="E501" t="s">
        <v>338</v>
      </c>
      <c r="F501" s="2">
        <v>697000</v>
      </c>
      <c r="G501" s="2">
        <v>679000</v>
      </c>
      <c r="H501" s="2">
        <f t="shared" si="11"/>
        <v>-18000</v>
      </c>
      <c r="I501" s="2">
        <v>4329.1925465838513</v>
      </c>
      <c r="J501" s="2">
        <v>4217.391304347826</v>
      </c>
      <c r="K501" s="2">
        <v>-111.80124223602525</v>
      </c>
      <c r="L501" s="1">
        <v>-2.5824964131994352E-2</v>
      </c>
    </row>
    <row r="502" spans="1:12" x14ac:dyDescent="0.3">
      <c r="A502">
        <v>5226</v>
      </c>
      <c r="B502" t="s">
        <v>43</v>
      </c>
      <c r="C502" t="s">
        <v>6</v>
      </c>
      <c r="D502" s="3">
        <v>479</v>
      </c>
      <c r="E502" t="s">
        <v>13</v>
      </c>
      <c r="F502" s="2">
        <v>1630000</v>
      </c>
      <c r="G502" s="2">
        <v>1674000</v>
      </c>
      <c r="H502" s="2">
        <f t="shared" si="11"/>
        <v>44000</v>
      </c>
      <c r="I502" s="2">
        <v>3402.9227557411273</v>
      </c>
      <c r="J502" s="2">
        <v>3494.7807933194154</v>
      </c>
      <c r="K502" s="2">
        <v>91.858037578288076</v>
      </c>
      <c r="L502" s="1">
        <v>2.699386503067484E-2</v>
      </c>
    </row>
    <row r="503" spans="1:12" x14ac:dyDescent="0.3">
      <c r="A503">
        <v>5228</v>
      </c>
      <c r="B503" t="s">
        <v>410</v>
      </c>
      <c r="C503" t="s">
        <v>6</v>
      </c>
      <c r="D503" s="3">
        <v>418</v>
      </c>
      <c r="E503" t="s">
        <v>380</v>
      </c>
      <c r="F503" s="2">
        <v>1674000</v>
      </c>
      <c r="G503" s="2">
        <v>1627000</v>
      </c>
      <c r="H503" s="2">
        <f t="shared" si="11"/>
        <v>-47000</v>
      </c>
      <c r="I503" s="2">
        <v>4004.7846889952152</v>
      </c>
      <c r="J503" s="2">
        <v>3892.3444976076553</v>
      </c>
      <c r="K503" s="2">
        <v>-112.44019138755993</v>
      </c>
      <c r="L503" s="1">
        <v>-2.8076463560334559E-2</v>
      </c>
    </row>
    <row r="504" spans="1:12" x14ac:dyDescent="0.3">
      <c r="A504">
        <v>5229</v>
      </c>
      <c r="B504" t="s">
        <v>125</v>
      </c>
      <c r="C504" t="s">
        <v>6</v>
      </c>
      <c r="D504" s="3">
        <v>553</v>
      </c>
      <c r="E504" t="s">
        <v>108</v>
      </c>
      <c r="F504" s="2">
        <v>1850000</v>
      </c>
      <c r="G504" s="2">
        <v>1910000</v>
      </c>
      <c r="H504" s="2">
        <f t="shared" si="11"/>
        <v>60000</v>
      </c>
      <c r="I504" s="2">
        <v>3345.3887884267633</v>
      </c>
      <c r="J504" s="2">
        <v>3453.8878842676313</v>
      </c>
      <c r="K504" s="2">
        <v>108.49909584086799</v>
      </c>
      <c r="L504" s="1">
        <v>3.2432432432432434E-2</v>
      </c>
    </row>
    <row r="505" spans="1:12" x14ac:dyDescent="0.3">
      <c r="A505">
        <v>5400</v>
      </c>
      <c r="B505" t="s">
        <v>139</v>
      </c>
      <c r="C505" t="s">
        <v>7</v>
      </c>
      <c r="D505" s="3">
        <v>635</v>
      </c>
      <c r="E505" t="s">
        <v>108</v>
      </c>
      <c r="F505" s="2">
        <v>2791000</v>
      </c>
      <c r="G505" s="2">
        <v>2879000</v>
      </c>
      <c r="H505" s="2">
        <f t="shared" si="11"/>
        <v>88000</v>
      </c>
      <c r="I505" s="2">
        <v>4395.2755905511813</v>
      </c>
      <c r="J505" s="2">
        <v>4533.858267716535</v>
      </c>
      <c r="K505" s="2">
        <v>138.58267716535374</v>
      </c>
      <c r="L505" s="1">
        <v>3.1529917592260703E-2</v>
      </c>
    </row>
    <row r="506" spans="1:12" x14ac:dyDescent="0.3">
      <c r="A506">
        <v>5401</v>
      </c>
      <c r="B506" t="s">
        <v>284</v>
      </c>
      <c r="C506" t="s">
        <v>7</v>
      </c>
      <c r="D506" s="3">
        <v>886</v>
      </c>
      <c r="E506" t="s">
        <v>232</v>
      </c>
      <c r="F506" s="2">
        <v>3996000</v>
      </c>
      <c r="G506" s="2">
        <v>4298000</v>
      </c>
      <c r="H506" s="2">
        <f t="shared" si="11"/>
        <v>302000</v>
      </c>
      <c r="I506" s="2">
        <v>4510.1580135440181</v>
      </c>
      <c r="J506" s="2">
        <v>4851.0158013544014</v>
      </c>
      <c r="K506" s="2">
        <v>340.85778781038334</v>
      </c>
      <c r="L506" s="1">
        <v>7.5575575575575482E-2</v>
      </c>
    </row>
    <row r="507" spans="1:12" x14ac:dyDescent="0.3">
      <c r="A507">
        <v>5403</v>
      </c>
      <c r="B507" t="s">
        <v>140</v>
      </c>
      <c r="C507" t="s">
        <v>7</v>
      </c>
      <c r="D507" s="3">
        <v>700</v>
      </c>
      <c r="E507" t="s">
        <v>108</v>
      </c>
      <c r="F507" s="2">
        <v>3041000</v>
      </c>
      <c r="G507" s="2">
        <v>3173000</v>
      </c>
      <c r="H507" s="2">
        <f t="shared" si="11"/>
        <v>132000</v>
      </c>
      <c r="I507" s="2">
        <v>4344.2857142857147</v>
      </c>
      <c r="J507" s="2">
        <v>4532.8571428571431</v>
      </c>
      <c r="K507" s="2">
        <v>188.57142857142844</v>
      </c>
      <c r="L507" s="1">
        <v>4.3406774087471192E-2</v>
      </c>
    </row>
    <row r="508" spans="1:12" x14ac:dyDescent="0.3">
      <c r="A508">
        <v>5404</v>
      </c>
      <c r="B508" t="s">
        <v>229</v>
      </c>
      <c r="C508" t="s">
        <v>7</v>
      </c>
      <c r="D508" s="3">
        <v>804</v>
      </c>
      <c r="E508" t="s">
        <v>196</v>
      </c>
      <c r="F508" s="2">
        <v>3861000</v>
      </c>
      <c r="G508" s="2">
        <v>4171000</v>
      </c>
      <c r="H508" s="2">
        <f t="shared" si="11"/>
        <v>310000</v>
      </c>
      <c r="I508" s="2">
        <v>4802.2388059701489</v>
      </c>
      <c r="J508" s="2">
        <v>5187.8109452736317</v>
      </c>
      <c r="K508" s="2">
        <v>385.5721393034828</v>
      </c>
      <c r="L508" s="1">
        <v>8.0290080290080335E-2</v>
      </c>
    </row>
    <row r="509" spans="1:12" x14ac:dyDescent="0.3">
      <c r="A509">
        <v>5406</v>
      </c>
      <c r="B509" t="s">
        <v>141</v>
      </c>
      <c r="C509" t="s">
        <v>7</v>
      </c>
      <c r="D509" s="3">
        <v>799</v>
      </c>
      <c r="E509" t="s">
        <v>108</v>
      </c>
      <c r="F509" s="2">
        <v>3682000</v>
      </c>
      <c r="G509" s="2">
        <v>3575000</v>
      </c>
      <c r="H509" s="2">
        <f t="shared" si="11"/>
        <v>-107000</v>
      </c>
      <c r="I509" s="2">
        <v>4608.2603254067581</v>
      </c>
      <c r="J509" s="2">
        <v>4474.3429286608261</v>
      </c>
      <c r="K509" s="2">
        <v>-133.91739674593191</v>
      </c>
      <c r="L509" s="1">
        <v>-2.9060293318848344E-2</v>
      </c>
    </row>
    <row r="510" spans="1:12" x14ac:dyDescent="0.3">
      <c r="A510">
        <v>5407</v>
      </c>
      <c r="B510" t="s">
        <v>224</v>
      </c>
      <c r="C510" t="s">
        <v>7</v>
      </c>
      <c r="D510" s="3">
        <v>741</v>
      </c>
      <c r="E510" t="s">
        <v>196</v>
      </c>
      <c r="F510" s="2">
        <v>4452000</v>
      </c>
      <c r="G510" s="2">
        <v>4800000</v>
      </c>
      <c r="H510" s="2">
        <f t="shared" si="11"/>
        <v>348000</v>
      </c>
      <c r="I510" s="2">
        <v>6008.0971659919032</v>
      </c>
      <c r="J510" s="2">
        <v>6477.7327935222675</v>
      </c>
      <c r="K510" s="2">
        <v>469.63562753036422</v>
      </c>
      <c r="L510" s="1">
        <v>7.8167115902964934E-2</v>
      </c>
    </row>
    <row r="511" spans="1:12" x14ac:dyDescent="0.3">
      <c r="A511">
        <v>5408</v>
      </c>
      <c r="B511" t="s">
        <v>60</v>
      </c>
      <c r="C511" t="s">
        <v>7</v>
      </c>
      <c r="D511" s="3">
        <v>1740</v>
      </c>
      <c r="E511" t="s">
        <v>13</v>
      </c>
      <c r="F511" s="2">
        <v>7666000</v>
      </c>
      <c r="G511" s="2">
        <v>8394000</v>
      </c>
      <c r="H511" s="2">
        <f t="shared" ref="H511:H542" si="12">G511-F511</f>
        <v>728000</v>
      </c>
      <c r="I511" s="2">
        <v>4405.7471264367814</v>
      </c>
      <c r="J511" s="2">
        <v>4824.1379310344828</v>
      </c>
      <c r="K511" s="2">
        <v>418.39080459770139</v>
      </c>
      <c r="L511" s="1">
        <v>9.496477954604754E-2</v>
      </c>
    </row>
    <row r="512" spans="1:12" x14ac:dyDescent="0.3">
      <c r="A512">
        <v>5409</v>
      </c>
      <c r="B512" t="s">
        <v>528</v>
      </c>
      <c r="C512" t="s">
        <v>7</v>
      </c>
      <c r="D512" s="3">
        <v>631</v>
      </c>
      <c r="E512" t="s">
        <v>478</v>
      </c>
      <c r="F512" s="2">
        <v>2862000</v>
      </c>
      <c r="G512" s="2">
        <v>3093000</v>
      </c>
      <c r="H512" s="2">
        <f t="shared" si="12"/>
        <v>231000</v>
      </c>
      <c r="I512" s="2">
        <v>4535.6576862123611</v>
      </c>
      <c r="J512" s="2">
        <v>4901.7432646592706</v>
      </c>
      <c r="K512" s="2">
        <v>366.08557844690949</v>
      </c>
      <c r="L512" s="1">
        <v>8.0712788259958035E-2</v>
      </c>
    </row>
    <row r="513" spans="1:12" x14ac:dyDescent="0.3">
      <c r="A513">
        <v>5410</v>
      </c>
      <c r="B513" t="s">
        <v>525</v>
      </c>
      <c r="C513" t="s">
        <v>7</v>
      </c>
      <c r="D513" s="3">
        <v>795</v>
      </c>
      <c r="E513" t="s">
        <v>478</v>
      </c>
      <c r="F513" s="2">
        <v>4425000</v>
      </c>
      <c r="G513" s="2">
        <v>4781000</v>
      </c>
      <c r="H513" s="2">
        <f t="shared" si="12"/>
        <v>356000</v>
      </c>
      <c r="I513" s="2">
        <v>5566.0377358490568</v>
      </c>
      <c r="J513" s="2">
        <v>6013.8364779874209</v>
      </c>
      <c r="K513" s="2">
        <v>447.7987421383641</v>
      </c>
      <c r="L513" s="1">
        <v>8.0451977401129818E-2</v>
      </c>
    </row>
    <row r="514" spans="1:12" x14ac:dyDescent="0.3">
      <c r="A514">
        <v>5411</v>
      </c>
      <c r="B514" t="s">
        <v>135</v>
      </c>
      <c r="C514" t="s">
        <v>7</v>
      </c>
      <c r="D514" s="3">
        <v>801</v>
      </c>
      <c r="E514" t="s">
        <v>108</v>
      </c>
      <c r="F514" s="2">
        <v>3463000</v>
      </c>
      <c r="G514" s="2">
        <v>3591000</v>
      </c>
      <c r="H514" s="2">
        <f t="shared" si="12"/>
        <v>128000</v>
      </c>
      <c r="I514" s="2">
        <v>4323.3458177278399</v>
      </c>
      <c r="J514" s="2">
        <v>4483.1460674157306</v>
      </c>
      <c r="K514" s="2">
        <v>159.80024968789076</v>
      </c>
      <c r="L514" s="1">
        <v>3.6962171527577393E-2</v>
      </c>
    </row>
    <row r="515" spans="1:12" x14ac:dyDescent="0.3">
      <c r="A515">
        <v>5412</v>
      </c>
      <c r="B515" t="s">
        <v>100</v>
      </c>
      <c r="C515" t="s">
        <v>7</v>
      </c>
      <c r="D515" s="3">
        <v>634</v>
      </c>
      <c r="E515" t="s">
        <v>63</v>
      </c>
      <c r="F515" s="2">
        <v>2730000</v>
      </c>
      <c r="G515" s="2">
        <v>2762000</v>
      </c>
      <c r="H515" s="2">
        <f t="shared" si="12"/>
        <v>32000</v>
      </c>
      <c r="I515" s="2">
        <v>4305.9936908517348</v>
      </c>
      <c r="J515" s="2">
        <v>4356.4668769716091</v>
      </c>
      <c r="K515" s="2">
        <v>50.473186119874299</v>
      </c>
      <c r="L515" s="1">
        <v>1.1721611721611834E-2</v>
      </c>
    </row>
    <row r="516" spans="1:12" x14ac:dyDescent="0.3">
      <c r="A516">
        <v>5414</v>
      </c>
      <c r="B516" t="s">
        <v>434</v>
      </c>
      <c r="C516" t="s">
        <v>7</v>
      </c>
      <c r="D516" s="3">
        <v>1009</v>
      </c>
      <c r="E516" t="s">
        <v>380</v>
      </c>
      <c r="F516" s="2">
        <v>4612000</v>
      </c>
      <c r="G516" s="2">
        <v>4997000</v>
      </c>
      <c r="H516" s="2">
        <f t="shared" si="12"/>
        <v>385000</v>
      </c>
      <c r="I516" s="2">
        <v>4570.8622398414273</v>
      </c>
      <c r="J516" s="2">
        <v>4952.4281466798811</v>
      </c>
      <c r="K516" s="2">
        <v>381.56590683845388</v>
      </c>
      <c r="L516" s="1">
        <v>8.3477883781439707E-2</v>
      </c>
    </row>
    <row r="517" spans="1:12" x14ac:dyDescent="0.3">
      <c r="A517">
        <v>5416</v>
      </c>
      <c r="B517" t="s">
        <v>573</v>
      </c>
      <c r="C517" t="s">
        <v>7</v>
      </c>
      <c r="D517" s="3">
        <v>453</v>
      </c>
      <c r="E517" t="s">
        <v>535</v>
      </c>
      <c r="F517" s="2">
        <v>2279000</v>
      </c>
      <c r="G517" s="2">
        <v>2214000</v>
      </c>
      <c r="H517" s="2">
        <f t="shared" si="12"/>
        <v>-65000</v>
      </c>
      <c r="I517" s="2">
        <v>5030.9050772626933</v>
      </c>
      <c r="J517" s="2">
        <v>4887.4172185430461</v>
      </c>
      <c r="K517" s="2">
        <v>-143.48785871964719</v>
      </c>
      <c r="L517" s="1">
        <v>-2.8521281263712232E-2</v>
      </c>
    </row>
    <row r="518" spans="1:12" x14ac:dyDescent="0.3">
      <c r="A518">
        <v>5418</v>
      </c>
      <c r="B518" t="s">
        <v>569</v>
      </c>
      <c r="C518" t="s">
        <v>7</v>
      </c>
      <c r="D518" s="3">
        <v>687</v>
      </c>
      <c r="E518" t="s">
        <v>535</v>
      </c>
      <c r="F518" s="2">
        <v>2877000</v>
      </c>
      <c r="G518" s="2">
        <v>2883000</v>
      </c>
      <c r="H518" s="2">
        <f t="shared" si="12"/>
        <v>6000</v>
      </c>
      <c r="I518" s="2">
        <v>4187.7729257641922</v>
      </c>
      <c r="J518" s="2">
        <v>4196.5065502183406</v>
      </c>
      <c r="K518" s="2">
        <v>8.733624454148412</v>
      </c>
      <c r="L518" s="1">
        <v>2.0855057351407574E-3</v>
      </c>
    </row>
    <row r="519" spans="1:12" x14ac:dyDescent="0.3">
      <c r="A519">
        <v>5421</v>
      </c>
      <c r="B519" t="s">
        <v>103</v>
      </c>
      <c r="C519" t="s">
        <v>7</v>
      </c>
      <c r="D519" s="3">
        <v>1065</v>
      </c>
      <c r="E519" t="s">
        <v>63</v>
      </c>
      <c r="F519" s="2">
        <v>5623000</v>
      </c>
      <c r="G519" s="2">
        <v>5492000</v>
      </c>
      <c r="H519" s="2">
        <f t="shared" si="12"/>
        <v>-131000</v>
      </c>
      <c r="I519" s="2">
        <v>5279.8122065727703</v>
      </c>
      <c r="J519" s="2">
        <v>5156.807511737089</v>
      </c>
      <c r="K519" s="2">
        <v>-123.00469483568122</v>
      </c>
      <c r="L519" s="1">
        <v>-2.329717232793891E-2</v>
      </c>
    </row>
    <row r="520" spans="1:12" x14ac:dyDescent="0.3">
      <c r="A520">
        <v>5422</v>
      </c>
      <c r="B520" t="s">
        <v>288</v>
      </c>
      <c r="C520" t="s">
        <v>7</v>
      </c>
      <c r="D520" s="3">
        <v>749</v>
      </c>
      <c r="E520" t="s">
        <v>232</v>
      </c>
      <c r="F520" s="2">
        <v>3147000</v>
      </c>
      <c r="G520" s="2">
        <v>3206000</v>
      </c>
      <c r="H520" s="2">
        <f t="shared" si="12"/>
        <v>59000</v>
      </c>
      <c r="I520" s="2">
        <v>4201.6021361815756</v>
      </c>
      <c r="J520" s="2">
        <v>4280.3738317757006</v>
      </c>
      <c r="K520" s="2">
        <v>78.771695594125049</v>
      </c>
      <c r="L520" s="1">
        <v>1.8748013981569642E-2</v>
      </c>
    </row>
    <row r="521" spans="1:12" x14ac:dyDescent="0.3">
      <c r="A521">
        <v>5425</v>
      </c>
      <c r="B521" t="s">
        <v>526</v>
      </c>
      <c r="C521" t="s">
        <v>7</v>
      </c>
      <c r="D521" s="3">
        <v>593</v>
      </c>
      <c r="E521" t="s">
        <v>478</v>
      </c>
      <c r="F521" s="2">
        <v>3935000</v>
      </c>
      <c r="G521" s="2">
        <v>3963000</v>
      </c>
      <c r="H521" s="2">
        <f t="shared" si="12"/>
        <v>28000</v>
      </c>
      <c r="I521" s="2">
        <v>6635.7504215851604</v>
      </c>
      <c r="J521" s="2">
        <v>6682.9679595278249</v>
      </c>
      <c r="K521" s="2">
        <v>47.217537942664421</v>
      </c>
      <c r="L521" s="1">
        <v>7.1156289707750954E-3</v>
      </c>
    </row>
    <row r="522" spans="1:12" x14ac:dyDescent="0.3">
      <c r="A522">
        <v>5426</v>
      </c>
      <c r="B522" t="s">
        <v>101</v>
      </c>
      <c r="C522" t="s">
        <v>7</v>
      </c>
      <c r="D522" s="3">
        <v>690</v>
      </c>
      <c r="E522" t="s">
        <v>63</v>
      </c>
      <c r="F522" s="2">
        <v>3167000</v>
      </c>
      <c r="G522" s="2">
        <v>3374000</v>
      </c>
      <c r="H522" s="2">
        <f t="shared" si="12"/>
        <v>207000</v>
      </c>
      <c r="I522" s="2">
        <v>4589.855072463768</v>
      </c>
      <c r="J522" s="2">
        <v>4889.855072463768</v>
      </c>
      <c r="K522" s="2">
        <v>300</v>
      </c>
      <c r="L522" s="1">
        <v>6.5361540890432585E-2</v>
      </c>
    </row>
    <row r="523" spans="1:12" x14ac:dyDescent="0.3">
      <c r="A523">
        <v>5428</v>
      </c>
      <c r="B523" t="s">
        <v>192</v>
      </c>
      <c r="C523" t="s">
        <v>7</v>
      </c>
      <c r="D523" s="3">
        <v>705</v>
      </c>
      <c r="E523" t="s">
        <v>145</v>
      </c>
      <c r="F523" s="2">
        <v>3015000</v>
      </c>
      <c r="G523" s="2">
        <v>3045000</v>
      </c>
      <c r="H523" s="2">
        <f t="shared" si="12"/>
        <v>30000</v>
      </c>
      <c r="I523" s="2">
        <v>4276.5957446808507</v>
      </c>
      <c r="J523" s="2">
        <v>4319.1489361702124</v>
      </c>
      <c r="K523" s="2">
        <v>42.55319148936178</v>
      </c>
      <c r="L523" s="1">
        <v>9.9502487562189244E-3</v>
      </c>
    </row>
    <row r="524" spans="1:12" x14ac:dyDescent="0.3">
      <c r="A524">
        <v>5431</v>
      </c>
      <c r="B524" t="s">
        <v>527</v>
      </c>
      <c r="C524" t="s">
        <v>7</v>
      </c>
      <c r="D524" s="3">
        <v>660</v>
      </c>
      <c r="E524" t="s">
        <v>478</v>
      </c>
      <c r="F524" s="2">
        <v>3864000</v>
      </c>
      <c r="G524" s="2">
        <v>4219000</v>
      </c>
      <c r="H524" s="2">
        <f t="shared" si="12"/>
        <v>355000</v>
      </c>
      <c r="I524" s="2">
        <v>5854.545454545455</v>
      </c>
      <c r="J524" s="2">
        <v>6392.424242424242</v>
      </c>
      <c r="K524" s="2">
        <v>537.87878787878708</v>
      </c>
      <c r="L524" s="1">
        <v>9.1873706004140646E-2</v>
      </c>
    </row>
    <row r="525" spans="1:12" x14ac:dyDescent="0.3">
      <c r="A525">
        <v>5432</v>
      </c>
      <c r="B525" t="s">
        <v>283</v>
      </c>
      <c r="C525" t="s">
        <v>7</v>
      </c>
      <c r="D525" s="3">
        <v>826</v>
      </c>
      <c r="E525" t="s">
        <v>232</v>
      </c>
      <c r="F525" s="2">
        <v>3729000</v>
      </c>
      <c r="G525" s="2">
        <v>3944000</v>
      </c>
      <c r="H525" s="2">
        <f t="shared" si="12"/>
        <v>215000</v>
      </c>
      <c r="I525" s="2">
        <v>4514.5278450363194</v>
      </c>
      <c r="J525" s="2">
        <v>4774.8184019370456</v>
      </c>
      <c r="K525" s="2">
        <v>260.29055690072619</v>
      </c>
      <c r="L525" s="1">
        <v>5.7656208098685935E-2</v>
      </c>
    </row>
    <row r="526" spans="1:12" x14ac:dyDescent="0.3">
      <c r="A526">
        <v>5434</v>
      </c>
      <c r="B526" t="s">
        <v>435</v>
      </c>
      <c r="C526" t="s">
        <v>7</v>
      </c>
      <c r="D526" s="3">
        <v>1464</v>
      </c>
      <c r="E526" t="s">
        <v>380</v>
      </c>
      <c r="F526" s="2">
        <v>6678000</v>
      </c>
      <c r="G526" s="2">
        <v>7325000</v>
      </c>
      <c r="H526" s="2">
        <f t="shared" si="12"/>
        <v>647000</v>
      </c>
      <c r="I526" s="2">
        <v>4561.4754098360654</v>
      </c>
      <c r="J526" s="2">
        <v>5003.4153005464477</v>
      </c>
      <c r="K526" s="2">
        <v>441.93989071038231</v>
      </c>
      <c r="L526" s="1">
        <v>9.68852949985025E-2</v>
      </c>
    </row>
    <row r="527" spans="1:12" x14ac:dyDescent="0.3">
      <c r="A527">
        <v>5435</v>
      </c>
      <c r="B527" t="s">
        <v>570</v>
      </c>
      <c r="C527" t="s">
        <v>7</v>
      </c>
      <c r="D527" s="3">
        <v>903</v>
      </c>
      <c r="E527" t="s">
        <v>535</v>
      </c>
      <c r="F527" s="2">
        <v>4052000</v>
      </c>
      <c r="G527" s="2">
        <v>4278000</v>
      </c>
      <c r="H527" s="2">
        <f t="shared" si="12"/>
        <v>226000</v>
      </c>
      <c r="I527" s="2">
        <v>4487.2646733111851</v>
      </c>
      <c r="J527" s="2">
        <v>4737.5415282392023</v>
      </c>
      <c r="K527" s="2">
        <v>250.2768549280172</v>
      </c>
      <c r="L527" s="1">
        <v>5.5774925962487544E-2</v>
      </c>
    </row>
    <row r="528" spans="1:12" x14ac:dyDescent="0.3">
      <c r="A528">
        <v>5437</v>
      </c>
      <c r="B528" t="s">
        <v>376</v>
      </c>
      <c r="C528" t="s">
        <v>7</v>
      </c>
      <c r="D528" s="3">
        <v>859</v>
      </c>
      <c r="E528" t="s">
        <v>338</v>
      </c>
      <c r="F528" s="2">
        <v>4025000</v>
      </c>
      <c r="G528" s="2">
        <v>3907000</v>
      </c>
      <c r="H528" s="2">
        <f t="shared" si="12"/>
        <v>-118000</v>
      </c>
      <c r="I528" s="2">
        <v>4685.6810244470316</v>
      </c>
      <c r="J528" s="2">
        <v>4548.3119906868451</v>
      </c>
      <c r="K528" s="2">
        <v>-137.36903376018654</v>
      </c>
      <c r="L528" s="1">
        <v>-2.931677018633546E-2</v>
      </c>
    </row>
    <row r="529" spans="1:12" x14ac:dyDescent="0.3">
      <c r="A529">
        <v>5438</v>
      </c>
      <c r="B529" t="s">
        <v>469</v>
      </c>
      <c r="C529" t="s">
        <v>7</v>
      </c>
      <c r="D529" s="3">
        <v>1111</v>
      </c>
      <c r="E529" t="s">
        <v>438</v>
      </c>
      <c r="F529" s="2">
        <v>5307000</v>
      </c>
      <c r="G529" s="2">
        <v>5849000</v>
      </c>
      <c r="H529" s="2">
        <f t="shared" si="12"/>
        <v>542000</v>
      </c>
      <c r="I529" s="2">
        <v>4776.7776777677764</v>
      </c>
      <c r="J529" s="2">
        <v>5264.6264626462644</v>
      </c>
      <c r="K529" s="2">
        <v>487.848784878488</v>
      </c>
      <c r="L529" s="1">
        <v>0.10212926323723388</v>
      </c>
    </row>
    <row r="530" spans="1:12" x14ac:dyDescent="0.3">
      <c r="A530">
        <v>5439</v>
      </c>
      <c r="B530" t="s">
        <v>574</v>
      </c>
      <c r="C530" t="s">
        <v>7</v>
      </c>
      <c r="D530" s="3">
        <v>1115</v>
      </c>
      <c r="E530" t="s">
        <v>535</v>
      </c>
      <c r="F530" s="2">
        <v>4887000</v>
      </c>
      <c r="G530" s="2">
        <v>5271000</v>
      </c>
      <c r="H530" s="2">
        <f t="shared" si="12"/>
        <v>384000</v>
      </c>
      <c r="I530" s="2">
        <v>4382.9596412556057</v>
      </c>
      <c r="J530" s="2">
        <v>4727.3542600896862</v>
      </c>
      <c r="K530" s="2">
        <v>344.39461883408057</v>
      </c>
      <c r="L530" s="1">
        <v>7.8575813382443183E-2</v>
      </c>
    </row>
    <row r="531" spans="1:12" x14ac:dyDescent="0.3">
      <c r="A531">
        <v>5440</v>
      </c>
      <c r="B531" t="s">
        <v>187</v>
      </c>
      <c r="C531" t="s">
        <v>7</v>
      </c>
      <c r="D531" s="3">
        <v>507</v>
      </c>
      <c r="E531" t="s">
        <v>145</v>
      </c>
      <c r="F531" s="2">
        <v>2696000</v>
      </c>
      <c r="G531" s="2">
        <v>2921000</v>
      </c>
      <c r="H531" s="2">
        <f t="shared" si="12"/>
        <v>225000</v>
      </c>
      <c r="I531" s="2">
        <v>5317.5542406311633</v>
      </c>
      <c r="J531" s="2">
        <v>5761.3412228796842</v>
      </c>
      <c r="K531" s="2">
        <v>443.78698224852087</v>
      </c>
      <c r="L531" s="1">
        <v>8.3456973293768583E-2</v>
      </c>
    </row>
    <row r="532" spans="1:12" x14ac:dyDescent="0.3">
      <c r="A532">
        <v>5443</v>
      </c>
      <c r="B532" t="s">
        <v>530</v>
      </c>
      <c r="C532" t="s">
        <v>7</v>
      </c>
      <c r="D532" s="3">
        <v>839</v>
      </c>
      <c r="E532" t="s">
        <v>478</v>
      </c>
      <c r="F532" s="2">
        <v>3632000</v>
      </c>
      <c r="G532" s="2">
        <v>3526000</v>
      </c>
      <c r="H532" s="2">
        <f t="shared" si="12"/>
        <v>-106000</v>
      </c>
      <c r="I532" s="2">
        <v>4328.9630512514896</v>
      </c>
      <c r="J532" s="2">
        <v>4202.6221692491063</v>
      </c>
      <c r="K532" s="2">
        <v>-126.3408820023833</v>
      </c>
      <c r="L532" s="1">
        <v>-2.9185022026431605E-2</v>
      </c>
    </row>
    <row r="533" spans="1:12" x14ac:dyDescent="0.3">
      <c r="A533">
        <v>5444</v>
      </c>
      <c r="B533" t="s">
        <v>104</v>
      </c>
      <c r="C533" t="s">
        <v>7</v>
      </c>
      <c r="D533" s="3">
        <v>679</v>
      </c>
      <c r="E533" t="s">
        <v>63</v>
      </c>
      <c r="F533" s="2">
        <v>2894000</v>
      </c>
      <c r="G533" s="2">
        <v>2953000</v>
      </c>
      <c r="H533" s="2">
        <f t="shared" si="12"/>
        <v>59000</v>
      </c>
      <c r="I533" s="2">
        <v>4262.1502209131077</v>
      </c>
      <c r="J533" s="2">
        <v>4349.0427098674518</v>
      </c>
      <c r="K533" s="2">
        <v>86.892488954344117</v>
      </c>
      <c r="L533" s="1">
        <v>2.0387007601934917E-2</v>
      </c>
    </row>
    <row r="534" spans="1:12" x14ac:dyDescent="0.3">
      <c r="A534">
        <v>5446</v>
      </c>
      <c r="B534" t="s">
        <v>102</v>
      </c>
      <c r="C534" t="s">
        <v>7</v>
      </c>
      <c r="D534" s="3">
        <v>913</v>
      </c>
      <c r="E534" t="s">
        <v>63</v>
      </c>
      <c r="F534" s="2">
        <v>4179000</v>
      </c>
      <c r="G534" s="2">
        <v>4483000</v>
      </c>
      <c r="H534" s="2">
        <f t="shared" si="12"/>
        <v>304000</v>
      </c>
      <c r="I534" s="2">
        <v>4577.2179627601317</v>
      </c>
      <c r="J534" s="2">
        <v>4910.1861993428256</v>
      </c>
      <c r="K534" s="2">
        <v>332.96823658269386</v>
      </c>
      <c r="L534" s="1">
        <v>7.2744675759751007E-2</v>
      </c>
    </row>
    <row r="535" spans="1:12" x14ac:dyDescent="0.3">
      <c r="A535">
        <v>5447</v>
      </c>
      <c r="B535" t="s">
        <v>470</v>
      </c>
      <c r="C535" t="s">
        <v>7</v>
      </c>
      <c r="D535" s="3">
        <v>1070</v>
      </c>
      <c r="E535" t="s">
        <v>438</v>
      </c>
      <c r="F535" s="2">
        <v>5160000</v>
      </c>
      <c r="G535" s="2">
        <v>5706000</v>
      </c>
      <c r="H535" s="2">
        <f t="shared" si="12"/>
        <v>546000</v>
      </c>
      <c r="I535" s="2">
        <v>4822.4299065420564</v>
      </c>
      <c r="J535" s="2">
        <v>5332.7102803738317</v>
      </c>
      <c r="K535" s="2">
        <v>510.28037383177525</v>
      </c>
      <c r="L535" s="1">
        <v>0.105813953488372</v>
      </c>
    </row>
    <row r="536" spans="1:12" x14ac:dyDescent="0.3">
      <c r="A536">
        <v>5448</v>
      </c>
      <c r="B536" t="s">
        <v>105</v>
      </c>
      <c r="C536" t="s">
        <v>7</v>
      </c>
      <c r="D536" s="3">
        <v>1310</v>
      </c>
      <c r="E536" t="s">
        <v>63</v>
      </c>
      <c r="F536" s="2">
        <v>6282000</v>
      </c>
      <c r="G536" s="2">
        <v>6453000</v>
      </c>
      <c r="H536" s="2">
        <f t="shared" si="12"/>
        <v>171000</v>
      </c>
      <c r="I536" s="2">
        <v>4795.419847328244</v>
      </c>
      <c r="J536" s="2">
        <v>4925.9541984732823</v>
      </c>
      <c r="K536" s="2">
        <v>130.53435114503827</v>
      </c>
      <c r="L536" s="1">
        <v>2.7220630372492859E-2</v>
      </c>
    </row>
    <row r="537" spans="1:12" x14ac:dyDescent="0.3">
      <c r="A537">
        <v>5449</v>
      </c>
      <c r="B537" t="s">
        <v>436</v>
      </c>
      <c r="C537" t="s">
        <v>7</v>
      </c>
      <c r="D537" s="3">
        <v>721</v>
      </c>
      <c r="E537" t="s">
        <v>380</v>
      </c>
      <c r="F537" s="2">
        <v>3113000</v>
      </c>
      <c r="G537" s="2">
        <v>3078000</v>
      </c>
      <c r="H537" s="2">
        <f t="shared" si="12"/>
        <v>-35000</v>
      </c>
      <c r="I537" s="2">
        <v>4317.6144244105408</v>
      </c>
      <c r="J537" s="2">
        <v>4269.070735090153</v>
      </c>
      <c r="K537" s="2">
        <v>-48.543689320387784</v>
      </c>
      <c r="L537" s="1">
        <v>-1.1243173787343267E-2</v>
      </c>
    </row>
    <row r="538" spans="1:12" x14ac:dyDescent="0.3">
      <c r="A538">
        <v>5450</v>
      </c>
      <c r="B538" t="s">
        <v>531</v>
      </c>
      <c r="C538" t="s">
        <v>7</v>
      </c>
      <c r="D538" s="3">
        <v>946</v>
      </c>
      <c r="E538" t="s">
        <v>478</v>
      </c>
      <c r="F538" s="2">
        <v>4155000</v>
      </c>
      <c r="G538" s="2">
        <v>4453000</v>
      </c>
      <c r="H538" s="2">
        <f t="shared" si="12"/>
        <v>298000</v>
      </c>
      <c r="I538" s="2">
        <v>4392.1775898520082</v>
      </c>
      <c r="J538" s="2">
        <v>4707.1881606765328</v>
      </c>
      <c r="K538" s="2">
        <v>315.01057082452462</v>
      </c>
      <c r="L538" s="1">
        <v>7.1720818291215474E-2</v>
      </c>
    </row>
    <row r="539" spans="1:12" x14ac:dyDescent="0.3">
      <c r="A539">
        <v>5455</v>
      </c>
      <c r="B539" t="s">
        <v>532</v>
      </c>
      <c r="C539" t="s">
        <v>7</v>
      </c>
      <c r="D539" s="3">
        <v>649</v>
      </c>
      <c r="E539" t="s">
        <v>478</v>
      </c>
      <c r="F539" s="2">
        <v>2976000</v>
      </c>
      <c r="G539" s="2">
        <v>3246000</v>
      </c>
      <c r="H539" s="2">
        <f t="shared" si="12"/>
        <v>270000</v>
      </c>
      <c r="I539" s="2">
        <v>4585.5161787365178</v>
      </c>
      <c r="J539" s="2">
        <v>5001.540832049307</v>
      </c>
      <c r="K539" s="2">
        <v>416.02465331278927</v>
      </c>
      <c r="L539" s="1">
        <v>9.0725806451612975E-2</v>
      </c>
    </row>
    <row r="540" spans="1:12" x14ac:dyDescent="0.3">
      <c r="A540">
        <v>5456</v>
      </c>
      <c r="B540" t="s">
        <v>225</v>
      </c>
      <c r="C540" t="s">
        <v>7</v>
      </c>
      <c r="D540" s="3">
        <v>808</v>
      </c>
      <c r="E540" t="s">
        <v>196</v>
      </c>
      <c r="F540" s="2">
        <v>4899000</v>
      </c>
      <c r="G540" s="2">
        <v>4956000</v>
      </c>
      <c r="H540" s="2">
        <f t="shared" si="12"/>
        <v>57000</v>
      </c>
      <c r="I540" s="2">
        <v>6063.1188118811879</v>
      </c>
      <c r="J540" s="2">
        <v>6133.6633663366338</v>
      </c>
      <c r="K540" s="2">
        <v>70.544554455445905</v>
      </c>
      <c r="L540" s="1">
        <v>1.1635027556644273E-2</v>
      </c>
    </row>
    <row r="541" spans="1:12" x14ac:dyDescent="0.3">
      <c r="A541">
        <v>5458</v>
      </c>
      <c r="B541" t="s">
        <v>374</v>
      </c>
      <c r="C541" t="s">
        <v>7</v>
      </c>
      <c r="D541" s="3">
        <v>417</v>
      </c>
      <c r="E541" t="s">
        <v>338</v>
      </c>
      <c r="F541" s="2">
        <v>2232000</v>
      </c>
      <c r="G541" s="2">
        <v>2474000</v>
      </c>
      <c r="H541" s="2">
        <f t="shared" si="12"/>
        <v>242000</v>
      </c>
      <c r="I541" s="2">
        <v>5352.517985611511</v>
      </c>
      <c r="J541" s="2">
        <v>5932.8537170263789</v>
      </c>
      <c r="K541" s="2">
        <v>580.33573141486795</v>
      </c>
      <c r="L541" s="1">
        <v>0.10842293906810033</v>
      </c>
    </row>
    <row r="542" spans="1:12" x14ac:dyDescent="0.3">
      <c r="A542">
        <v>5459</v>
      </c>
      <c r="B542" t="s">
        <v>188</v>
      </c>
      <c r="C542" t="s">
        <v>7</v>
      </c>
      <c r="D542" s="3">
        <v>606</v>
      </c>
      <c r="E542" t="s">
        <v>145</v>
      </c>
      <c r="F542" s="2">
        <v>2674000</v>
      </c>
      <c r="G542" s="2">
        <v>2749000</v>
      </c>
      <c r="H542" s="2">
        <f t="shared" si="12"/>
        <v>75000</v>
      </c>
      <c r="I542" s="2">
        <v>4412.5412541254127</v>
      </c>
      <c r="J542" s="2">
        <v>4536.3036303630361</v>
      </c>
      <c r="K542" s="2">
        <v>123.76237623762336</v>
      </c>
      <c r="L542" s="1">
        <v>2.8047868362004395E-2</v>
      </c>
    </row>
    <row r="543" spans="1:12" x14ac:dyDescent="0.3">
      <c r="A543">
        <v>5460</v>
      </c>
      <c r="B543" t="s">
        <v>475</v>
      </c>
      <c r="C543" t="s">
        <v>7</v>
      </c>
      <c r="D543" s="3">
        <v>865</v>
      </c>
      <c r="E543" t="s">
        <v>438</v>
      </c>
      <c r="F543" s="2">
        <v>3752000</v>
      </c>
      <c r="G543" s="2">
        <v>3855000</v>
      </c>
      <c r="H543" s="2">
        <f t="shared" ref="H543:H565" si="13">G543-F543</f>
        <v>103000</v>
      </c>
      <c r="I543" s="2">
        <v>4337.5722543352604</v>
      </c>
      <c r="J543" s="2">
        <v>4456.6473988439302</v>
      </c>
      <c r="K543" s="2">
        <v>119.07514450866984</v>
      </c>
      <c r="L543" s="1">
        <v>2.7452025586353786E-2</v>
      </c>
    </row>
    <row r="544" spans="1:12" x14ac:dyDescent="0.3">
      <c r="A544">
        <v>5461</v>
      </c>
      <c r="B544" t="s">
        <v>226</v>
      </c>
      <c r="C544" t="s">
        <v>7</v>
      </c>
      <c r="D544" s="3">
        <v>885</v>
      </c>
      <c r="E544" t="s">
        <v>196</v>
      </c>
      <c r="F544" s="2">
        <v>5399000</v>
      </c>
      <c r="G544" s="2">
        <v>5723000</v>
      </c>
      <c r="H544" s="2">
        <f t="shared" si="13"/>
        <v>324000</v>
      </c>
      <c r="I544" s="2">
        <v>6100.5649717514125</v>
      </c>
      <c r="J544" s="2">
        <v>6466.666666666667</v>
      </c>
      <c r="K544" s="2">
        <v>366.10169491525448</v>
      </c>
      <c r="L544" s="1">
        <v>6.0011113169105429E-2</v>
      </c>
    </row>
    <row r="545" spans="1:12" x14ac:dyDescent="0.3">
      <c r="A545">
        <v>5462</v>
      </c>
      <c r="B545" t="s">
        <v>476</v>
      </c>
      <c r="C545" t="s">
        <v>7</v>
      </c>
      <c r="D545" s="3">
        <v>849</v>
      </c>
      <c r="E545" t="s">
        <v>438</v>
      </c>
      <c r="F545" s="2">
        <v>3699000</v>
      </c>
      <c r="G545" s="2">
        <v>3791000</v>
      </c>
      <c r="H545" s="2">
        <f t="shared" si="13"/>
        <v>92000</v>
      </c>
      <c r="I545" s="2">
        <v>4356.8904593639572</v>
      </c>
      <c r="J545" s="2">
        <v>4465.2532391048289</v>
      </c>
      <c r="K545" s="2">
        <v>108.3627797408717</v>
      </c>
      <c r="L545" s="1">
        <v>2.4871586915382559E-2</v>
      </c>
    </row>
    <row r="546" spans="1:12" x14ac:dyDescent="0.3">
      <c r="A546">
        <v>5463</v>
      </c>
      <c r="B546" t="s">
        <v>193</v>
      </c>
      <c r="C546" t="s">
        <v>7</v>
      </c>
      <c r="D546" s="3">
        <v>1260</v>
      </c>
      <c r="E546" t="s">
        <v>145</v>
      </c>
      <c r="F546" s="2">
        <v>5651000</v>
      </c>
      <c r="G546" s="2">
        <v>6167000</v>
      </c>
      <c r="H546" s="2">
        <f t="shared" si="13"/>
        <v>516000</v>
      </c>
      <c r="I546" s="2">
        <v>4484.9206349206352</v>
      </c>
      <c r="J546" s="2">
        <v>4894.4444444444443</v>
      </c>
      <c r="K546" s="2">
        <v>409.52380952380918</v>
      </c>
      <c r="L546" s="1">
        <v>9.1311272341178473E-2</v>
      </c>
    </row>
    <row r="547" spans="1:12" x14ac:dyDescent="0.3">
      <c r="A547">
        <v>5464</v>
      </c>
      <c r="B547" t="s">
        <v>575</v>
      </c>
      <c r="C547" t="s">
        <v>7</v>
      </c>
      <c r="D547" s="3">
        <v>1185</v>
      </c>
      <c r="E547" t="s">
        <v>535</v>
      </c>
      <c r="F547" s="2">
        <v>5076000</v>
      </c>
      <c r="G547" s="2">
        <v>5316000</v>
      </c>
      <c r="H547" s="2">
        <f t="shared" si="13"/>
        <v>240000</v>
      </c>
      <c r="I547" s="2">
        <v>4283.5443037974683</v>
      </c>
      <c r="J547" s="2">
        <v>4486.0759493670885</v>
      </c>
      <c r="K547" s="2">
        <v>202.5316455696202</v>
      </c>
      <c r="L547" s="1">
        <v>4.7281323877068543E-2</v>
      </c>
    </row>
    <row r="548" spans="1:12" x14ac:dyDescent="0.3">
      <c r="A548">
        <v>5465</v>
      </c>
      <c r="B548" t="s">
        <v>230</v>
      </c>
      <c r="C548" t="s">
        <v>7</v>
      </c>
      <c r="D548" s="3">
        <v>849</v>
      </c>
      <c r="E548" t="s">
        <v>196</v>
      </c>
      <c r="F548" s="2">
        <v>3632000</v>
      </c>
      <c r="G548" s="2">
        <v>3691000</v>
      </c>
      <c r="H548" s="2">
        <f t="shared" si="13"/>
        <v>59000</v>
      </c>
      <c r="I548" s="2">
        <v>4277.9740871613667</v>
      </c>
      <c r="J548" s="2">
        <v>4347.4676089517079</v>
      </c>
      <c r="K548" s="2">
        <v>69.493521790341219</v>
      </c>
      <c r="L548" s="1">
        <v>1.6244493392070399E-2</v>
      </c>
    </row>
    <row r="549" spans="1:12" x14ac:dyDescent="0.3">
      <c r="A549">
        <v>5466</v>
      </c>
      <c r="B549" t="s">
        <v>377</v>
      </c>
      <c r="C549" t="s">
        <v>7</v>
      </c>
      <c r="D549" s="3">
        <v>1106</v>
      </c>
      <c r="E549" t="s">
        <v>338</v>
      </c>
      <c r="F549" s="2">
        <v>5244000</v>
      </c>
      <c r="G549" s="2">
        <v>5511000</v>
      </c>
      <c r="H549" s="2">
        <f t="shared" si="13"/>
        <v>267000</v>
      </c>
      <c r="I549" s="2">
        <v>4741.4104882459314</v>
      </c>
      <c r="J549" s="2">
        <v>4982.8209764918629</v>
      </c>
      <c r="K549" s="2">
        <v>241.41048824593145</v>
      </c>
      <c r="L549" s="1">
        <v>5.0915331807780351E-2</v>
      </c>
    </row>
    <row r="550" spans="1:12" x14ac:dyDescent="0.3">
      <c r="A550">
        <v>5467</v>
      </c>
      <c r="B550" t="s">
        <v>228</v>
      </c>
      <c r="C550" t="s">
        <v>7</v>
      </c>
      <c r="D550" s="3">
        <v>724</v>
      </c>
      <c r="E550" t="s">
        <v>196</v>
      </c>
      <c r="F550" s="2">
        <v>3122000</v>
      </c>
      <c r="G550" s="2">
        <v>3160000</v>
      </c>
      <c r="H550" s="2">
        <f t="shared" si="13"/>
        <v>38000</v>
      </c>
      <c r="I550" s="2">
        <v>4312.1546961325967</v>
      </c>
      <c r="J550" s="2">
        <v>4364.6408839779006</v>
      </c>
      <c r="K550" s="2">
        <v>52.486187845303903</v>
      </c>
      <c r="L550" s="1">
        <v>1.2171684817424736E-2</v>
      </c>
    </row>
    <row r="551" spans="1:12" x14ac:dyDescent="0.3">
      <c r="A551">
        <v>5468</v>
      </c>
      <c r="B551" t="s">
        <v>471</v>
      </c>
      <c r="C551" t="s">
        <v>7</v>
      </c>
      <c r="D551" s="3">
        <v>896</v>
      </c>
      <c r="E551" t="s">
        <v>438</v>
      </c>
      <c r="F551" s="2">
        <v>5198000</v>
      </c>
      <c r="G551" s="2">
        <v>5738000</v>
      </c>
      <c r="H551" s="2">
        <f t="shared" si="13"/>
        <v>540000</v>
      </c>
      <c r="I551" s="2">
        <v>5801.3392857142853</v>
      </c>
      <c r="J551" s="2">
        <v>6404.0178571428569</v>
      </c>
      <c r="K551" s="2">
        <v>602.67857142857156</v>
      </c>
      <c r="L551" s="1">
        <v>0.103886110042324</v>
      </c>
    </row>
    <row r="552" spans="1:12" x14ac:dyDescent="0.3">
      <c r="A552">
        <v>6905</v>
      </c>
      <c r="B552" t="s">
        <v>334</v>
      </c>
      <c r="C552" t="s">
        <v>7</v>
      </c>
      <c r="D552" s="3">
        <v>1149</v>
      </c>
      <c r="E552" t="s">
        <v>292</v>
      </c>
      <c r="F552" s="2">
        <v>5348000</v>
      </c>
      <c r="G552" s="2">
        <v>5738000</v>
      </c>
      <c r="H552" s="2">
        <f t="shared" si="13"/>
        <v>390000</v>
      </c>
      <c r="I552" s="2">
        <v>4654.4821583986077</v>
      </c>
      <c r="J552" s="2">
        <v>4993.9077458659704</v>
      </c>
      <c r="K552" s="2">
        <v>339.42558746736267</v>
      </c>
      <c r="L552" s="1">
        <v>7.2924457741211618E-2</v>
      </c>
    </row>
    <row r="553" spans="1:12" x14ac:dyDescent="0.3">
      <c r="A553">
        <v>6908</v>
      </c>
      <c r="B553" t="s">
        <v>337</v>
      </c>
      <c r="C553" t="s">
        <v>594</v>
      </c>
      <c r="D553" s="3">
        <v>1631</v>
      </c>
      <c r="E553" t="s">
        <v>338</v>
      </c>
      <c r="F553" s="2">
        <v>8341000</v>
      </c>
      <c r="G553" s="2">
        <v>8205000</v>
      </c>
      <c r="H553" s="2">
        <f t="shared" si="13"/>
        <v>-136000</v>
      </c>
      <c r="I553" s="2">
        <v>5114.040465971796</v>
      </c>
      <c r="J553" s="2">
        <v>5030.6560392397305</v>
      </c>
      <c r="K553" s="2">
        <v>-83.384426732065549</v>
      </c>
      <c r="L553" s="1">
        <v>-1.6304999400551363E-2</v>
      </c>
    </row>
    <row r="554" spans="1:12" x14ac:dyDescent="0.3">
      <c r="A554">
        <v>6909</v>
      </c>
      <c r="B554" t="s">
        <v>378</v>
      </c>
      <c r="C554" t="s">
        <v>7</v>
      </c>
      <c r="D554" s="3">
        <v>683</v>
      </c>
      <c r="E554" t="s">
        <v>338</v>
      </c>
      <c r="F554" s="2">
        <v>3450000</v>
      </c>
      <c r="G554" s="2">
        <v>3741000</v>
      </c>
      <c r="H554" s="2">
        <f t="shared" si="13"/>
        <v>291000</v>
      </c>
      <c r="I554" s="2">
        <v>5051.2445095168378</v>
      </c>
      <c r="J554" s="2">
        <v>5477.3060029282578</v>
      </c>
      <c r="K554" s="2">
        <v>426.06149341142009</v>
      </c>
      <c r="L554" s="1">
        <v>8.4347826086956498E-2</v>
      </c>
    </row>
    <row r="555" spans="1:12" x14ac:dyDescent="0.3">
      <c r="A555">
        <v>6910</v>
      </c>
      <c r="B555" t="s">
        <v>142</v>
      </c>
      <c r="C555" t="s">
        <v>7</v>
      </c>
      <c r="D555" s="3">
        <v>1183</v>
      </c>
      <c r="E555" t="s">
        <v>108</v>
      </c>
      <c r="F555" s="2">
        <v>5929000</v>
      </c>
      <c r="G555" s="2">
        <v>5886000</v>
      </c>
      <c r="H555" s="2">
        <f t="shared" si="13"/>
        <v>-43000</v>
      </c>
      <c r="I555" s="2">
        <v>5011.834319526627</v>
      </c>
      <c r="J555" s="2">
        <v>4975.4860524091291</v>
      </c>
      <c r="K555" s="2">
        <v>-36.348267117497926</v>
      </c>
      <c r="L555" s="1">
        <v>-7.2524877719682994E-3</v>
      </c>
    </row>
    <row r="556" spans="1:12" x14ac:dyDescent="0.3">
      <c r="A556">
        <v>6911</v>
      </c>
      <c r="B556" t="s">
        <v>106</v>
      </c>
      <c r="C556" t="s">
        <v>7</v>
      </c>
      <c r="D556" s="3">
        <v>584</v>
      </c>
      <c r="E556" t="s">
        <v>63</v>
      </c>
      <c r="F556" s="2">
        <v>3261000</v>
      </c>
      <c r="G556" s="2">
        <v>3258000</v>
      </c>
      <c r="H556" s="2">
        <f t="shared" si="13"/>
        <v>-3000</v>
      </c>
      <c r="I556" s="2">
        <v>5583.9041095890407</v>
      </c>
      <c r="J556" s="2">
        <v>5578.767123287671</v>
      </c>
      <c r="K556" s="2">
        <v>-5.1369863013696886</v>
      </c>
      <c r="L556" s="1">
        <v>-9.1996320147191E-4</v>
      </c>
    </row>
    <row r="557" spans="1:12" x14ac:dyDescent="0.3">
      <c r="A557">
        <v>6912</v>
      </c>
      <c r="B557" t="s">
        <v>289</v>
      </c>
      <c r="C557" t="s">
        <v>7</v>
      </c>
      <c r="D557" s="3">
        <v>621</v>
      </c>
      <c r="E557" t="s">
        <v>232</v>
      </c>
      <c r="F557" s="2">
        <v>4348000</v>
      </c>
      <c r="G557" s="2">
        <v>4221000</v>
      </c>
      <c r="H557" s="2">
        <f t="shared" si="13"/>
        <v>-127000</v>
      </c>
      <c r="I557" s="2">
        <v>7001.6103059581319</v>
      </c>
      <c r="J557" s="2">
        <v>6797.101449275362</v>
      </c>
      <c r="K557" s="2">
        <v>-204.50885668276987</v>
      </c>
      <c r="L557" s="1">
        <v>-2.9208831646734153E-2</v>
      </c>
    </row>
    <row r="558" spans="1:12" x14ac:dyDescent="0.3">
      <c r="A558">
        <v>6913</v>
      </c>
      <c r="B558" t="s">
        <v>290</v>
      </c>
      <c r="C558" t="s">
        <v>7</v>
      </c>
      <c r="D558" s="3">
        <v>1201</v>
      </c>
      <c r="E558" t="s">
        <v>232</v>
      </c>
      <c r="F558" s="2">
        <v>5610000</v>
      </c>
      <c r="G558" s="2">
        <v>6158000</v>
      </c>
      <c r="H558" s="2">
        <f t="shared" si="13"/>
        <v>548000</v>
      </c>
      <c r="I558" s="2">
        <v>4671.1074104912577</v>
      </c>
      <c r="J558" s="2">
        <v>5127.3938384679432</v>
      </c>
      <c r="K558" s="2">
        <v>456.28642797668545</v>
      </c>
      <c r="L558" s="1">
        <v>9.7682709447415181E-2</v>
      </c>
    </row>
    <row r="559" spans="1:12" x14ac:dyDescent="0.3">
      <c r="A559">
        <v>6914</v>
      </c>
      <c r="B559" t="s">
        <v>137</v>
      </c>
      <c r="C559" t="s">
        <v>7</v>
      </c>
      <c r="D559" s="3">
        <v>880</v>
      </c>
      <c r="E559" t="s">
        <v>108</v>
      </c>
      <c r="F559" s="2">
        <v>4556000</v>
      </c>
      <c r="G559" s="2">
        <v>4500000</v>
      </c>
      <c r="H559" s="2">
        <f t="shared" si="13"/>
        <v>-56000</v>
      </c>
      <c r="I559" s="2">
        <v>5177.272727272727</v>
      </c>
      <c r="J559" s="2">
        <v>5113.636363636364</v>
      </c>
      <c r="K559" s="2">
        <v>-63.636363636363058</v>
      </c>
      <c r="L559" s="1">
        <v>-1.2291483757682067E-2</v>
      </c>
    </row>
    <row r="560" spans="1:12" x14ac:dyDescent="0.3">
      <c r="A560">
        <v>6915</v>
      </c>
      <c r="B560" t="s">
        <v>429</v>
      </c>
      <c r="C560" t="s">
        <v>7</v>
      </c>
      <c r="D560" s="3">
        <v>1376</v>
      </c>
      <c r="E560" t="s">
        <v>380</v>
      </c>
      <c r="F560" s="2">
        <v>7006000</v>
      </c>
      <c r="G560" s="2">
        <v>7993000</v>
      </c>
      <c r="H560" s="2">
        <f t="shared" si="13"/>
        <v>987000</v>
      </c>
      <c r="I560" s="2">
        <v>5091.5697674418607</v>
      </c>
      <c r="J560" s="2">
        <v>5808.8662790697672</v>
      </c>
      <c r="K560" s="2">
        <v>717.29651162790651</v>
      </c>
      <c r="L560" s="1">
        <v>0.14087924636026253</v>
      </c>
    </row>
    <row r="561" spans="1:14" x14ac:dyDescent="0.3">
      <c r="A561">
        <v>6916</v>
      </c>
      <c r="B561" t="s">
        <v>572</v>
      </c>
      <c r="C561" t="s">
        <v>7</v>
      </c>
      <c r="D561" s="3">
        <v>735</v>
      </c>
      <c r="E561" t="s">
        <v>535</v>
      </c>
      <c r="F561" s="2">
        <v>4485000</v>
      </c>
      <c r="G561" s="2">
        <v>4354000</v>
      </c>
      <c r="H561" s="2">
        <f t="shared" si="13"/>
        <v>-131000</v>
      </c>
      <c r="I561" s="2">
        <v>6102.0408163265311</v>
      </c>
      <c r="J561" s="2">
        <v>5923.8095238095239</v>
      </c>
      <c r="K561" s="2">
        <v>-178.2312925170072</v>
      </c>
      <c r="L561" s="1">
        <v>-2.9208472686733621E-2</v>
      </c>
    </row>
    <row r="562" spans="1:14" x14ac:dyDescent="0.3">
      <c r="A562">
        <v>6917</v>
      </c>
      <c r="B562" t="s">
        <v>190</v>
      </c>
      <c r="C562" t="s">
        <v>7</v>
      </c>
      <c r="D562" s="3">
        <v>553</v>
      </c>
      <c r="E562" t="s">
        <v>145</v>
      </c>
      <c r="F562" s="2">
        <v>3570000</v>
      </c>
      <c r="G562" s="2">
        <v>3466000</v>
      </c>
      <c r="H562" s="2">
        <f t="shared" si="13"/>
        <v>-104000</v>
      </c>
      <c r="I562" s="2">
        <v>6455.6962025316452</v>
      </c>
      <c r="J562" s="2">
        <v>6267.6311030741408</v>
      </c>
      <c r="K562" s="2">
        <v>-188.0650994575044</v>
      </c>
      <c r="L562" s="1">
        <v>-2.9131652661064409E-2</v>
      </c>
    </row>
    <row r="563" spans="1:14" x14ac:dyDescent="0.3">
      <c r="A563">
        <v>6918</v>
      </c>
      <c r="B563" t="s">
        <v>194</v>
      </c>
      <c r="C563" t="s">
        <v>7</v>
      </c>
      <c r="D563" s="3">
        <v>376</v>
      </c>
      <c r="E563" t="s">
        <v>145</v>
      </c>
      <c r="F563" s="2">
        <v>2929000</v>
      </c>
      <c r="G563" s="2">
        <v>2844000</v>
      </c>
      <c r="H563" s="2">
        <f t="shared" si="13"/>
        <v>-85000</v>
      </c>
      <c r="I563" s="2">
        <v>7789.8936170212764</v>
      </c>
      <c r="J563" s="2">
        <v>7563.8297872340427</v>
      </c>
      <c r="K563" s="2">
        <v>-226.06382978723377</v>
      </c>
      <c r="L563" s="1">
        <v>-2.9020143393649677E-2</v>
      </c>
    </row>
    <row r="564" spans="1:14" x14ac:dyDescent="0.3">
      <c r="A564">
        <v>6919</v>
      </c>
      <c r="B564" t="s">
        <v>12</v>
      </c>
      <c r="C564" t="s">
        <v>594</v>
      </c>
      <c r="D564" s="3">
        <v>1290</v>
      </c>
      <c r="E564" t="s">
        <v>13</v>
      </c>
      <c r="F564" s="2">
        <v>6855000</v>
      </c>
      <c r="G564" s="2">
        <v>7019000</v>
      </c>
      <c r="H564" s="2">
        <f t="shared" si="13"/>
        <v>164000</v>
      </c>
      <c r="I564" s="2">
        <v>5313.9534883720926</v>
      </c>
      <c r="J564" s="2">
        <v>5441.0852713178292</v>
      </c>
      <c r="K564" s="2">
        <v>127.13178294573663</v>
      </c>
      <c r="L564" s="1">
        <v>2.3924142961342126E-2</v>
      </c>
      <c r="N564" s="4"/>
    </row>
    <row r="565" spans="1:14" x14ac:dyDescent="0.3">
      <c r="A565">
        <v>6920</v>
      </c>
      <c r="B565" t="s">
        <v>138</v>
      </c>
      <c r="C565" t="s">
        <v>7</v>
      </c>
      <c r="D565" s="3">
        <v>899</v>
      </c>
      <c r="E565" t="s">
        <v>108</v>
      </c>
      <c r="F565" s="2">
        <v>4413000</v>
      </c>
      <c r="G565" s="2">
        <v>4489000</v>
      </c>
      <c r="H565" s="2">
        <f t="shared" si="13"/>
        <v>76000</v>
      </c>
      <c r="I565" s="2">
        <v>4908.7875417130144</v>
      </c>
      <c r="J565" s="2">
        <v>4993.3259176863185</v>
      </c>
      <c r="K565" s="2">
        <v>84.538375973304028</v>
      </c>
      <c r="L565" s="1">
        <v>1.7221844550192687E-2</v>
      </c>
    </row>
  </sheetData>
  <sheetProtection password="FF6B" sheet="1" objects="1" scenarios="1"/>
  <autoFilter ref="A11:L565"/>
  <sortState ref="A12:N564">
    <sortCondition ref="A12:A564"/>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Summary</vt:lpstr>
      <vt:lpstr>data</vt:lpstr>
      <vt:lpstr>dfenums</vt:lpstr>
      <vt:lpstr>Summary!Print_Area</vt:lpstr>
    </vt:vector>
  </TitlesOfParts>
  <Company>Kent County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Hamilton, Ian - BSS FP</dc:creator>
  <cp:lastModifiedBy>Martin, Ashley - BSS FP</cp:lastModifiedBy>
  <cp:lastPrinted>2017-01-17T15:59:33Z</cp:lastPrinted>
  <dcterms:created xsi:type="dcterms:W3CDTF">2017-01-05T08:52:42Z</dcterms:created>
  <dcterms:modified xsi:type="dcterms:W3CDTF">2017-01-20T12:30:20Z</dcterms:modified>
</cp:coreProperties>
</file>