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K:\BSS FP Revenue Finance Team\Schools and PVI Budget Team\School Budgets 2022-23\KELSI\"/>
    </mc:Choice>
  </mc:AlternateContent>
  <xr:revisionPtr revIDLastSave="0" documentId="8_{422347A1-1A48-4723-8D6C-467CDA9F1D96}" xr6:coauthVersionLast="47" xr6:coauthVersionMax="47" xr10:uidLastSave="{00000000-0000-0000-0000-000000000000}"/>
  <workbookProtection workbookAlgorithmName="SHA-512" workbookHashValue="+IOkYy0iNBjfd9UAEbaFA3+rhcuKgrmXNyLTMJ2hcvU/P6lbWxLCQJjdBjDSGUNFpy6rMwRZ/aMKFAb3RglDqA==" workbookSaltValue="4eF3MjPTEpKF3QHLQvmGuA==" workbookSpinCount="100000" lockStructure="1"/>
  <bookViews>
    <workbookView xWindow="20370" yWindow="-120" windowWidth="29040" windowHeight="15840" xr2:uid="{28E6B08F-2F5C-4E21-87C2-907B9EDAA8C5}"/>
  </bookViews>
  <sheets>
    <sheet name="Reckoner" sheetId="1" r:id="rId1"/>
    <sheet name="Sheet2" sheetId="2" state="hidden" r:id="rId2"/>
  </sheets>
  <definedNames>
    <definedName name="DFENUMS">Sheet2!$O$1:$O$299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17" i="1"/>
  <c r="D19" i="1"/>
  <c r="D17" i="1"/>
  <c r="C19" i="1"/>
  <c r="C17" i="1"/>
  <c r="E12" i="1" l="1"/>
  <c r="D12" i="1"/>
  <c r="C12" i="1"/>
  <c r="E10" i="1"/>
  <c r="D10" i="1"/>
  <c r="C10" i="1"/>
  <c r="C5" i="1"/>
  <c r="C26" i="1"/>
  <c r="D26" i="1" s="1"/>
  <c r="E26" i="1" s="1"/>
  <c r="G26" i="1" s="1"/>
  <c r="C24" i="1"/>
  <c r="D24" i="1" s="1"/>
  <c r="E24" i="1" s="1"/>
  <c r="G24" i="1" s="1"/>
  <c r="G19" i="1"/>
  <c r="G17" i="1"/>
  <c r="B31" i="1" l="1"/>
  <c r="B30" i="1"/>
  <c r="G12" i="1"/>
  <c r="G10" i="1"/>
  <c r="C33" i="1"/>
  <c r="C32" i="1"/>
  <c r="B33" i="1"/>
  <c r="B32" i="1"/>
  <c r="D32" i="1" l="1"/>
  <c r="D33" i="1"/>
  <c r="C31" i="1"/>
  <c r="D31" i="1" s="1"/>
  <c r="C30" i="1"/>
  <c r="D30" i="1" s="1"/>
  <c r="A35" i="1"/>
</calcChain>
</file>

<file path=xl/sharedStrings.xml><?xml version="1.0" encoding="utf-8"?>
<sst xmlns="http://schemas.openxmlformats.org/spreadsheetml/2006/main" count="1878" uniqueCount="361">
  <si>
    <t>Year 1 to 11 pupils in receipt of pupil premium</t>
  </si>
  <si>
    <t>Approximate qualifying number (60%)</t>
  </si>
  <si>
    <t>Pupils in mainstream</t>
  </si>
  <si>
    <t>Pupils in Special schools, Pupil Referral Units and Specialist Resourced Provisions</t>
  </si>
  <si>
    <t>Number of funded hours (*15)</t>
  </si>
  <si>
    <t>Allocation for Funded Pupils (75% of total expected costs)</t>
  </si>
  <si>
    <t>Academic Year 2021/22</t>
  </si>
  <si>
    <t>Financial Year 2021/22</t>
  </si>
  <si>
    <t>Financial Year 2022/23</t>
  </si>
  <si>
    <t>Academic Year 2022/23</t>
  </si>
  <si>
    <t>Academic Year 2023/24</t>
  </si>
  <si>
    <t>Financial Year 2023/24</t>
  </si>
  <si>
    <t>Financial Year 2024/25</t>
  </si>
  <si>
    <t>Allocation for Funded Pupils (60% of total expected costs)</t>
  </si>
  <si>
    <t>Allocation for Funded Pupils (25% of total expected costs)</t>
  </si>
  <si>
    <t>Projected Initial Allocation</t>
  </si>
  <si>
    <t>Cost to be funded from other sources</t>
  </si>
  <si>
    <t>Minimum to forecast as expenditure to be eligible</t>
  </si>
  <si>
    <t>The expenditure will be higher than funding received, as this figure is caluclated by adding your funding received plus the amount to be funded from other sources. If your expenditure is lower than this amount then you must plan for the return for some of the grant funding.</t>
  </si>
  <si>
    <t>Projected funding from other sources</t>
  </si>
  <si>
    <t>The census count to use in the pink boxes is the October prior to the academic year. For example the 2022/23 academic year grant will be based on the count from October 2021.</t>
  </si>
  <si>
    <t>DFE Number</t>
  </si>
  <si>
    <t>Establishment Name1</t>
  </si>
  <si>
    <t>Establishment Type1</t>
  </si>
  <si>
    <t>Maintained School or Academy2</t>
  </si>
  <si>
    <t>Number of Mainstream Funded Pupils3</t>
  </si>
  <si>
    <t>Number of Mainstream Funded hours4</t>
  </si>
  <si>
    <t>Allocation for Mainstream Funded Pupils (75% of total expected costs)</t>
  </si>
  <si>
    <t>Number of SEN Funded Pupil numbers5</t>
  </si>
  <si>
    <t>Number of SEN Funded hours6</t>
  </si>
  <si>
    <t>Allocation for SEN Funded Pupils (75% of total expected costs)</t>
  </si>
  <si>
    <t>Original allocation total, funded by ESFA using 60% eligible pupil</t>
  </si>
  <si>
    <t>Updated allocation total, funded by ESFA using 76% eligible pupil (75% of total expected costs)</t>
  </si>
  <si>
    <t>Final payment (including NRPF) Payment 7</t>
  </si>
  <si>
    <t>St Johns Church of England Primary School</t>
  </si>
  <si>
    <t>Voluntary controlled school</t>
  </si>
  <si>
    <t>LA Maintained</t>
  </si>
  <si>
    <t>Repton Manor Primary School</t>
  </si>
  <si>
    <t>Foundation school</t>
  </si>
  <si>
    <t>The Discovery School</t>
  </si>
  <si>
    <t>Community school</t>
  </si>
  <si>
    <t>Maypole Primary School</t>
  </si>
  <si>
    <t>Woodlands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</si>
  <si>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</si>
  <si>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</si>
  <si>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</si>
  <si>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</si>
  <si>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</si>
  <si>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</si>
  <si>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</si>
  <si>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</si>
  <si>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Capel Primary School</t>
  </si>
  <si>
    <t>Dunton Green Primary School</t>
  </si>
  <si>
    <t>Hadlow Primary School</t>
  </si>
  <si>
    <t>Four Elms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</si>
  <si>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</si>
  <si>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</si>
  <si>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</si>
  <si>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</si>
  <si>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</si>
  <si>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</si>
  <si>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</si>
  <si>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</si>
  <si>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</si>
  <si>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</si>
  <si>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</si>
  <si>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</si>
  <si>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</si>
  <si>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</si>
  <si>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</si>
  <si>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</si>
  <si>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</si>
  <si>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</si>
  <si>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</si>
  <si>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</si>
  <si>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</si>
  <si>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</si>
  <si>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</si>
  <si>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</si>
  <si>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</si>
  <si>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</si>
  <si>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</si>
  <si>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</si>
  <si>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</si>
  <si>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</si>
  <si>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Primary School</t>
  </si>
  <si>
    <t>Rodmersham School</t>
  </si>
  <si>
    <t>Rose Street Primary School</t>
  </si>
  <si>
    <t>Canterbury Road Primary School</t>
  </si>
  <si>
    <t>Blean Primary School</t>
  </si>
  <si>
    <t>Herne Bay Infant School</t>
  </si>
  <si>
    <t>Hoath Primary School</t>
  </si>
  <si>
    <t>Westmeads Community Infant School</t>
  </si>
  <si>
    <t>Whitstable Junior School</t>
  </si>
  <si>
    <t>Aldington Primary School</t>
  </si>
  <si>
    <t>Victoria Road Primary School</t>
  </si>
  <si>
    <t>Willesborough Infant School</t>
  </si>
  <si>
    <t>Bethersden Primary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</si>
  <si>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</si>
  <si>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</si>
  <si>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</si>
  <si>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</si>
  <si>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</si>
  <si>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</si>
  <si>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</si>
  <si>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</si>
  <si>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</si>
  <si>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</si>
  <si>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</si>
  <si>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</si>
  <si>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</si>
  <si>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</si>
  <si>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</si>
  <si>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</si>
  <si>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</si>
  <si>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</si>
  <si>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</si>
  <si>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</si>
  <si>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</si>
  <si>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</si>
  <si>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</si>
  <si>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</si>
  <si>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</si>
  <si>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</si>
  <si>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</si>
  <si>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</si>
  <si>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</si>
  <si>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</si>
  <si>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</si>
  <si>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</si>
  <si>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</si>
  <si>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</si>
  <si>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</si>
  <si>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</si>
  <si>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</si>
  <si>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</si>
  <si>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</si>
  <si>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</si>
  <si>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</si>
  <si>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</si>
  <si>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</si>
  <si>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</si>
  <si>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</si>
  <si>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</si>
  <si>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</si>
  <si>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</si>
  <si>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</si>
  <si>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</si>
  <si>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</si>
  <si>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</si>
  <si>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</si>
  <si>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</si>
  <si>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King's Farm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</si>
  <si>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</si>
  <si>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</si>
  <si>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</si>
  <si>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</si>
  <si>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</si>
  <si>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</si>
  <si>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Sedley's Church of England Voluntary Aided Primary School</t>
  </si>
  <si>
    <t>Voluntary aided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</si>
  <si>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</si>
  <si>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</si>
  <si>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</si>
  <si>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</si>
  <si>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</si>
  <si>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</si>
  <si>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</si>
  <si>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</si>
  <si>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</si>
  <si>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</si>
  <si>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</si>
  <si>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</si>
  <si>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</si>
  <si>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</si>
  <si>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</si>
  <si>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</si>
  <si>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</si>
  <si>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</si>
  <si>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</si>
  <si>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</si>
  <si>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Maidstone, St Michael's Church of England Junior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</si>
  <si>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</si>
  <si>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</si>
  <si>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</si>
  <si>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</si>
  <si>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</si>
  <si>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</si>
  <si>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</si>
  <si>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</si>
  <si>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</si>
  <si>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</si>
  <si>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</si>
  <si>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</si>
  <si>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</si>
  <si>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</si>
  <si>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</si>
  <si>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</si>
  <si>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</si>
  <si>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</si>
  <si>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</si>
  <si>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</si>
  <si>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</si>
  <si>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</si>
  <si>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</si>
  <si>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</si>
  <si>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</si>
  <si>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</si>
  <si>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</si>
  <si>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</si>
  <si>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</si>
  <si>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</si>
  <si>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</si>
  <si>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</si>
  <si>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</si>
  <si>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</si>
  <si>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</si>
  <si>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</si>
  <si>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</si>
  <si>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</si>
  <si>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</si>
  <si>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Sibertswold Church of England Primary School at Shepherdswell</t>
  </si>
  <si>
    <t>Birchington Church of England Primary School</t>
  </si>
  <si>
    <t>Margate, Holy Trinity and St John's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</si>
  <si>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</si>
  <si>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</si>
  <si>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</si>
  <si>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</si>
  <si>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</si>
  <si>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</si>
  <si>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</si>
  <si>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</si>
  <si>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</si>
  <si>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</si>
  <si>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</si>
  <si>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and Nursery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</si>
  <si>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</si>
  <si>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</si>
  <si>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</si>
  <si>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</si>
  <si>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</si>
  <si>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</si>
  <si>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</si>
  <si>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</si>
  <si>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</si>
  <si>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</si>
  <si>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</si>
  <si>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</si>
  <si>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</si>
  <si>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Primary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</si>
  <si>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</si>
  <si>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</si>
  <si>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</si>
  <si>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</si>
  <si>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</si>
  <si>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</si>
  <si>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</si>
  <si>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Ashford, St Mary's Church of England Primary School</t>
  </si>
  <si>
    <t>Wittersham Church of England Primary School</t>
  </si>
  <si>
    <t>Elham Church of England Primary School</t>
  </si>
  <si>
    <t>Saltwood CofE Primary School</t>
  </si>
  <si>
    <t>Ash Cartwright and Kelsey Church of England Primary School</t>
  </si>
  <si>
    <t>Dover, St Mary's Church of England Primary School</t>
  </si>
  <si>
    <t>St Peter-in-Thanet CofE Junior School</t>
  </si>
  <si>
    <t>Ramsgate, Holy Trinity Church of England Primary School</t>
  </si>
  <si>
    <t>St Mary's Church of England Voluntary Aided Primary School</t>
  </si>
  <si>
    <t>St Augustine's Catholic Primary School</t>
  </si>
  <si>
    <t>St Ethelbert's Catholic Primary School</t>
  </si>
  <si>
    <t>St Anselm's Catholic Primary School</t>
  </si>
  <si>
    <t>Our Lady's Catholic Primary School, Dartford</t>
  </si>
  <si>
    <t>St Thomas' Catholic Primary School, Canterbury</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</si>
  <si>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</si>
  <si>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</si>
  <si>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</si>
  <si>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</si>
  <si>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</si>
  <si>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</si>
  <si>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</si>
  <si>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</si>
  <si>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Joy Lane Primary Foundation School</t>
  </si>
  <si>
    <t>Rusthall St Paul's CofE VA Primary School</t>
  </si>
  <si>
    <t>Green Park Community Primary School</t>
  </si>
  <si>
    <t>Garlinge Primary School and Nursery</t>
  </si>
  <si>
    <t>Newington Community Primary School</t>
  </si>
  <si>
    <t>Goat Lees Primary School</t>
  </si>
  <si>
    <t>Dartford Science &amp; Technology College</t>
  </si>
  <si>
    <t>Northfleet School for Girls</t>
  </si>
  <si>
    <t>Tunbridge Wells Girls' Grammar School</t>
  </si>
  <si>
    <t>Tunbridge Wells Grammar School for Boys</t>
  </si>
  <si>
    <t>The Holmesdale School</t>
  </si>
  <si>
    <t>Dover Grammar School for Girls</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</si>
  <si>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</si>
  <si>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</si>
  <si>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</si>
  <si>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</si>
  <si>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</si>
  <si>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</si>
  <si>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</si>
  <si>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</si>
  <si>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St Francis' Catholic Primary School, Maidstone</t>
  </si>
  <si>
    <t>Ditton Church of England Junior School</t>
  </si>
  <si>
    <t>Ditton Infant School</t>
  </si>
  <si>
    <t>Holy Trinity Church of England Primary School, Dartford</t>
  </si>
  <si>
    <t>St Bartholomew's Catholic Primary School, Swanley</t>
  </si>
  <si>
    <t>Greatstone Primary School</t>
  </si>
  <si>
    <t>Wincheap Foundation Primary School</t>
  </si>
  <si>
    <t>Brookfield Junior School</t>
  </si>
  <si>
    <t>Harcourt Primary School</t>
  </si>
  <si>
    <t>Willesborough Junior School</t>
  </si>
  <si>
    <t>Thamesview School</t>
  </si>
  <si>
    <t>Aylesford School</t>
  </si>
  <si>
    <t>Simon Langton Grammar School for Boys</t>
  </si>
  <si>
    <t>The Malling School</t>
  </si>
  <si>
    <t>The Archbishop's School</t>
  </si>
  <si>
    <t>Hugh Christie School</t>
  </si>
  <si>
    <t>St George's Church of England Foundation School</t>
  </si>
  <si>
    <t>Northfleet Technology College</t>
  </si>
  <si>
    <t>Dover Grammar School for Boys</t>
  </si>
  <si>
    <t>St John's Catholic Comprehensive</t>
  </si>
  <si>
    <t>The Royal Harbour Academy</t>
  </si>
  <si>
    <t>Special Maintained School or Special Academy2</t>
  </si>
  <si>
    <t>Number of funded Pupils3</t>
  </si>
  <si>
    <t>Number of SEN hours funded4</t>
  </si>
  <si>
    <t>Total allocation funded by ESFA (75% of total expected costs)</t>
  </si>
  <si>
    <t>Foundation special school</t>
  </si>
  <si>
    <t>LA Maintained Special</t>
  </si>
  <si>
    <t>Community special school</t>
  </si>
  <si>
    <t>Pupil referral unit</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</si>
  <si>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</si>
  <si>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</si>
  <si>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</si>
  <si>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</si>
  <si>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</si>
  <si>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</si>
  <si>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</si>
  <si>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</si>
  <si>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</si>
  <si>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</si>
  <si>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</si>
  <si>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</si>
  <si>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</si>
  <si>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</si>
  <si>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The Orchard School</t>
  </si>
  <si>
    <t>St Nicholas' School</t>
  </si>
  <si>
    <t>Portal House School</t>
  </si>
  <si>
    <t>The Wyvern School (Buxford)</t>
  </si>
  <si>
    <t>Oakley School</t>
  </si>
  <si>
    <t>Meadowfield School</t>
  </si>
  <si>
    <t>Laleham Gap School</t>
  </si>
  <si>
    <t>Two Bridges School</t>
  </si>
  <si>
    <t>DFE</t>
  </si>
  <si>
    <t>Qualifying number of pupils</t>
  </si>
  <si>
    <t>This ready reckoner is provided to help schools with their multi year budget plans. It reflects our current understanding of the school led tutoring grant although final allocations will be published by the ESFA and will be final. This is a ringfenced grant and reference must be made to the conditions of grant. Eligibility for this grant has been changed from approximately 60% to approximately 76% of Ever 6 pupils. Actual eligibilty appears to vary and we cannot offer definitive advice on future year allocations.</t>
  </si>
  <si>
    <t>ESFA have included the following text in their guidance, schools will have to take their own view on whether this increase is likely to be implemented in future years; 'From May 2022 until the end of the academic year, funding allocations will be increased by 16 percentage points from 60% to around 76% of pupils that are eligible for pupil premium in years 1 to 11. This is additional funding for schools to deliver tuition within the 2021 to 2022 academic year. The number of pupils will be rounded to the nearest whole number.'</t>
  </si>
  <si>
    <t>LAESTAB</t>
  </si>
  <si>
    <t>Allocation for Mainstream Funded Pupils (60% of total expected costs)</t>
  </si>
  <si>
    <t>Allocation for SEN Funded Pupils (60% of total expected costs)</t>
  </si>
  <si>
    <t>Total allocation funded by ESFA (102% of eligible pupils funded, 60% of total expected costs)</t>
  </si>
  <si>
    <t>First payment (including NRPF) Payment7</t>
  </si>
  <si>
    <t>Kings Hill School Primary and Nursery</t>
  </si>
  <si>
    <t>Bapchild and Tonge Church of England Primary School and Nursery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</si>
</sst>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 x14ac:knownFonts="1">
    <font>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rgb="FFFF99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1" fontId="1" fillId="2" borderId="1" xfId="0" applyNumberFormat="1" applyFont="1" applyFill="1" applyBorder="1" applyAlignment="1" applyProtection="1">
      <alignment horizontal="center" vertical="center"/>
      <protection locked="0"/>
    </xf>
    <xf numFmtId="0" fontId="1" fillId="0" borderId="0" xfId="0" applyFont="1" applyAlignment="1" applyProtection="1">
      <alignment horizontal="left" vertical="top"/>
    </xf>
    <xf numFmtId="0" fontId="2" fillId="0" borderId="0" xfId="0" applyFont="1" applyBorder="1" applyAlignment="1" applyProtection="1">
      <alignment horizontal="left" vertical="top" wrapText="1"/>
    </xf>
    <xf numFmtId="0" fontId="2" fillId="0" borderId="1"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Alignment="1" applyProtection="1">
      <alignment horizontal="left" vertical="top"/>
    </xf>
    <xf numFmtId="0" fontId="1" fillId="0" borderId="0" xfId="0" applyFont="1" applyAlignment="1" applyProtection="1">
      <alignment horizontal="left" vertical="top" wrapText="1"/>
    </xf>
    <xf numFmtId="0" fontId="1" fillId="0" borderId="0"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1" xfId="0" applyFont="1" applyBorder="1" applyAlignment="1" applyProtection="1">
      <alignment horizontal="center" vertical="center" wrapText="1"/>
    </xf>
    <xf numFmtId="1" fontId="1" fillId="0" borderId="0" xfId="0" applyNumberFormat="1" applyFont="1" applyFill="1" applyBorder="1" applyAlignment="1" applyProtection="1">
      <alignment horizontal="center" vertical="center"/>
    </xf>
    <xf numFmtId="1" fontId="1" fillId="0" borderId="1" xfId="0" applyNumberFormat="1" applyFont="1" applyFill="1" applyBorder="1" applyAlignment="1" applyProtection="1">
      <alignment horizontal="center" vertical="center"/>
    </xf>
    <xf numFmtId="1" fontId="1" fillId="0" borderId="2"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0" fontId="1" fillId="0" borderId="0" xfId="0" applyFont="1" applyBorder="1" applyAlignment="1" applyProtection="1">
      <alignment horizontal="left" vertical="top"/>
    </xf>
    <xf numFmtId="1" fontId="1" fillId="0" borderId="0" xfId="0" applyNumberFormat="1" applyFont="1" applyAlignment="1" applyProtection="1">
      <alignment horizontal="left" vertical="top"/>
    </xf>
    <xf numFmtId="0" fontId="1" fillId="0" borderId="0" xfId="0" applyFont="1" applyAlignment="1" applyProtection="1">
      <alignment horizontal="centerContinuous" vertical="top" wrapText="1"/>
    </xf>
    <xf numFmtId="0" fontId="1" fillId="0" borderId="0" xfId="0" applyFont="1" applyAlignment="1" applyProtection="1">
      <alignment horizontal="centerContinuous" vertical="top"/>
    </xf>
    <xf numFmtId="0" fontId="2" fillId="0" borderId="1" xfId="0" applyFont="1" applyBorder="1" applyAlignment="1" applyProtection="1">
      <alignment horizontal="left" vertical="top"/>
    </xf>
    <xf numFmtId="164" fontId="1" fillId="0" borderId="1" xfId="0" applyNumberFormat="1" applyFont="1" applyBorder="1" applyAlignment="1" applyProtection="1">
      <alignment horizontal="left" vertical="top"/>
    </xf>
    <xf numFmtId="165" fontId="1" fillId="0" borderId="0" xfId="0" applyNumberFormat="1" applyFont="1" applyAlignment="1" applyProtection="1">
      <alignment horizontal="left" vertical="top"/>
    </xf>
    <xf numFmtId="0" fontId="1" fillId="0" borderId="0" xfId="0" applyFont="1" applyFill="1" applyAlignment="1" applyProtection="1">
      <alignment horizontal="left" vertical="top"/>
    </xf>
    <xf numFmtId="0" fontId="2" fillId="0" borderId="1"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EA78-58FB-4ECE-BF89-31841C96DFAD}">
  <dimension ref="A1:J35"/>
  <sheetViews>
    <sheetView showGridLines="0" tabSelected="1" zoomScaleNormal="100" workbookViewId="0">
      <selection activeCell="B5" sqref="B5"/>
    </sheetView>
  </sheetViews>
  <sheetFormatPr defaultRowHeight="15" x14ac:dyDescent="0.25"/>
  <cols>
    <col min="1" max="1" width="34" style="2" customWidth="1"/>
    <col min="2" max="5" width="22.85546875" style="2" customWidth="1"/>
    <col min="6" max="6" width="4.140625" style="2" customWidth="1"/>
    <col min="7" max="7" width="15.28515625" style="2" customWidth="1"/>
    <col min="8" max="8" width="9.140625" style="2"/>
    <col min="9" max="9" width="12.7109375" style="2" bestFit="1" customWidth="1"/>
    <col min="10" max="16384" width="9.140625" style="2"/>
  </cols>
  <sheetData>
    <row r="1" spans="1:10" ht="69.75" customHeight="1" x14ac:dyDescent="0.25">
      <c r="A1" s="24" t="s">
        <v>352</v>
      </c>
      <c r="B1" s="24"/>
      <c r="C1" s="24"/>
      <c r="D1" s="24"/>
      <c r="E1" s="24"/>
      <c r="F1" s="24"/>
      <c r="G1" s="24"/>
    </row>
    <row r="2" spans="1:10" ht="69" customHeight="1" x14ac:dyDescent="0.25">
      <c r="A2" s="24" t="s">
        <v>353</v>
      </c>
      <c r="B2" s="24"/>
      <c r="C2" s="24"/>
      <c r="D2" s="24"/>
      <c r="E2" s="24"/>
      <c r="F2" s="24"/>
      <c r="G2" s="24"/>
    </row>
    <row r="3" spans="1:10" ht="36.75" customHeight="1" x14ac:dyDescent="0.25">
      <c r="A3" s="24" t="s">
        <v>20</v>
      </c>
      <c r="B3" s="24"/>
      <c r="C3" s="24"/>
      <c r="D3" s="24"/>
      <c r="E3" s="24"/>
      <c r="F3" s="24"/>
      <c r="G3" s="24"/>
    </row>
    <row r="4" spans="1:10" ht="14.25" customHeight="1" x14ac:dyDescent="0.25">
      <c r="A4" s="3"/>
      <c r="B4" s="3"/>
      <c r="C4" s="3"/>
      <c r="D4" s="3"/>
      <c r="E4" s="3"/>
    </row>
    <row r="5" spans="1:10" ht="38.25" customHeight="1" x14ac:dyDescent="0.25">
      <c r="A5" s="4" t="s">
        <v>21</v>
      </c>
      <c r="B5" s="1"/>
      <c r="C5" s="5" t="str">
        <f>IFERROR(VLOOKUP(B5,Sheet2!A:B,2,0),"")</f>
        <v/>
      </c>
      <c r="D5" s="3"/>
      <c r="E5" s="3"/>
    </row>
    <row r="6" spans="1:10" ht="14.25" customHeight="1" x14ac:dyDescent="0.25">
      <c r="A6" s="3"/>
      <c r="B6" s="3"/>
      <c r="C6" s="3"/>
      <c r="D6" s="3"/>
      <c r="E6" s="3"/>
    </row>
    <row r="7" spans="1:10" ht="15.75" x14ac:dyDescent="0.25">
      <c r="A7" s="6" t="s">
        <v>6</v>
      </c>
    </row>
    <row r="9" spans="1:10" s="7" customFormat="1" ht="56.25" customHeight="1" x14ac:dyDescent="0.25">
      <c r="B9" s="8"/>
      <c r="C9" s="9" t="s">
        <v>351</v>
      </c>
      <c r="D9" s="10" t="s">
        <v>4</v>
      </c>
      <c r="E9" s="9" t="s">
        <v>5</v>
      </c>
      <c r="G9" s="9" t="s">
        <v>16</v>
      </c>
    </row>
    <row r="10" spans="1:10" ht="49.5" customHeight="1" x14ac:dyDescent="0.25">
      <c r="A10" s="11" t="s">
        <v>2</v>
      </c>
      <c r="B10" s="12"/>
      <c r="C10" s="13">
        <f>IFERROR(VLOOKUP($B$5,Sheet2!$A$2:$M$283,5,0),0)</f>
        <v>0</v>
      </c>
      <c r="D10" s="14">
        <f>IFERROR(VLOOKUP($B$5,Sheet2!$A$2:$M$283,6,0),0)</f>
        <v>0</v>
      </c>
      <c r="E10" s="15">
        <f>IFERROR(VLOOKUP($B$5,Sheet2!$A$2:$M$283,7,0),0)</f>
        <v>0</v>
      </c>
      <c r="G10" s="15">
        <f>E10/3</f>
        <v>0</v>
      </c>
      <c r="J10" s="23"/>
    </row>
    <row r="11" spans="1:10" ht="21" customHeight="1" x14ac:dyDescent="0.25">
      <c r="B11" s="16"/>
      <c r="C11" s="17"/>
      <c r="D11" s="17"/>
    </row>
    <row r="12" spans="1:10" ht="49.5" customHeight="1" x14ac:dyDescent="0.25">
      <c r="A12" s="11" t="s">
        <v>3</v>
      </c>
      <c r="B12" s="12"/>
      <c r="C12" s="13">
        <f>IFERROR(VLOOKUP($B$5,Sheet2!$A$2:$M$283,8,0),0)+IFERROR(VLOOKUP($B$5,Sheet2!$A$286:$M$307,5,0),0)</f>
        <v>0</v>
      </c>
      <c r="D12" s="14">
        <f>IFERROR(VLOOKUP($B$5,Sheet2!$A$2:$M$283,9,0),0)+IFERROR(VLOOKUP($B$5,Sheet2!$A$286:$M$307,6,0),0)</f>
        <v>0</v>
      </c>
      <c r="E12" s="15">
        <f>IFERROR(VLOOKUP($B$5,Sheet2!$A$2:$M$283,10,0),0)+IFERROR(VLOOKUP($B$5,Sheet2!$A$286:$M$307,7,0),0)</f>
        <v>0</v>
      </c>
      <c r="G12" s="15">
        <f>E12/3</f>
        <v>0</v>
      </c>
    </row>
    <row r="14" spans="1:10" ht="15.75" x14ac:dyDescent="0.25">
      <c r="A14" s="6" t="s">
        <v>9</v>
      </c>
    </row>
    <row r="16" spans="1:10" ht="45" x14ac:dyDescent="0.25">
      <c r="A16" s="7"/>
      <c r="B16" s="12"/>
      <c r="C16" s="9" t="s">
        <v>351</v>
      </c>
      <c r="D16" s="9" t="s">
        <v>4</v>
      </c>
      <c r="E16" s="9" t="s">
        <v>13</v>
      </c>
      <c r="G16" s="9" t="s">
        <v>16</v>
      </c>
    </row>
    <row r="17" spans="1:7" ht="49.5" customHeight="1" x14ac:dyDescent="0.25">
      <c r="A17" s="11" t="s">
        <v>2</v>
      </c>
      <c r="B17" s="12"/>
      <c r="C17" s="13">
        <f>IFERROR(VLOOKUP($B$5,Sheet2!$Q$2:$AB$300,5,0),0)</f>
        <v>0</v>
      </c>
      <c r="D17" s="13">
        <f>IFERROR(VLOOKUP($B$5,Sheet2!$Q$2:$AB$300,6,0),0)</f>
        <v>0</v>
      </c>
      <c r="E17" s="15">
        <f>IFERROR(VLOOKUP($B$5,Sheet2!$Q$2:$AB$300,7,0),0)</f>
        <v>0</v>
      </c>
      <c r="G17" s="15">
        <f>E17*(2/3)</f>
        <v>0</v>
      </c>
    </row>
    <row r="18" spans="1:7" x14ac:dyDescent="0.25">
      <c r="B18" s="12"/>
      <c r="C18" s="17"/>
      <c r="D18" s="17"/>
    </row>
    <row r="19" spans="1:7" ht="49.5" customHeight="1" x14ac:dyDescent="0.25">
      <c r="A19" s="11" t="s">
        <v>3</v>
      </c>
      <c r="B19" s="12"/>
      <c r="C19" s="13">
        <f>IFERROR(VLOOKUP($B$5,Sheet2!$Q$2:$AB$300,8,0),0)</f>
        <v>0</v>
      </c>
      <c r="D19" s="13">
        <f>IFERROR(VLOOKUP($B$5,Sheet2!$Q$2:$AB$300,9,0),0)</f>
        <v>0</v>
      </c>
      <c r="E19" s="15">
        <f>IFERROR(VLOOKUP($B$5,Sheet2!$Q$2:$AB$300,10,0),0)</f>
        <v>0</v>
      </c>
      <c r="G19" s="15">
        <f>E19*(2/3)</f>
        <v>0</v>
      </c>
    </row>
    <row r="21" spans="1:7" ht="15.75" x14ac:dyDescent="0.25">
      <c r="A21" s="6" t="s">
        <v>10</v>
      </c>
    </row>
    <row r="23" spans="1:7" ht="45" x14ac:dyDescent="0.25">
      <c r="A23" s="7"/>
      <c r="B23" s="9" t="s">
        <v>0</v>
      </c>
      <c r="C23" s="9" t="s">
        <v>1</v>
      </c>
      <c r="D23" s="9" t="s">
        <v>4</v>
      </c>
      <c r="E23" s="9" t="s">
        <v>14</v>
      </c>
      <c r="G23" s="9" t="s">
        <v>16</v>
      </c>
    </row>
    <row r="24" spans="1:7" ht="49.5" customHeight="1" x14ac:dyDescent="0.25">
      <c r="A24" s="11" t="s">
        <v>2</v>
      </c>
      <c r="B24" s="1"/>
      <c r="C24" s="13">
        <f>B24*0.6</f>
        <v>0</v>
      </c>
      <c r="D24" s="13">
        <f>C24*15</f>
        <v>0</v>
      </c>
      <c r="E24" s="15">
        <f>D24*4.5</f>
        <v>0</v>
      </c>
      <c r="G24" s="15">
        <f>E24*3</f>
        <v>0</v>
      </c>
    </row>
    <row r="25" spans="1:7" x14ac:dyDescent="0.25">
      <c r="C25" s="17"/>
      <c r="D25" s="17"/>
    </row>
    <row r="26" spans="1:7" ht="49.5" customHeight="1" x14ac:dyDescent="0.25">
      <c r="A26" s="11" t="s">
        <v>3</v>
      </c>
      <c r="B26" s="1"/>
      <c r="C26" s="13">
        <f>B26*0.6</f>
        <v>0</v>
      </c>
      <c r="D26" s="13">
        <f>C26*15</f>
        <v>0</v>
      </c>
      <c r="E26" s="15">
        <f>D26*11.75</f>
        <v>0</v>
      </c>
      <c r="G26" s="15">
        <f>E26*3</f>
        <v>0</v>
      </c>
    </row>
    <row r="29" spans="1:7" ht="120" x14ac:dyDescent="0.25">
      <c r="B29" s="9" t="s">
        <v>15</v>
      </c>
      <c r="C29" s="9" t="s">
        <v>19</v>
      </c>
      <c r="D29" s="9" t="s">
        <v>17</v>
      </c>
      <c r="E29" s="18" t="s">
        <v>18</v>
      </c>
      <c r="F29" s="19"/>
      <c r="G29" s="19"/>
    </row>
    <row r="30" spans="1:7" ht="15.75" x14ac:dyDescent="0.25">
      <c r="A30" s="20" t="s">
        <v>7</v>
      </c>
      <c r="B30" s="21">
        <f>(E10+E12)*(7/12)</f>
        <v>0</v>
      </c>
      <c r="C30" s="21">
        <f>(G10+G12)*(7/12)</f>
        <v>0</v>
      </c>
      <c r="D30" s="21">
        <f>B30+C30</f>
        <v>0</v>
      </c>
    </row>
    <row r="31" spans="1:7" ht="15.75" x14ac:dyDescent="0.25">
      <c r="A31" s="20" t="s">
        <v>8</v>
      </c>
      <c r="B31" s="21">
        <f>((E10+E12)*(5/12))+((E17+E19)*(7/12))</f>
        <v>0</v>
      </c>
      <c r="C31" s="21">
        <f>((G10+G12)*(5/12))+((G17+G19)*(7/12))</f>
        <v>0</v>
      </c>
      <c r="D31" s="21">
        <f t="shared" ref="D31:D33" si="0">B31+C31</f>
        <v>0</v>
      </c>
    </row>
    <row r="32" spans="1:7" ht="15.75" x14ac:dyDescent="0.25">
      <c r="A32" s="20" t="s">
        <v>11</v>
      </c>
      <c r="B32" s="21">
        <f>((E17+E19)*(5/12))+((E24+E26)*(7/12))</f>
        <v>0</v>
      </c>
      <c r="C32" s="21">
        <f>((G17+G19)*(5/12))+((G24+G26)*(7/12))</f>
        <v>0</v>
      </c>
      <c r="D32" s="21">
        <f t="shared" si="0"/>
        <v>0</v>
      </c>
    </row>
    <row r="33" spans="1:4" ht="15.75" x14ac:dyDescent="0.25">
      <c r="A33" s="20" t="s">
        <v>12</v>
      </c>
      <c r="B33" s="21">
        <f>(E24+E26)*(5/12)</f>
        <v>0</v>
      </c>
      <c r="C33" s="21">
        <f>(G24+G26)*(5/12)</f>
        <v>0</v>
      </c>
      <c r="D33" s="21">
        <f t="shared" si="0"/>
        <v>0</v>
      </c>
    </row>
    <row r="35" spans="1:4" x14ac:dyDescent="0.25">
      <c r="A35" s="22">
        <f>E10+E12+E17+E19+E24+E26-B30-B31-B32-B33</f>
        <v>0</v>
      </c>
    </row>
  </sheetData>
  <sheetProtection algorithmName="SHA-512" hashValue="55L2Ku23D1BCmTP1OADDQfw8UFKCWobubBWFOpdBmbGKjzcLw9B8yunLhBMbEfNeCuNCFTbVsBPyjnYDta+6BA==" saltValue="SBusIIxIJaGWWwqsqNvI9Q==" spinCount="100000" sheet="1" objects="1" scenarios="1"/>
  <mergeCells count="3">
    <mergeCell ref="A1:G1"/>
    <mergeCell ref="A3:G3"/>
    <mergeCell ref="A2:G2"/>
  </mergeCells>
  <dataValidations count="1">
    <dataValidation type="list" allowBlank="1" showInputMessage="1" showErrorMessage="1" sqref="B5" xr:uid="{F6F50B3B-3F95-468F-971D-BC1CB6ED27EF}">
      <formula1>DFENUMS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AF7C-3AAD-44CC-930E-564FADFE7C0C}">
  <dimension ref="A1:AB307"/>
  <sheetViews>
    <sheetView topLeftCell="F276" workbookViewId="0">
      <selection activeCell="Q25" sqref="Q25:Z25"/>
    </sheetView>
  </sheetViews>
  <sheetFormatPr defaultRowHeight="15" x14ac:dyDescent="0.25"/>
  <sheetData>
    <row r="1" spans="1:28" x14ac:dyDescent="0.25">
      <c r="A1" t="s">
        <v>350</v>
      </c>
      <c r="B1" t="s">
        <v>22</v>
      </c>
      <c r="C1" t="s">
        <v>23</v>
      </c>
      <c r="D1" t="s">
        <v>24</v>
      </c>
      <c r="E1" t="s">
        <v>25</v>
      </c>
      <c r="F1" t="s">
        <v>26</v>
      </c>
      <c r="G1" t="s">
        <v>27</v>
      </c>
      <c r="H1" t="s">
        <v>28</v>
      </c>
      <c r="I1" t="s">
        <v>29</v>
      </c>
      <c r="J1" t="s">
        <v>30</v>
      </c>
      <c r="K1" t="s">
        <v>31</v>
      </c>
      <c r="L1" t="s">
        <v>32</v>
      </c>
      <c r="M1" t="s">
        <v>33</v>
      </c>
      <c r="O1">
        <v>1129</v>
      </c>
      <c r="Q1" t="s">
        <v>354</v>
      </c>
      <c r="R1" t="s">
        <v>22</v>
      </c>
      <c r="S1" t="s">
        <v>23</v>
      </c>
      <c r="T1" t="s">
        <v>24</v>
      </c>
      <c r="U1" t="s">
        <v>25</v>
      </c>
      <c r="V1" t="s">
        <v>26</v>
      </c>
      <c r="W1" t="s">
        <v>355</v>
      </c>
      <c r="X1" t="s">
        <v>28</v>
      </c>
      <c r="Y1" t="s">
        <v>29</v>
      </c>
      <c r="Z1" t="s">
        <v>356</v>
      </c>
      <c r="AA1" t="s">
        <v>357</v>
      </c>
      <c r="AB1" t="s">
        <v>358</v>
      </c>
    </row>
    <row r="2" spans="1:28" x14ac:dyDescent="0.25">
      <c r="A2">
        <v>2000</v>
      </c>
      <c r="B2" t="s">
        <v>34</v>
      </c>
      <c r="C2" t="s">
        <v>35</v>
      </c>
      <c r="D2" t="s">
        <v>36</v>
      </c>
      <c r="E2">
        <v>136</v>
      </c>
      <c r="F2">
        <v>2040</v>
      </c>
      <c r="G2">
        <v>27540</v>
      </c>
      <c r="H2">
        <v>0</v>
      </c>
      <c r="I2">
        <v>0</v>
      </c>
      <c r="J2">
        <v>0</v>
      </c>
      <c r="K2">
        <v>21667.5</v>
      </c>
      <c r="L2">
        <v>27540</v>
      </c>
      <c r="M2">
        <v>14900.625</v>
      </c>
      <c r="O2">
        <v>2000</v>
      </c>
      <c r="Q2">
        <v>2000</v>
      </c>
      <c r="R2" t="s">
        <v>34</v>
      </c>
      <c r="S2" t="s">
        <v>35</v>
      </c>
      <c r="T2" t="s">
        <v>36</v>
      </c>
      <c r="U2">
        <v>188</v>
      </c>
      <c r="V2">
        <v>2820</v>
      </c>
      <c r="W2">
        <v>30456</v>
      </c>
      <c r="X2">
        <v>0</v>
      </c>
      <c r="Y2">
        <v>0</v>
      </c>
      <c r="Z2">
        <v>0</v>
      </c>
      <c r="AA2">
        <v>30456</v>
      </c>
      <c r="AB2">
        <v>8883</v>
      </c>
    </row>
    <row r="3" spans="1:28" x14ac:dyDescent="0.25">
      <c r="A3">
        <v>2002</v>
      </c>
      <c r="B3" t="s">
        <v>37</v>
      </c>
      <c r="C3" t="s">
        <v>38</v>
      </c>
      <c r="D3" t="s">
        <v>36</v>
      </c>
      <c r="E3">
        <v>62</v>
      </c>
      <c r="F3">
        <v>930</v>
      </c>
      <c r="G3">
        <v>12555</v>
      </c>
      <c r="H3">
        <v>0</v>
      </c>
      <c r="I3">
        <v>0</v>
      </c>
      <c r="J3">
        <v>0</v>
      </c>
      <c r="K3">
        <v>9922.5</v>
      </c>
      <c r="L3">
        <v>12555</v>
      </c>
      <c r="M3">
        <v>6766.875</v>
      </c>
      <c r="O3">
        <v>2002</v>
      </c>
      <c r="Q3">
        <v>2002</v>
      </c>
      <c r="R3" t="s">
        <v>37</v>
      </c>
      <c r="S3" t="s">
        <v>38</v>
      </c>
      <c r="T3" t="s">
        <v>36</v>
      </c>
      <c r="U3">
        <v>95</v>
      </c>
      <c r="V3">
        <v>1425</v>
      </c>
      <c r="W3">
        <v>15390</v>
      </c>
      <c r="X3">
        <v>0</v>
      </c>
      <c r="Y3">
        <v>0</v>
      </c>
      <c r="Z3">
        <v>0</v>
      </c>
      <c r="AA3">
        <v>15390</v>
      </c>
      <c r="AB3">
        <v>4488.75</v>
      </c>
    </row>
    <row r="4" spans="1:28" x14ac:dyDescent="0.25">
      <c r="A4">
        <v>2065</v>
      </c>
      <c r="B4" t="s">
        <v>39</v>
      </c>
      <c r="C4" t="s">
        <v>40</v>
      </c>
      <c r="D4" t="s">
        <v>36</v>
      </c>
      <c r="E4">
        <v>27</v>
      </c>
      <c r="F4">
        <v>405</v>
      </c>
      <c r="G4">
        <v>5467.5</v>
      </c>
      <c r="H4">
        <v>0</v>
      </c>
      <c r="I4">
        <v>0</v>
      </c>
      <c r="J4">
        <v>0</v>
      </c>
      <c r="K4">
        <v>4455</v>
      </c>
      <c r="L4">
        <v>5467.5</v>
      </c>
      <c r="M4">
        <v>2868.75</v>
      </c>
      <c r="O4">
        <v>2065</v>
      </c>
      <c r="Q4">
        <v>2065</v>
      </c>
      <c r="R4" t="s">
        <v>39</v>
      </c>
      <c r="S4" t="s">
        <v>40</v>
      </c>
      <c r="T4" t="s">
        <v>36</v>
      </c>
      <c r="U4">
        <v>39</v>
      </c>
      <c r="V4">
        <v>585</v>
      </c>
      <c r="W4">
        <v>6318</v>
      </c>
      <c r="X4">
        <v>0</v>
      </c>
      <c r="Y4">
        <v>0</v>
      </c>
      <c r="Z4">
        <v>0</v>
      </c>
      <c r="AA4">
        <v>6318</v>
      </c>
      <c r="AB4">
        <v>1842.75</v>
      </c>
    </row>
    <row r="5" spans="1:28" x14ac:dyDescent="0.25">
      <c r="A5">
        <v>2066</v>
      </c>
      <c r="B5" t="s">
        <v>41</v>
      </c>
      <c r="C5" t="s">
        <v>40</v>
      </c>
      <c r="D5" t="s">
        <v>36</v>
      </c>
      <c r="E5">
        <v>41</v>
      </c>
      <c r="F5">
        <v>615</v>
      </c>
      <c r="G5">
        <v>8302.5</v>
      </c>
      <c r="H5">
        <v>0</v>
      </c>
      <c r="I5">
        <v>0</v>
      </c>
      <c r="J5">
        <v>0</v>
      </c>
      <c r="K5">
        <v>6480</v>
      </c>
      <c r="L5">
        <v>8302.5</v>
      </c>
      <c r="M5">
        <v>4522.5</v>
      </c>
      <c r="O5">
        <v>2066</v>
      </c>
      <c r="Q5">
        <v>2066</v>
      </c>
      <c r="R5" t="s">
        <v>41</v>
      </c>
      <c r="S5" t="s">
        <v>40</v>
      </c>
      <c r="T5" t="s">
        <v>36</v>
      </c>
      <c r="U5">
        <v>57</v>
      </c>
      <c r="V5">
        <v>855</v>
      </c>
      <c r="W5">
        <v>9234</v>
      </c>
      <c r="X5">
        <v>0</v>
      </c>
      <c r="Y5">
        <v>0</v>
      </c>
      <c r="Z5">
        <v>0</v>
      </c>
      <c r="AA5">
        <v>9234</v>
      </c>
      <c r="AB5">
        <v>2693.25</v>
      </c>
    </row>
    <row r="6" spans="1:28" x14ac:dyDescent="0.25">
      <c r="A6">
        <v>2079</v>
      </c>
      <c r="B6" t="s">
        <v>42</v>
      </c>
      <c r="C6" t="s">
        <v>40</v>
      </c>
      <c r="D6" t="s">
        <v>36</v>
      </c>
      <c r="E6">
        <v>68</v>
      </c>
      <c r="F6">
        <v>1020</v>
      </c>
      <c r="G6">
        <v>13770</v>
      </c>
      <c r="H6">
        <v>0</v>
      </c>
      <c r="I6">
        <v>0</v>
      </c>
      <c r="J6">
        <v>0</v>
      </c>
      <c r="K6">
        <v>10732.5</v>
      </c>
      <c r="L6">
        <v>13770</v>
      </c>
      <c r="M6">
        <v>7509.375</v>
      </c>
      <c r="O6">
        <v>2079</v>
      </c>
      <c r="Q6">
        <v>2079</v>
      </c>
      <c r="R6" t="s">
        <v>42</v>
      </c>
      <c r="S6" t="s">
        <v>40</v>
      </c>
      <c r="T6" t="s">
        <v>36</v>
      </c>
      <c r="U6">
        <v>109</v>
      </c>
      <c r="V6">
        <v>1635</v>
      </c>
      <c r="W6">
        <v>17658</v>
      </c>
      <c r="X6">
        <v>0</v>
      </c>
      <c r="Y6">
        <v>0</v>
      </c>
      <c r="Z6">
        <v>0</v>
      </c>
      <c r="AA6">
        <v>17658</v>
      </c>
      <c r="AB6">
        <v>5150.25</v>
      </c>
    </row>
    <row r="7" spans="1:28" x14ac:dyDescent="0.25">
      <c r="A7">
        <v>2088</v>
      </c>
      <c r="B7" t="s">
        <v>43</v>
      </c>
      <c r="C7" t="s">
        <v>40</v>
      </c>
      <c r="D7" t="s">
        <v>36</v>
      </c>
      <c r="E7">
        <v>26</v>
      </c>
      <c r="F7">
        <v>390</v>
      </c>
      <c r="G7">
        <v>5265</v>
      </c>
      <c r="H7">
        <v>0</v>
      </c>
      <c r="I7">
        <v>0</v>
      </c>
      <c r="J7">
        <v>0</v>
      </c>
      <c r="K7">
        <v>4050</v>
      </c>
      <c r="L7">
        <v>5265</v>
      </c>
      <c r="M7">
        <v>2902.5</v>
      </c>
      <c r="O7">
        <v>2088</v>
      </c>
      <c r="Q7">
        <v>2088</v>
      </c>
      <c r="R7" t="s">
        <v>43</v>
      </c>
      <c r="S7" t="s">
        <v>40</v>
      </c>
      <c r="T7" t="s">
        <v>36</v>
      </c>
      <c r="U7">
        <v>52</v>
      </c>
      <c r="V7">
        <v>780</v>
      </c>
      <c r="W7">
        <v>8424</v>
      </c>
      <c r="X7">
        <v>0</v>
      </c>
      <c r="Y7">
        <v>0</v>
      </c>
      <c r="Z7">
        <v>0</v>
      </c>
      <c r="AA7">
        <v>8424</v>
      </c>
      <c r="AB7">
        <v>2457</v>
      </c>
    </row>
    <row r="8" spans="1:28" x14ac:dyDescent="0.25">
      <c r="A8">
        <v>2089</v>
      </c>
      <c r="B8" t="s">
        <v>44</v>
      </c>
      <c r="C8" t="s">
        <v>38</v>
      </c>
      <c r="D8" t="s">
        <v>36</v>
      </c>
      <c r="E8">
        <v>21</v>
      </c>
      <c r="F8">
        <v>315</v>
      </c>
      <c r="G8">
        <v>4252.5</v>
      </c>
      <c r="H8">
        <v>0</v>
      </c>
      <c r="I8">
        <v>0</v>
      </c>
      <c r="J8">
        <v>0</v>
      </c>
      <c r="K8">
        <v>3240</v>
      </c>
      <c r="L8">
        <v>4252.5</v>
      </c>
      <c r="M8">
        <v>2362.5</v>
      </c>
      <c r="O8">
        <v>2089</v>
      </c>
      <c r="Q8">
        <v>2089</v>
      </c>
      <c r="R8" t="s">
        <v>44</v>
      </c>
      <c r="S8" t="s">
        <v>38</v>
      </c>
      <c r="T8" t="s">
        <v>36</v>
      </c>
      <c r="U8">
        <v>32</v>
      </c>
      <c r="V8">
        <v>480</v>
      </c>
      <c r="W8">
        <v>5184</v>
      </c>
      <c r="X8">
        <v>0</v>
      </c>
      <c r="Y8">
        <v>0</v>
      </c>
      <c r="Z8">
        <v>0</v>
      </c>
      <c r="AA8">
        <v>5184</v>
      </c>
      <c r="AB8">
        <v>1512</v>
      </c>
    </row>
    <row r="9" spans="1:28" x14ac:dyDescent="0.25">
      <c r="A9">
        <v>2094</v>
      </c>
      <c r="B9" t="s">
        <v>45</v>
      </c>
      <c r="C9" t="s">
        <v>40</v>
      </c>
      <c r="D9" t="s">
        <v>36</v>
      </c>
      <c r="E9">
        <v>10</v>
      </c>
      <c r="F9">
        <v>150</v>
      </c>
      <c r="G9">
        <v>2025</v>
      </c>
      <c r="H9">
        <v>0</v>
      </c>
      <c r="I9">
        <v>0</v>
      </c>
      <c r="J9">
        <v>0</v>
      </c>
      <c r="K9">
        <v>1620</v>
      </c>
      <c r="L9">
        <v>2025</v>
      </c>
      <c r="M9">
        <v>1080</v>
      </c>
      <c r="O9">
        <v>2094</v>
      </c>
      <c r="Q9">
        <v>2094</v>
      </c>
      <c r="R9" t="s">
        <v>45</v>
      </c>
      <c r="S9" t="s">
        <v>40</v>
      </c>
      <c r="T9" t="s">
        <v>36</v>
      </c>
      <c r="U9">
        <v>17</v>
      </c>
      <c r="V9">
        <v>255</v>
      </c>
      <c r="W9">
        <v>2754</v>
      </c>
      <c r="X9">
        <v>0</v>
      </c>
      <c r="Y9">
        <v>0</v>
      </c>
      <c r="Z9">
        <v>0</v>
      </c>
      <c r="AA9">
        <v>2754</v>
      </c>
      <c r="AB9">
        <v>803.25</v>
      </c>
    </row>
    <row r="10" spans="1:28" x14ac:dyDescent="0.25">
      <c r="A10">
        <v>2095</v>
      </c>
      <c r="B10" t="s">
        <v>46</v>
      </c>
      <c r="C10" t="s">
        <v>38</v>
      </c>
      <c r="D10" t="s">
        <v>36</v>
      </c>
      <c r="E10">
        <v>40</v>
      </c>
      <c r="F10">
        <v>600</v>
      </c>
      <c r="G10">
        <v>8100</v>
      </c>
      <c r="H10">
        <v>0</v>
      </c>
      <c r="I10">
        <v>0</v>
      </c>
      <c r="J10">
        <v>0</v>
      </c>
      <c r="K10">
        <v>6480</v>
      </c>
      <c r="L10">
        <v>8100</v>
      </c>
      <c r="M10">
        <v>4320</v>
      </c>
      <c r="O10">
        <v>2095</v>
      </c>
      <c r="Q10">
        <v>2095</v>
      </c>
      <c r="R10" t="s">
        <v>46</v>
      </c>
      <c r="S10" t="s">
        <v>38</v>
      </c>
      <c r="T10" t="s">
        <v>36</v>
      </c>
      <c r="U10">
        <v>59</v>
      </c>
      <c r="V10">
        <v>885</v>
      </c>
      <c r="W10">
        <v>9558</v>
      </c>
      <c r="X10">
        <v>0</v>
      </c>
      <c r="Y10">
        <v>0</v>
      </c>
      <c r="Z10">
        <v>0</v>
      </c>
      <c r="AA10">
        <v>9558</v>
      </c>
      <c r="AB10">
        <v>2787.75</v>
      </c>
    </row>
    <row r="11" spans="1:28" x14ac:dyDescent="0.25">
      <c r="A11">
        <v>2109</v>
      </c>
      <c r="B11" t="s">
        <v>47</v>
      </c>
      <c r="C11" t="s">
        <v>40</v>
      </c>
      <c r="D11" t="s">
        <v>36</v>
      </c>
      <c r="E11">
        <v>18</v>
      </c>
      <c r="F11">
        <v>270</v>
      </c>
      <c r="G11">
        <v>3645</v>
      </c>
      <c r="H11">
        <v>0</v>
      </c>
      <c r="I11">
        <v>0</v>
      </c>
      <c r="J11">
        <v>0</v>
      </c>
      <c r="K11">
        <v>2835</v>
      </c>
      <c r="L11">
        <v>3645</v>
      </c>
      <c r="M11">
        <v>1991.25</v>
      </c>
      <c r="O11">
        <v>2109</v>
      </c>
      <c r="Q11">
        <v>2109</v>
      </c>
      <c r="R11" t="s">
        <v>47</v>
      </c>
      <c r="S11" t="s">
        <v>40</v>
      </c>
      <c r="T11" t="s">
        <v>36</v>
      </c>
      <c r="U11">
        <v>29</v>
      </c>
      <c r="V11">
        <v>435</v>
      </c>
      <c r="W11">
        <v>4698</v>
      </c>
      <c r="X11">
        <v>0</v>
      </c>
      <c r="Y11">
        <v>0</v>
      </c>
      <c r="Z11">
        <v>0</v>
      </c>
      <c r="AA11">
        <v>4698</v>
      </c>
      <c r="AB11">
        <v>1370.25</v>
      </c>
    </row>
    <row r="12" spans="1:28" x14ac:dyDescent="0.25">
      <c r="A12">
        <v>2116</v>
      </c>
      <c r="B12" t="s">
        <v>48</v>
      </c>
      <c r="C12" t="s">
        <v>38</v>
      </c>
      <c r="D12" t="s">
        <v>36</v>
      </c>
      <c r="E12">
        <v>77</v>
      </c>
      <c r="F12">
        <v>1155</v>
      </c>
      <c r="G12">
        <v>15592.5</v>
      </c>
      <c r="H12">
        <v>0</v>
      </c>
      <c r="I12">
        <v>0</v>
      </c>
      <c r="J12">
        <v>0</v>
      </c>
      <c r="K12">
        <v>12352.5</v>
      </c>
      <c r="L12">
        <v>15592.5</v>
      </c>
      <c r="M12">
        <v>8386.875</v>
      </c>
      <c r="O12">
        <v>2116</v>
      </c>
      <c r="Q12">
        <v>2116</v>
      </c>
      <c r="R12" t="s">
        <v>48</v>
      </c>
      <c r="S12" t="s">
        <v>38</v>
      </c>
      <c r="T12" t="s">
        <v>36</v>
      </c>
      <c r="U12">
        <v>101</v>
      </c>
      <c r="V12">
        <v>1515</v>
      </c>
      <c r="W12">
        <v>16362</v>
      </c>
      <c r="X12">
        <v>0</v>
      </c>
      <c r="Y12">
        <v>0</v>
      </c>
      <c r="Z12">
        <v>0</v>
      </c>
      <c r="AA12">
        <v>16362</v>
      </c>
      <c r="AB12">
        <v>4772.25</v>
      </c>
    </row>
    <row r="13" spans="1:28" x14ac:dyDescent="0.25">
      <c r="A13">
        <v>2119</v>
      </c>
      <c r="B13" t="s">
        <v>49</v>
      </c>
      <c r="C13" t="s">
        <v>38</v>
      </c>
      <c r="D13" t="s">
        <v>36</v>
      </c>
      <c r="E13">
        <v>39</v>
      </c>
      <c r="F13">
        <v>585</v>
      </c>
      <c r="G13">
        <v>7897.5</v>
      </c>
      <c r="H13">
        <v>0</v>
      </c>
      <c r="I13">
        <v>0</v>
      </c>
      <c r="J13">
        <v>0</v>
      </c>
      <c r="K13">
        <v>6277.5</v>
      </c>
      <c r="L13">
        <v>7897.5</v>
      </c>
      <c r="M13">
        <v>4235.625</v>
      </c>
      <c r="O13">
        <v>2120</v>
      </c>
      <c r="Q13">
        <v>2120</v>
      </c>
      <c r="R13" t="s">
        <v>50</v>
      </c>
      <c r="S13" t="s">
        <v>40</v>
      </c>
      <c r="T13" t="s">
        <v>36</v>
      </c>
      <c r="U13">
        <v>38</v>
      </c>
      <c r="V13">
        <v>570</v>
      </c>
      <c r="W13">
        <v>6156</v>
      </c>
      <c r="X13">
        <v>0</v>
      </c>
      <c r="Y13">
        <v>0</v>
      </c>
      <c r="Z13">
        <v>0</v>
      </c>
      <c r="AA13">
        <v>6156</v>
      </c>
      <c r="AB13">
        <v>1795.5</v>
      </c>
    </row>
    <row r="14" spans="1:28" x14ac:dyDescent="0.25">
      <c r="A14">
        <v>2120</v>
      </c>
      <c r="B14" t="s">
        <v>50</v>
      </c>
      <c r="C14" t="s">
        <v>40</v>
      </c>
      <c r="D14" t="s">
        <v>36</v>
      </c>
      <c r="E14">
        <v>27</v>
      </c>
      <c r="F14">
        <v>405</v>
      </c>
      <c r="G14">
        <v>5467.5</v>
      </c>
      <c r="H14">
        <v>0</v>
      </c>
      <c r="I14">
        <v>0</v>
      </c>
      <c r="J14">
        <v>0</v>
      </c>
      <c r="K14">
        <v>4252.5</v>
      </c>
      <c r="L14">
        <v>5467.5</v>
      </c>
      <c r="M14">
        <v>2986.875</v>
      </c>
      <c r="O14">
        <v>2128</v>
      </c>
      <c r="Q14">
        <v>2128</v>
      </c>
      <c r="R14" t="s">
        <v>51</v>
      </c>
      <c r="S14" t="s">
        <v>40</v>
      </c>
      <c r="T14" t="s">
        <v>36</v>
      </c>
      <c r="U14">
        <v>29</v>
      </c>
      <c r="V14">
        <v>435</v>
      </c>
      <c r="W14">
        <v>4698</v>
      </c>
      <c r="X14">
        <v>0</v>
      </c>
      <c r="Y14">
        <v>0</v>
      </c>
      <c r="Z14">
        <v>0</v>
      </c>
      <c r="AA14">
        <v>4698</v>
      </c>
      <c r="AB14">
        <v>1370.25</v>
      </c>
    </row>
    <row r="15" spans="1:28" x14ac:dyDescent="0.25">
      <c r="A15">
        <v>2128</v>
      </c>
      <c r="B15" t="s">
        <v>51</v>
      </c>
      <c r="C15" t="s">
        <v>40</v>
      </c>
      <c r="D15" t="s">
        <v>36</v>
      </c>
      <c r="E15">
        <v>22</v>
      </c>
      <c r="F15">
        <v>330</v>
      </c>
      <c r="G15">
        <v>4455</v>
      </c>
      <c r="H15">
        <v>0</v>
      </c>
      <c r="I15">
        <v>0</v>
      </c>
      <c r="J15">
        <v>0</v>
      </c>
      <c r="K15">
        <v>3442.5</v>
      </c>
      <c r="L15">
        <v>4455</v>
      </c>
      <c r="M15">
        <v>2446.875</v>
      </c>
      <c r="O15">
        <v>2130</v>
      </c>
      <c r="Q15">
        <v>2130</v>
      </c>
      <c r="R15" t="s">
        <v>52</v>
      </c>
      <c r="S15" t="s">
        <v>40</v>
      </c>
      <c r="T15" t="s">
        <v>36</v>
      </c>
      <c r="U15">
        <v>54</v>
      </c>
      <c r="V15">
        <v>810</v>
      </c>
      <c r="W15">
        <v>8748</v>
      </c>
      <c r="X15">
        <v>0</v>
      </c>
      <c r="Y15">
        <v>0</v>
      </c>
      <c r="Z15">
        <v>0</v>
      </c>
      <c r="AA15">
        <v>8748</v>
      </c>
      <c r="AB15">
        <v>2551.5</v>
      </c>
    </row>
    <row r="16" spans="1:28" x14ac:dyDescent="0.25">
      <c r="A16">
        <v>2130</v>
      </c>
      <c r="B16" t="s">
        <v>52</v>
      </c>
      <c r="C16" t="s">
        <v>40</v>
      </c>
      <c r="D16" t="s">
        <v>36</v>
      </c>
      <c r="E16">
        <v>35</v>
      </c>
      <c r="F16">
        <v>525</v>
      </c>
      <c r="G16">
        <v>7087.5</v>
      </c>
      <c r="H16">
        <v>0</v>
      </c>
      <c r="I16">
        <v>0</v>
      </c>
      <c r="J16">
        <v>0</v>
      </c>
      <c r="K16">
        <v>5670</v>
      </c>
      <c r="L16">
        <v>7087.5</v>
      </c>
      <c r="M16">
        <v>3780</v>
      </c>
      <c r="O16">
        <v>2132</v>
      </c>
      <c r="Q16">
        <v>2132</v>
      </c>
      <c r="R16" t="s">
        <v>53</v>
      </c>
      <c r="S16" t="s">
        <v>40</v>
      </c>
      <c r="T16" t="s">
        <v>36</v>
      </c>
      <c r="U16">
        <v>49</v>
      </c>
      <c r="V16">
        <v>735</v>
      </c>
      <c r="W16">
        <v>7938</v>
      </c>
      <c r="X16">
        <v>0</v>
      </c>
      <c r="Y16">
        <v>0</v>
      </c>
      <c r="Z16">
        <v>0</v>
      </c>
      <c r="AA16">
        <v>7938</v>
      </c>
      <c r="AB16">
        <v>2315.25</v>
      </c>
    </row>
    <row r="17" spans="1:28" x14ac:dyDescent="0.25">
      <c r="A17">
        <v>2132</v>
      </c>
      <c r="B17" t="s">
        <v>53</v>
      </c>
      <c r="C17" t="s">
        <v>40</v>
      </c>
      <c r="D17" t="s">
        <v>36</v>
      </c>
      <c r="E17">
        <v>29</v>
      </c>
      <c r="F17">
        <v>435</v>
      </c>
      <c r="G17">
        <v>5872.5</v>
      </c>
      <c r="H17">
        <v>0</v>
      </c>
      <c r="I17">
        <v>0</v>
      </c>
      <c r="J17">
        <v>0</v>
      </c>
      <c r="K17">
        <v>4657.5</v>
      </c>
      <c r="L17">
        <v>5872.5</v>
      </c>
      <c r="M17">
        <v>3155.625</v>
      </c>
      <c r="O17">
        <v>2134</v>
      </c>
      <c r="Q17">
        <v>2134</v>
      </c>
      <c r="R17" t="s">
        <v>54</v>
      </c>
      <c r="S17" t="s">
        <v>40</v>
      </c>
      <c r="T17" t="s">
        <v>36</v>
      </c>
      <c r="U17">
        <v>11</v>
      </c>
      <c r="V17">
        <v>165</v>
      </c>
      <c r="W17">
        <v>1782</v>
      </c>
      <c r="X17">
        <v>0</v>
      </c>
      <c r="Y17">
        <v>0</v>
      </c>
      <c r="Z17">
        <v>0</v>
      </c>
      <c r="AA17">
        <v>1782</v>
      </c>
      <c r="AB17">
        <v>519.75</v>
      </c>
    </row>
    <row r="18" spans="1:28" x14ac:dyDescent="0.25">
      <c r="A18">
        <v>2134</v>
      </c>
      <c r="B18" t="s">
        <v>54</v>
      </c>
      <c r="C18" t="s">
        <v>40</v>
      </c>
      <c r="D18" t="s">
        <v>36</v>
      </c>
      <c r="E18">
        <v>6</v>
      </c>
      <c r="F18">
        <v>90</v>
      </c>
      <c r="G18">
        <v>1215</v>
      </c>
      <c r="H18">
        <v>0</v>
      </c>
      <c r="I18">
        <v>0</v>
      </c>
      <c r="J18">
        <v>0</v>
      </c>
      <c r="K18">
        <v>1012.5</v>
      </c>
      <c r="L18">
        <v>1215</v>
      </c>
      <c r="M18">
        <v>624.375</v>
      </c>
      <c r="O18">
        <v>2136</v>
      </c>
      <c r="Q18">
        <v>2136</v>
      </c>
      <c r="R18" t="s">
        <v>55</v>
      </c>
      <c r="S18" t="s">
        <v>40</v>
      </c>
      <c r="T18" t="s">
        <v>36</v>
      </c>
      <c r="U18">
        <v>25</v>
      </c>
      <c r="V18">
        <v>375</v>
      </c>
      <c r="W18">
        <v>4050</v>
      </c>
      <c r="X18">
        <v>0</v>
      </c>
      <c r="Y18">
        <v>0</v>
      </c>
      <c r="Z18">
        <v>0</v>
      </c>
      <c r="AA18">
        <v>4050</v>
      </c>
      <c r="AB18">
        <v>1181.25</v>
      </c>
    </row>
    <row r="19" spans="1:28" x14ac:dyDescent="0.25">
      <c r="A19">
        <v>2136</v>
      </c>
      <c r="B19" t="s">
        <v>55</v>
      </c>
      <c r="C19" t="s">
        <v>40</v>
      </c>
      <c r="D19" t="s">
        <v>36</v>
      </c>
      <c r="E19">
        <v>17</v>
      </c>
      <c r="F19">
        <v>255</v>
      </c>
      <c r="G19">
        <v>3442.5</v>
      </c>
      <c r="H19">
        <v>0</v>
      </c>
      <c r="I19">
        <v>0</v>
      </c>
      <c r="J19">
        <v>0</v>
      </c>
      <c r="K19">
        <v>2632.5</v>
      </c>
      <c r="L19">
        <v>3442.5</v>
      </c>
      <c r="M19">
        <v>1906.875</v>
      </c>
      <c r="O19">
        <v>2137</v>
      </c>
      <c r="Q19">
        <v>2137</v>
      </c>
      <c r="R19" t="s">
        <v>56</v>
      </c>
      <c r="S19" t="s">
        <v>40</v>
      </c>
      <c r="T19" t="s">
        <v>36</v>
      </c>
      <c r="U19">
        <v>28</v>
      </c>
      <c r="V19">
        <v>420</v>
      </c>
      <c r="W19">
        <v>4536</v>
      </c>
      <c r="X19">
        <v>0</v>
      </c>
      <c r="Y19">
        <v>0</v>
      </c>
      <c r="Z19">
        <v>0</v>
      </c>
      <c r="AA19">
        <v>4536</v>
      </c>
      <c r="AB19">
        <v>1323</v>
      </c>
    </row>
    <row r="20" spans="1:28" x14ac:dyDescent="0.25">
      <c r="A20">
        <v>2137</v>
      </c>
      <c r="B20" t="s">
        <v>56</v>
      </c>
      <c r="C20" t="s">
        <v>40</v>
      </c>
      <c r="D20" t="s">
        <v>36</v>
      </c>
      <c r="E20">
        <v>14</v>
      </c>
      <c r="F20">
        <v>210</v>
      </c>
      <c r="G20">
        <v>2835</v>
      </c>
      <c r="H20">
        <v>0</v>
      </c>
      <c r="I20">
        <v>0</v>
      </c>
      <c r="J20">
        <v>0</v>
      </c>
      <c r="K20">
        <v>2227.5</v>
      </c>
      <c r="L20">
        <v>2835</v>
      </c>
      <c r="M20">
        <v>1535.625</v>
      </c>
      <c r="O20">
        <v>2138</v>
      </c>
      <c r="Q20">
        <v>2138</v>
      </c>
      <c r="R20" t="s">
        <v>57</v>
      </c>
      <c r="S20" t="s">
        <v>40</v>
      </c>
      <c r="T20" t="s">
        <v>36</v>
      </c>
      <c r="U20">
        <v>41</v>
      </c>
      <c r="V20">
        <v>615</v>
      </c>
      <c r="W20">
        <v>6642</v>
      </c>
      <c r="X20">
        <v>0</v>
      </c>
      <c r="Y20">
        <v>0</v>
      </c>
      <c r="Z20">
        <v>0</v>
      </c>
      <c r="AA20">
        <v>6642</v>
      </c>
      <c r="AB20">
        <v>1937.25</v>
      </c>
    </row>
    <row r="21" spans="1:28" x14ac:dyDescent="0.25">
      <c r="A21">
        <v>2138</v>
      </c>
      <c r="B21" t="s">
        <v>57</v>
      </c>
      <c r="C21" t="s">
        <v>40</v>
      </c>
      <c r="D21" t="s">
        <v>36</v>
      </c>
      <c r="E21">
        <v>29</v>
      </c>
      <c r="F21">
        <v>435</v>
      </c>
      <c r="G21">
        <v>5872.5</v>
      </c>
      <c r="H21">
        <v>0</v>
      </c>
      <c r="I21">
        <v>0</v>
      </c>
      <c r="J21">
        <v>0</v>
      </c>
      <c r="K21">
        <v>4657.5</v>
      </c>
      <c r="L21">
        <v>5872.5</v>
      </c>
      <c r="M21">
        <v>3155.625</v>
      </c>
      <c r="O21">
        <v>2139</v>
      </c>
      <c r="Q21">
        <v>2139</v>
      </c>
      <c r="R21" t="s">
        <v>58</v>
      </c>
      <c r="S21" t="s">
        <v>40</v>
      </c>
      <c r="T21" t="s">
        <v>36</v>
      </c>
      <c r="U21">
        <v>42</v>
      </c>
      <c r="V21">
        <v>630</v>
      </c>
      <c r="W21">
        <v>6804</v>
      </c>
      <c r="X21">
        <v>0</v>
      </c>
      <c r="Y21">
        <v>0</v>
      </c>
      <c r="Z21">
        <v>0</v>
      </c>
      <c r="AA21">
        <v>6804</v>
      </c>
      <c r="AB21">
        <v>1984.5</v>
      </c>
    </row>
    <row r="22" spans="1:28" x14ac:dyDescent="0.25">
      <c r="A22">
        <v>2139</v>
      </c>
      <c r="B22" t="s">
        <v>58</v>
      </c>
      <c r="C22" t="s">
        <v>40</v>
      </c>
      <c r="D22" t="s">
        <v>36</v>
      </c>
      <c r="E22">
        <v>27</v>
      </c>
      <c r="F22">
        <v>405</v>
      </c>
      <c r="G22">
        <v>5467.5</v>
      </c>
      <c r="H22">
        <v>0</v>
      </c>
      <c r="I22">
        <v>0</v>
      </c>
      <c r="J22">
        <v>0</v>
      </c>
      <c r="K22">
        <v>4252.5</v>
      </c>
      <c r="L22">
        <v>5467.5</v>
      </c>
      <c r="M22">
        <v>2986.875</v>
      </c>
      <c r="O22">
        <v>2142</v>
      </c>
      <c r="Q22">
        <v>2142</v>
      </c>
      <c r="R22" t="s">
        <v>59</v>
      </c>
      <c r="S22" t="s">
        <v>40</v>
      </c>
      <c r="T22" t="s">
        <v>36</v>
      </c>
      <c r="U22">
        <v>35</v>
      </c>
      <c r="V22">
        <v>525</v>
      </c>
      <c r="W22">
        <v>5670</v>
      </c>
      <c r="X22">
        <v>0</v>
      </c>
      <c r="Y22">
        <v>0</v>
      </c>
      <c r="Z22">
        <v>0</v>
      </c>
      <c r="AA22">
        <v>5670</v>
      </c>
      <c r="AB22">
        <v>1653.75</v>
      </c>
    </row>
    <row r="23" spans="1:28" x14ac:dyDescent="0.25">
      <c r="A23">
        <v>2142</v>
      </c>
      <c r="B23" t="s">
        <v>59</v>
      </c>
      <c r="C23" t="s">
        <v>40</v>
      </c>
      <c r="D23" t="s">
        <v>36</v>
      </c>
      <c r="E23">
        <v>28</v>
      </c>
      <c r="F23">
        <v>420</v>
      </c>
      <c r="G23">
        <v>5670</v>
      </c>
      <c r="H23">
        <v>0</v>
      </c>
      <c r="I23">
        <v>0</v>
      </c>
      <c r="J23">
        <v>0</v>
      </c>
      <c r="K23">
        <v>4455</v>
      </c>
      <c r="L23">
        <v>5670</v>
      </c>
      <c r="M23">
        <v>3071.25</v>
      </c>
      <c r="O23">
        <v>2147</v>
      </c>
      <c r="Q23">
        <v>2147</v>
      </c>
      <c r="R23" t="s">
        <v>60</v>
      </c>
      <c r="S23" t="s">
        <v>40</v>
      </c>
      <c r="T23" t="s">
        <v>36</v>
      </c>
      <c r="U23">
        <v>15</v>
      </c>
      <c r="V23">
        <v>225</v>
      </c>
      <c r="W23">
        <v>2430</v>
      </c>
      <c r="X23">
        <v>0</v>
      </c>
      <c r="Y23">
        <v>0</v>
      </c>
      <c r="Z23">
        <v>0</v>
      </c>
      <c r="AA23">
        <v>2430</v>
      </c>
      <c r="AB23">
        <v>708.75</v>
      </c>
    </row>
    <row r="24" spans="1:28" x14ac:dyDescent="0.25">
      <c r="A24">
        <v>2147</v>
      </c>
      <c r="B24" t="s">
        <v>60</v>
      </c>
      <c r="C24" t="s">
        <v>40</v>
      </c>
      <c r="D24" t="s">
        <v>36</v>
      </c>
      <c r="E24">
        <v>11</v>
      </c>
      <c r="F24">
        <v>165</v>
      </c>
      <c r="G24">
        <v>2227.5</v>
      </c>
      <c r="H24">
        <v>0</v>
      </c>
      <c r="I24">
        <v>0</v>
      </c>
      <c r="J24">
        <v>0</v>
      </c>
      <c r="K24">
        <v>1822.5</v>
      </c>
      <c r="L24">
        <v>2227.5</v>
      </c>
      <c r="M24">
        <v>1164.375</v>
      </c>
      <c r="O24">
        <v>2148</v>
      </c>
      <c r="Q24">
        <v>2148</v>
      </c>
      <c r="R24" t="s">
        <v>61</v>
      </c>
      <c r="S24" t="s">
        <v>40</v>
      </c>
      <c r="T24" t="s">
        <v>36</v>
      </c>
      <c r="U24">
        <v>15</v>
      </c>
      <c r="V24">
        <v>225</v>
      </c>
      <c r="W24">
        <v>2430</v>
      </c>
      <c r="X24">
        <v>0</v>
      </c>
      <c r="Y24">
        <v>0</v>
      </c>
      <c r="Z24">
        <v>0</v>
      </c>
      <c r="AA24">
        <v>2430</v>
      </c>
      <c r="AB24">
        <v>708.75</v>
      </c>
    </row>
    <row r="25" spans="1:28" x14ac:dyDescent="0.25">
      <c r="A25">
        <v>2148</v>
      </c>
      <c r="B25" t="s">
        <v>61</v>
      </c>
      <c r="C25" t="s">
        <v>40</v>
      </c>
      <c r="D25" t="s">
        <v>36</v>
      </c>
      <c r="E25">
        <v>17</v>
      </c>
      <c r="F25">
        <v>255</v>
      </c>
      <c r="G25">
        <v>3442.5</v>
      </c>
      <c r="H25">
        <v>0</v>
      </c>
      <c r="I25">
        <v>0</v>
      </c>
      <c r="J25">
        <v>0</v>
      </c>
      <c r="K25">
        <v>2835</v>
      </c>
      <c r="L25">
        <v>3442.5</v>
      </c>
      <c r="M25">
        <v>1788.75</v>
      </c>
      <c r="O25">
        <v>2155</v>
      </c>
      <c r="Q25">
        <v>2155</v>
      </c>
      <c r="R25" t="s">
        <v>62</v>
      </c>
      <c r="S25" t="s">
        <v>40</v>
      </c>
      <c r="T25" t="s">
        <v>36</v>
      </c>
      <c r="U25">
        <v>45</v>
      </c>
      <c r="V25">
        <v>675</v>
      </c>
      <c r="W25">
        <v>7290</v>
      </c>
      <c r="X25">
        <v>1</v>
      </c>
      <c r="Y25">
        <v>15</v>
      </c>
      <c r="Z25">
        <v>423</v>
      </c>
      <c r="AA25">
        <v>7713</v>
      </c>
      <c r="AB25">
        <v>2249.625</v>
      </c>
    </row>
    <row r="26" spans="1:28" x14ac:dyDescent="0.25">
      <c r="A26">
        <v>2155</v>
      </c>
      <c r="B26" t="s">
        <v>62</v>
      </c>
      <c r="C26" t="s">
        <v>40</v>
      </c>
      <c r="D26" t="s">
        <v>36</v>
      </c>
      <c r="E26">
        <v>26</v>
      </c>
      <c r="F26">
        <v>390</v>
      </c>
      <c r="G26">
        <v>5265</v>
      </c>
      <c r="H26">
        <v>1</v>
      </c>
      <c r="I26">
        <v>15</v>
      </c>
      <c r="J26">
        <v>528.75</v>
      </c>
      <c r="K26">
        <v>4252.5</v>
      </c>
      <c r="L26">
        <v>5793.75</v>
      </c>
      <c r="M26">
        <v>3313.125</v>
      </c>
      <c r="O26">
        <v>2156</v>
      </c>
      <c r="Q26">
        <v>2156</v>
      </c>
      <c r="R26" t="s">
        <v>63</v>
      </c>
      <c r="S26" t="s">
        <v>40</v>
      </c>
      <c r="T26" t="s">
        <v>36</v>
      </c>
      <c r="U26">
        <v>58</v>
      </c>
      <c r="V26">
        <v>870</v>
      </c>
      <c r="W26">
        <v>9396</v>
      </c>
      <c r="X26">
        <v>0</v>
      </c>
      <c r="Y26">
        <v>0</v>
      </c>
      <c r="Z26">
        <v>0</v>
      </c>
      <c r="AA26">
        <v>9396</v>
      </c>
      <c r="AB26">
        <v>2740.5</v>
      </c>
    </row>
    <row r="27" spans="1:28" x14ac:dyDescent="0.25">
      <c r="A27">
        <v>2156</v>
      </c>
      <c r="B27" t="s">
        <v>63</v>
      </c>
      <c r="C27" t="s">
        <v>40</v>
      </c>
      <c r="D27" t="s">
        <v>36</v>
      </c>
      <c r="E27">
        <v>43</v>
      </c>
      <c r="F27">
        <v>645</v>
      </c>
      <c r="G27">
        <v>8707.5</v>
      </c>
      <c r="H27">
        <v>0</v>
      </c>
      <c r="I27">
        <v>0</v>
      </c>
      <c r="J27">
        <v>0</v>
      </c>
      <c r="K27">
        <v>6885</v>
      </c>
      <c r="L27">
        <v>8707.5</v>
      </c>
      <c r="M27">
        <v>4691.25</v>
      </c>
      <c r="O27">
        <v>2161</v>
      </c>
      <c r="Q27">
        <v>2161</v>
      </c>
      <c r="R27" t="s">
        <v>64</v>
      </c>
      <c r="S27" t="s">
        <v>40</v>
      </c>
      <c r="T27" t="s">
        <v>36</v>
      </c>
      <c r="U27">
        <v>30</v>
      </c>
      <c r="V27">
        <v>450</v>
      </c>
      <c r="W27">
        <v>4860</v>
      </c>
      <c r="X27">
        <v>0</v>
      </c>
      <c r="Y27">
        <v>0</v>
      </c>
      <c r="Z27">
        <v>0</v>
      </c>
      <c r="AA27">
        <v>4860</v>
      </c>
      <c r="AB27">
        <v>1417.5</v>
      </c>
    </row>
    <row r="28" spans="1:28" x14ac:dyDescent="0.25">
      <c r="A28">
        <v>2161</v>
      </c>
      <c r="B28" t="s">
        <v>64</v>
      </c>
      <c r="C28" t="s">
        <v>40</v>
      </c>
      <c r="D28" t="s">
        <v>36</v>
      </c>
      <c r="E28">
        <v>20</v>
      </c>
      <c r="F28">
        <v>300</v>
      </c>
      <c r="G28">
        <v>4050</v>
      </c>
      <c r="H28">
        <v>0</v>
      </c>
      <c r="I28">
        <v>0</v>
      </c>
      <c r="J28">
        <v>0</v>
      </c>
      <c r="K28">
        <v>3240</v>
      </c>
      <c r="L28">
        <v>4050</v>
      </c>
      <c r="M28">
        <v>2160</v>
      </c>
      <c r="O28">
        <v>2163</v>
      </c>
      <c r="Q28">
        <v>2163</v>
      </c>
      <c r="R28" t="s">
        <v>65</v>
      </c>
      <c r="S28" t="s">
        <v>40</v>
      </c>
      <c r="T28" t="s">
        <v>36</v>
      </c>
      <c r="U28">
        <v>25</v>
      </c>
      <c r="V28">
        <v>375</v>
      </c>
      <c r="W28">
        <v>4050</v>
      </c>
      <c r="X28">
        <v>0</v>
      </c>
      <c r="Y28">
        <v>0</v>
      </c>
      <c r="Z28">
        <v>0</v>
      </c>
      <c r="AA28">
        <v>4050</v>
      </c>
      <c r="AB28">
        <v>1181.25</v>
      </c>
    </row>
    <row r="29" spans="1:28" x14ac:dyDescent="0.25">
      <c r="A29">
        <v>2163</v>
      </c>
      <c r="B29" t="s">
        <v>65</v>
      </c>
      <c r="C29" t="s">
        <v>40</v>
      </c>
      <c r="D29" t="s">
        <v>36</v>
      </c>
      <c r="E29">
        <v>10</v>
      </c>
      <c r="F29">
        <v>150</v>
      </c>
      <c r="G29">
        <v>2025</v>
      </c>
      <c r="H29">
        <v>0</v>
      </c>
      <c r="I29">
        <v>0</v>
      </c>
      <c r="J29">
        <v>0</v>
      </c>
      <c r="K29">
        <v>1620</v>
      </c>
      <c r="L29">
        <v>2025</v>
      </c>
      <c r="M29">
        <v>1080</v>
      </c>
      <c r="O29">
        <v>2164</v>
      </c>
      <c r="Q29">
        <v>2164</v>
      </c>
      <c r="R29" t="s">
        <v>66</v>
      </c>
      <c r="S29" t="s">
        <v>40</v>
      </c>
      <c r="T29" t="s">
        <v>36</v>
      </c>
      <c r="U29">
        <v>23</v>
      </c>
      <c r="V29">
        <v>345</v>
      </c>
      <c r="W29">
        <v>3726</v>
      </c>
      <c r="X29">
        <v>0</v>
      </c>
      <c r="Y29">
        <v>0</v>
      </c>
      <c r="Z29">
        <v>0</v>
      </c>
      <c r="AA29">
        <v>3726</v>
      </c>
      <c r="AB29">
        <v>1086.75</v>
      </c>
    </row>
    <row r="30" spans="1:28" x14ac:dyDescent="0.25">
      <c r="A30">
        <v>2164</v>
      </c>
      <c r="B30" t="s">
        <v>66</v>
      </c>
      <c r="C30" t="s">
        <v>40</v>
      </c>
      <c r="D30" t="s">
        <v>36</v>
      </c>
      <c r="E30">
        <v>22</v>
      </c>
      <c r="F30">
        <v>330</v>
      </c>
      <c r="G30">
        <v>4455</v>
      </c>
      <c r="H30">
        <v>0</v>
      </c>
      <c r="I30">
        <v>0</v>
      </c>
      <c r="J30">
        <v>0</v>
      </c>
      <c r="K30">
        <v>3442.5</v>
      </c>
      <c r="L30">
        <v>4455</v>
      </c>
      <c r="M30">
        <v>2446.875</v>
      </c>
      <c r="O30">
        <v>2165</v>
      </c>
      <c r="Q30">
        <v>2165</v>
      </c>
      <c r="R30" t="s">
        <v>67</v>
      </c>
      <c r="S30" t="s">
        <v>40</v>
      </c>
      <c r="T30" t="s">
        <v>36</v>
      </c>
      <c r="U30">
        <v>55</v>
      </c>
      <c r="V30">
        <v>825</v>
      </c>
      <c r="W30">
        <v>8910</v>
      </c>
      <c r="X30">
        <v>0</v>
      </c>
      <c r="Y30">
        <v>0</v>
      </c>
      <c r="Z30">
        <v>0</v>
      </c>
      <c r="AA30">
        <v>8910</v>
      </c>
      <c r="AB30">
        <v>2598.75</v>
      </c>
    </row>
    <row r="31" spans="1:28" x14ac:dyDescent="0.25">
      <c r="A31">
        <v>2165</v>
      </c>
      <c r="B31" t="s">
        <v>67</v>
      </c>
      <c r="C31" t="s">
        <v>40</v>
      </c>
      <c r="D31" t="s">
        <v>36</v>
      </c>
      <c r="E31">
        <v>33</v>
      </c>
      <c r="F31">
        <v>495</v>
      </c>
      <c r="G31">
        <v>6682.5</v>
      </c>
      <c r="H31">
        <v>0</v>
      </c>
      <c r="I31">
        <v>0</v>
      </c>
      <c r="J31">
        <v>0</v>
      </c>
      <c r="K31">
        <v>5265</v>
      </c>
      <c r="L31">
        <v>6682.5</v>
      </c>
      <c r="M31">
        <v>3611.25</v>
      </c>
      <c r="O31">
        <v>2166</v>
      </c>
      <c r="Q31">
        <v>2166</v>
      </c>
      <c r="R31" t="s">
        <v>68</v>
      </c>
      <c r="S31" t="s">
        <v>40</v>
      </c>
      <c r="T31" t="s">
        <v>36</v>
      </c>
      <c r="U31">
        <v>19</v>
      </c>
      <c r="V31">
        <v>285</v>
      </c>
      <c r="W31">
        <v>3078</v>
      </c>
      <c r="X31">
        <v>0</v>
      </c>
      <c r="Y31">
        <v>0</v>
      </c>
      <c r="Z31">
        <v>0</v>
      </c>
      <c r="AA31">
        <v>3078</v>
      </c>
      <c r="AB31">
        <v>897.75</v>
      </c>
    </row>
    <row r="32" spans="1:28" x14ac:dyDescent="0.25">
      <c r="A32">
        <v>2166</v>
      </c>
      <c r="B32" t="s">
        <v>68</v>
      </c>
      <c r="C32" t="s">
        <v>40</v>
      </c>
      <c r="D32" t="s">
        <v>36</v>
      </c>
      <c r="E32">
        <v>11</v>
      </c>
      <c r="F32">
        <v>165</v>
      </c>
      <c r="G32">
        <v>2227.5</v>
      </c>
      <c r="H32">
        <v>0</v>
      </c>
      <c r="I32">
        <v>0</v>
      </c>
      <c r="J32">
        <v>0</v>
      </c>
      <c r="K32">
        <v>1822.5</v>
      </c>
      <c r="L32">
        <v>2227.5</v>
      </c>
      <c r="M32">
        <v>1164.375</v>
      </c>
      <c r="O32">
        <v>2167</v>
      </c>
      <c r="Q32">
        <v>2167</v>
      </c>
      <c r="R32" t="s">
        <v>69</v>
      </c>
      <c r="S32" t="s">
        <v>40</v>
      </c>
      <c r="T32" t="s">
        <v>36</v>
      </c>
      <c r="U32">
        <v>10</v>
      </c>
      <c r="V32">
        <v>150</v>
      </c>
      <c r="W32">
        <v>1620</v>
      </c>
      <c r="X32">
        <v>0</v>
      </c>
      <c r="Y32">
        <v>0</v>
      </c>
      <c r="Z32">
        <v>0</v>
      </c>
      <c r="AA32">
        <v>1620</v>
      </c>
      <c r="AB32">
        <v>472.5</v>
      </c>
    </row>
    <row r="33" spans="1:28" x14ac:dyDescent="0.25">
      <c r="A33">
        <v>2167</v>
      </c>
      <c r="B33" t="s">
        <v>69</v>
      </c>
      <c r="C33" t="s">
        <v>40</v>
      </c>
      <c r="D33" t="s">
        <v>36</v>
      </c>
      <c r="E33">
        <v>4</v>
      </c>
      <c r="F33">
        <v>60</v>
      </c>
      <c r="G33">
        <v>810</v>
      </c>
      <c r="H33">
        <v>0</v>
      </c>
      <c r="I33">
        <v>0</v>
      </c>
      <c r="J33">
        <v>0</v>
      </c>
      <c r="K33">
        <v>607.5</v>
      </c>
      <c r="L33">
        <v>810</v>
      </c>
      <c r="M33">
        <v>455.625</v>
      </c>
      <c r="O33">
        <v>2168</v>
      </c>
      <c r="Q33">
        <v>2168</v>
      </c>
      <c r="R33" t="s">
        <v>70</v>
      </c>
      <c r="S33" t="s">
        <v>40</v>
      </c>
      <c r="T33" t="s">
        <v>36</v>
      </c>
      <c r="U33">
        <v>37</v>
      </c>
      <c r="V33">
        <v>555</v>
      </c>
      <c r="W33">
        <v>5994</v>
      </c>
      <c r="X33">
        <v>0</v>
      </c>
      <c r="Y33">
        <v>0</v>
      </c>
      <c r="Z33">
        <v>0</v>
      </c>
      <c r="AA33">
        <v>5994</v>
      </c>
      <c r="AB33">
        <v>1748.25</v>
      </c>
    </row>
    <row r="34" spans="1:28" x14ac:dyDescent="0.25">
      <c r="A34">
        <v>2168</v>
      </c>
      <c r="B34" t="s">
        <v>70</v>
      </c>
      <c r="C34" t="s">
        <v>40</v>
      </c>
      <c r="D34" t="s">
        <v>36</v>
      </c>
      <c r="E34">
        <v>29</v>
      </c>
      <c r="F34">
        <v>435</v>
      </c>
      <c r="G34">
        <v>5872.5</v>
      </c>
      <c r="H34">
        <v>0</v>
      </c>
      <c r="I34">
        <v>0</v>
      </c>
      <c r="J34">
        <v>0</v>
      </c>
      <c r="K34">
        <v>4657.5</v>
      </c>
      <c r="L34">
        <v>5872.5</v>
      </c>
      <c r="M34">
        <v>3155.625</v>
      </c>
      <c r="O34">
        <v>2169</v>
      </c>
      <c r="Q34">
        <v>2169</v>
      </c>
      <c r="R34" t="s">
        <v>71</v>
      </c>
      <c r="S34" t="s">
        <v>40</v>
      </c>
      <c r="T34" t="s">
        <v>36</v>
      </c>
      <c r="U34">
        <v>19</v>
      </c>
      <c r="V34">
        <v>285</v>
      </c>
      <c r="W34">
        <v>3078</v>
      </c>
      <c r="X34">
        <v>0</v>
      </c>
      <c r="Y34">
        <v>0</v>
      </c>
      <c r="Z34">
        <v>0</v>
      </c>
      <c r="AA34">
        <v>3078</v>
      </c>
      <c r="AB34">
        <v>897.75</v>
      </c>
    </row>
    <row r="35" spans="1:28" x14ac:dyDescent="0.25">
      <c r="A35">
        <v>2169</v>
      </c>
      <c r="B35" t="s">
        <v>71</v>
      </c>
      <c r="C35" t="s">
        <v>40</v>
      </c>
      <c r="D35" t="s">
        <v>36</v>
      </c>
      <c r="E35">
        <v>12</v>
      </c>
      <c r="F35">
        <v>180</v>
      </c>
      <c r="G35">
        <v>2430</v>
      </c>
      <c r="H35">
        <v>0</v>
      </c>
      <c r="I35">
        <v>0</v>
      </c>
      <c r="J35">
        <v>0</v>
      </c>
      <c r="K35">
        <v>2025</v>
      </c>
      <c r="L35">
        <v>2430</v>
      </c>
      <c r="M35">
        <v>1248.75</v>
      </c>
      <c r="O35">
        <v>2171</v>
      </c>
      <c r="Q35">
        <v>2171</v>
      </c>
      <c r="R35" t="s">
        <v>72</v>
      </c>
      <c r="S35" t="s">
        <v>40</v>
      </c>
      <c r="T35" t="s">
        <v>36</v>
      </c>
      <c r="U35">
        <v>89</v>
      </c>
      <c r="V35">
        <v>1335</v>
      </c>
      <c r="W35">
        <v>14418</v>
      </c>
      <c r="X35">
        <v>0</v>
      </c>
      <c r="Y35">
        <v>0</v>
      </c>
      <c r="Z35">
        <v>0</v>
      </c>
      <c r="AA35">
        <v>14418</v>
      </c>
      <c r="AB35">
        <v>4205.25</v>
      </c>
    </row>
    <row r="36" spans="1:28" x14ac:dyDescent="0.25">
      <c r="A36">
        <v>2171</v>
      </c>
      <c r="B36" t="s">
        <v>72</v>
      </c>
      <c r="C36" t="s">
        <v>40</v>
      </c>
      <c r="D36" t="s">
        <v>36</v>
      </c>
      <c r="E36">
        <v>60</v>
      </c>
      <c r="F36">
        <v>900</v>
      </c>
      <c r="G36">
        <v>12150</v>
      </c>
      <c r="H36">
        <v>0</v>
      </c>
      <c r="I36">
        <v>0</v>
      </c>
      <c r="J36">
        <v>0</v>
      </c>
      <c r="K36">
        <v>9517.5</v>
      </c>
      <c r="L36">
        <v>12150</v>
      </c>
      <c r="M36">
        <v>6598.125</v>
      </c>
      <c r="O36">
        <v>2175</v>
      </c>
      <c r="Q36">
        <v>2175</v>
      </c>
      <c r="R36" t="s">
        <v>73</v>
      </c>
      <c r="S36" t="s">
        <v>40</v>
      </c>
      <c r="T36" t="s">
        <v>36</v>
      </c>
      <c r="U36">
        <v>86</v>
      </c>
      <c r="V36">
        <v>1290</v>
      </c>
      <c r="W36">
        <v>13932</v>
      </c>
      <c r="X36">
        <v>0</v>
      </c>
      <c r="Y36">
        <v>0</v>
      </c>
      <c r="Z36">
        <v>0</v>
      </c>
      <c r="AA36">
        <v>13932</v>
      </c>
      <c r="AB36">
        <v>4063.5</v>
      </c>
    </row>
    <row r="37" spans="1:28" x14ac:dyDescent="0.25">
      <c r="A37">
        <v>2175</v>
      </c>
      <c r="B37" t="s">
        <v>73</v>
      </c>
      <c r="C37" t="s">
        <v>40</v>
      </c>
      <c r="D37" t="s">
        <v>36</v>
      </c>
      <c r="E37">
        <v>69</v>
      </c>
      <c r="F37">
        <v>1035</v>
      </c>
      <c r="G37">
        <v>13972.5</v>
      </c>
      <c r="H37">
        <v>0</v>
      </c>
      <c r="I37">
        <v>0</v>
      </c>
      <c r="J37">
        <v>0</v>
      </c>
      <c r="K37">
        <v>11137.5</v>
      </c>
      <c r="L37">
        <v>13972.5</v>
      </c>
      <c r="M37">
        <v>7475.625</v>
      </c>
      <c r="O37">
        <v>2176</v>
      </c>
      <c r="Q37">
        <v>2176</v>
      </c>
      <c r="R37" t="s">
        <v>74</v>
      </c>
      <c r="S37" t="s">
        <v>40</v>
      </c>
      <c r="T37" t="s">
        <v>36</v>
      </c>
      <c r="U37">
        <v>90</v>
      </c>
      <c r="V37">
        <v>1350</v>
      </c>
      <c r="W37">
        <v>14580</v>
      </c>
      <c r="X37">
        <v>0</v>
      </c>
      <c r="Y37">
        <v>0</v>
      </c>
      <c r="Z37">
        <v>0</v>
      </c>
      <c r="AA37">
        <v>14580</v>
      </c>
      <c r="AB37">
        <v>4252.5</v>
      </c>
    </row>
    <row r="38" spans="1:28" x14ac:dyDescent="0.25">
      <c r="A38">
        <v>2176</v>
      </c>
      <c r="B38" t="s">
        <v>74</v>
      </c>
      <c r="C38" t="s">
        <v>40</v>
      </c>
      <c r="D38" t="s">
        <v>36</v>
      </c>
      <c r="E38">
        <v>63</v>
      </c>
      <c r="F38">
        <v>945</v>
      </c>
      <c r="G38">
        <v>12757.5</v>
      </c>
      <c r="H38">
        <v>0</v>
      </c>
      <c r="I38">
        <v>0</v>
      </c>
      <c r="J38">
        <v>0</v>
      </c>
      <c r="K38">
        <v>10125</v>
      </c>
      <c r="L38">
        <v>12757.5</v>
      </c>
      <c r="M38">
        <v>6851.25</v>
      </c>
      <c r="O38">
        <v>2185</v>
      </c>
      <c r="Q38">
        <v>2185</v>
      </c>
      <c r="R38" t="s">
        <v>75</v>
      </c>
      <c r="S38" t="s">
        <v>40</v>
      </c>
      <c r="T38" t="s">
        <v>36</v>
      </c>
      <c r="U38">
        <v>34</v>
      </c>
      <c r="V38">
        <v>510</v>
      </c>
      <c r="W38">
        <v>5508</v>
      </c>
      <c r="X38">
        <v>0</v>
      </c>
      <c r="Y38">
        <v>0</v>
      </c>
      <c r="Z38">
        <v>0</v>
      </c>
      <c r="AA38">
        <v>5508</v>
      </c>
      <c r="AB38">
        <v>1606.5</v>
      </c>
    </row>
    <row r="39" spans="1:28" x14ac:dyDescent="0.25">
      <c r="A39">
        <v>2185</v>
      </c>
      <c r="B39" t="s">
        <v>75</v>
      </c>
      <c r="C39" t="s">
        <v>40</v>
      </c>
      <c r="D39" t="s">
        <v>36</v>
      </c>
      <c r="E39">
        <v>23</v>
      </c>
      <c r="F39">
        <v>345</v>
      </c>
      <c r="G39">
        <v>4657.5</v>
      </c>
      <c r="H39">
        <v>0</v>
      </c>
      <c r="I39">
        <v>0</v>
      </c>
      <c r="J39">
        <v>0</v>
      </c>
      <c r="K39">
        <v>3645</v>
      </c>
      <c r="L39">
        <v>4657.5</v>
      </c>
      <c r="M39">
        <v>2531.25</v>
      </c>
      <c r="O39">
        <v>2187</v>
      </c>
      <c r="Q39">
        <v>2187</v>
      </c>
      <c r="R39" t="s">
        <v>76</v>
      </c>
      <c r="S39" t="s">
        <v>40</v>
      </c>
      <c r="T39" t="s">
        <v>36</v>
      </c>
      <c r="U39">
        <v>10</v>
      </c>
      <c r="V39">
        <v>150</v>
      </c>
      <c r="W39">
        <v>1620</v>
      </c>
      <c r="X39">
        <v>0</v>
      </c>
      <c r="Y39">
        <v>0</v>
      </c>
      <c r="Z39">
        <v>0</v>
      </c>
      <c r="AA39">
        <v>1620</v>
      </c>
      <c r="AB39">
        <v>472.5</v>
      </c>
    </row>
    <row r="40" spans="1:28" x14ac:dyDescent="0.25">
      <c r="A40">
        <v>2187</v>
      </c>
      <c r="B40" t="s">
        <v>76</v>
      </c>
      <c r="C40" t="s">
        <v>40</v>
      </c>
      <c r="D40" t="s">
        <v>36</v>
      </c>
      <c r="E40">
        <v>6</v>
      </c>
      <c r="F40">
        <v>90</v>
      </c>
      <c r="G40">
        <v>1215</v>
      </c>
      <c r="H40">
        <v>0</v>
      </c>
      <c r="I40">
        <v>0</v>
      </c>
      <c r="J40">
        <v>0</v>
      </c>
      <c r="K40">
        <v>1012.5</v>
      </c>
      <c r="L40">
        <v>1215</v>
      </c>
      <c r="M40">
        <v>624.375</v>
      </c>
      <c r="O40">
        <v>2188</v>
      </c>
      <c r="Q40">
        <v>2188</v>
      </c>
      <c r="R40" t="s">
        <v>77</v>
      </c>
      <c r="S40" t="s">
        <v>40</v>
      </c>
      <c r="T40" t="s">
        <v>36</v>
      </c>
      <c r="U40">
        <v>10</v>
      </c>
      <c r="V40">
        <v>150</v>
      </c>
      <c r="W40">
        <v>1620</v>
      </c>
      <c r="X40">
        <v>0</v>
      </c>
      <c r="Y40">
        <v>0</v>
      </c>
      <c r="Z40">
        <v>0</v>
      </c>
      <c r="AA40">
        <v>1620</v>
      </c>
      <c r="AB40">
        <v>472.5</v>
      </c>
    </row>
    <row r="41" spans="1:28" x14ac:dyDescent="0.25">
      <c r="A41">
        <v>2188</v>
      </c>
      <c r="B41" t="s">
        <v>77</v>
      </c>
      <c r="C41" t="s">
        <v>40</v>
      </c>
      <c r="D41" t="s">
        <v>36</v>
      </c>
      <c r="E41">
        <v>4</v>
      </c>
      <c r="F41">
        <v>60</v>
      </c>
      <c r="G41">
        <v>810</v>
      </c>
      <c r="H41">
        <v>0</v>
      </c>
      <c r="I41">
        <v>0</v>
      </c>
      <c r="J41">
        <v>0</v>
      </c>
      <c r="K41">
        <v>607.5</v>
      </c>
      <c r="L41">
        <v>810</v>
      </c>
      <c r="M41">
        <v>455.625</v>
      </c>
      <c r="O41">
        <v>2189</v>
      </c>
      <c r="Q41">
        <v>2189</v>
      </c>
      <c r="R41" t="s">
        <v>78</v>
      </c>
      <c r="S41" t="s">
        <v>40</v>
      </c>
      <c r="T41" t="s">
        <v>36</v>
      </c>
      <c r="U41">
        <v>12</v>
      </c>
      <c r="V41">
        <v>180</v>
      </c>
      <c r="W41">
        <v>1944</v>
      </c>
      <c r="X41">
        <v>0</v>
      </c>
      <c r="Y41">
        <v>0</v>
      </c>
      <c r="Z41">
        <v>0</v>
      </c>
      <c r="AA41">
        <v>1944</v>
      </c>
      <c r="AB41">
        <v>567</v>
      </c>
    </row>
    <row r="42" spans="1:28" x14ac:dyDescent="0.25">
      <c r="A42">
        <v>2189</v>
      </c>
      <c r="B42" t="s">
        <v>78</v>
      </c>
      <c r="C42" t="s">
        <v>40</v>
      </c>
      <c r="D42" t="s">
        <v>36</v>
      </c>
      <c r="E42">
        <v>8</v>
      </c>
      <c r="F42">
        <v>120</v>
      </c>
      <c r="G42">
        <v>1620</v>
      </c>
      <c r="H42">
        <v>0</v>
      </c>
      <c r="I42">
        <v>0</v>
      </c>
      <c r="J42">
        <v>0</v>
      </c>
      <c r="K42">
        <v>1417.5</v>
      </c>
      <c r="L42">
        <v>1620</v>
      </c>
      <c r="M42">
        <v>793.125</v>
      </c>
      <c r="O42">
        <v>2190</v>
      </c>
      <c r="Q42">
        <v>2190</v>
      </c>
      <c r="R42" t="s">
        <v>79</v>
      </c>
      <c r="S42" t="s">
        <v>40</v>
      </c>
      <c r="T42" t="s">
        <v>36</v>
      </c>
      <c r="U42">
        <v>10</v>
      </c>
      <c r="V42">
        <v>150</v>
      </c>
      <c r="W42">
        <v>1620</v>
      </c>
      <c r="X42">
        <v>0</v>
      </c>
      <c r="Y42">
        <v>0</v>
      </c>
      <c r="Z42">
        <v>0</v>
      </c>
      <c r="AA42">
        <v>1620</v>
      </c>
      <c r="AB42">
        <v>472.5</v>
      </c>
    </row>
    <row r="43" spans="1:28" x14ac:dyDescent="0.25">
      <c r="A43">
        <v>2190</v>
      </c>
      <c r="B43" t="s">
        <v>79</v>
      </c>
      <c r="C43" t="s">
        <v>40</v>
      </c>
      <c r="D43" t="s">
        <v>36</v>
      </c>
      <c r="E43">
        <v>8</v>
      </c>
      <c r="F43">
        <v>120</v>
      </c>
      <c r="G43">
        <v>1620</v>
      </c>
      <c r="H43">
        <v>0</v>
      </c>
      <c r="I43">
        <v>0</v>
      </c>
      <c r="J43">
        <v>0</v>
      </c>
      <c r="K43">
        <v>1417.5</v>
      </c>
      <c r="L43">
        <v>1620</v>
      </c>
      <c r="M43">
        <v>793.125</v>
      </c>
      <c r="O43">
        <v>2192</v>
      </c>
      <c r="Q43">
        <v>2192</v>
      </c>
      <c r="R43" t="s">
        <v>80</v>
      </c>
      <c r="S43" t="s">
        <v>40</v>
      </c>
      <c r="T43" t="s">
        <v>36</v>
      </c>
      <c r="U43">
        <v>67</v>
      </c>
      <c r="V43">
        <v>1005</v>
      </c>
      <c r="W43">
        <v>10854</v>
      </c>
      <c r="X43">
        <v>0</v>
      </c>
      <c r="Y43">
        <v>0</v>
      </c>
      <c r="Z43">
        <v>0</v>
      </c>
      <c r="AA43">
        <v>10854</v>
      </c>
      <c r="AB43">
        <v>3165.75</v>
      </c>
    </row>
    <row r="44" spans="1:28" x14ac:dyDescent="0.25">
      <c r="A44">
        <v>2192</v>
      </c>
      <c r="B44" t="s">
        <v>80</v>
      </c>
      <c r="C44" t="s">
        <v>40</v>
      </c>
      <c r="D44" t="s">
        <v>36</v>
      </c>
      <c r="E44">
        <v>40</v>
      </c>
      <c r="F44">
        <v>600</v>
      </c>
      <c r="G44">
        <v>8100</v>
      </c>
      <c r="H44">
        <v>0</v>
      </c>
      <c r="I44">
        <v>0</v>
      </c>
      <c r="J44">
        <v>0</v>
      </c>
      <c r="K44">
        <v>6480</v>
      </c>
      <c r="L44">
        <v>8100</v>
      </c>
      <c r="M44">
        <v>4320</v>
      </c>
      <c r="O44">
        <v>2193</v>
      </c>
      <c r="Q44">
        <v>2193</v>
      </c>
      <c r="R44" t="s">
        <v>81</v>
      </c>
      <c r="S44" t="s">
        <v>40</v>
      </c>
      <c r="T44" t="s">
        <v>36</v>
      </c>
      <c r="U44">
        <v>37</v>
      </c>
      <c r="V44">
        <v>555</v>
      </c>
      <c r="W44">
        <v>5994</v>
      </c>
      <c r="X44">
        <v>0</v>
      </c>
      <c r="Y44">
        <v>0</v>
      </c>
      <c r="Z44">
        <v>0</v>
      </c>
      <c r="AA44">
        <v>5994</v>
      </c>
      <c r="AB44">
        <v>1748.25</v>
      </c>
    </row>
    <row r="45" spans="1:28" x14ac:dyDescent="0.25">
      <c r="A45">
        <v>2193</v>
      </c>
      <c r="B45" t="s">
        <v>81</v>
      </c>
      <c r="C45" t="s">
        <v>40</v>
      </c>
      <c r="D45" t="s">
        <v>36</v>
      </c>
      <c r="E45">
        <v>27</v>
      </c>
      <c r="F45">
        <v>405</v>
      </c>
      <c r="G45">
        <v>5467.5</v>
      </c>
      <c r="H45">
        <v>0</v>
      </c>
      <c r="I45">
        <v>0</v>
      </c>
      <c r="J45">
        <v>0</v>
      </c>
      <c r="K45">
        <v>4252.5</v>
      </c>
      <c r="L45">
        <v>5467.5</v>
      </c>
      <c r="M45">
        <v>2986.875</v>
      </c>
      <c r="O45">
        <v>2226</v>
      </c>
      <c r="Q45">
        <v>2226</v>
      </c>
      <c r="R45" t="s">
        <v>82</v>
      </c>
      <c r="S45" t="s">
        <v>40</v>
      </c>
      <c r="T45" t="s">
        <v>36</v>
      </c>
      <c r="U45">
        <v>15</v>
      </c>
      <c r="V45">
        <v>225</v>
      </c>
      <c r="W45">
        <v>2430</v>
      </c>
      <c r="X45">
        <v>0</v>
      </c>
      <c r="Y45">
        <v>0</v>
      </c>
      <c r="Z45">
        <v>0</v>
      </c>
      <c r="AA45">
        <v>2430</v>
      </c>
      <c r="AB45">
        <v>708.75</v>
      </c>
    </row>
    <row r="46" spans="1:28" x14ac:dyDescent="0.25">
      <c r="A46">
        <v>2226</v>
      </c>
      <c r="B46" t="s">
        <v>82</v>
      </c>
      <c r="C46" t="s">
        <v>40</v>
      </c>
      <c r="D46" t="s">
        <v>36</v>
      </c>
      <c r="E46">
        <v>12</v>
      </c>
      <c r="F46">
        <v>180</v>
      </c>
      <c r="G46">
        <v>2430</v>
      </c>
      <c r="H46">
        <v>0</v>
      </c>
      <c r="I46">
        <v>0</v>
      </c>
      <c r="J46">
        <v>0</v>
      </c>
      <c r="K46">
        <v>2025</v>
      </c>
      <c r="L46">
        <v>2430</v>
      </c>
      <c r="M46">
        <v>1248.75</v>
      </c>
      <c r="O46">
        <v>2227</v>
      </c>
      <c r="Q46">
        <v>2227</v>
      </c>
      <c r="R46" t="s">
        <v>83</v>
      </c>
      <c r="S46" t="s">
        <v>40</v>
      </c>
      <c r="T46" t="s">
        <v>36</v>
      </c>
      <c r="U46">
        <v>21</v>
      </c>
      <c r="V46">
        <v>315</v>
      </c>
      <c r="W46">
        <v>3402</v>
      </c>
      <c r="X46">
        <v>0</v>
      </c>
      <c r="Y46">
        <v>0</v>
      </c>
      <c r="Z46">
        <v>0</v>
      </c>
      <c r="AA46">
        <v>3402</v>
      </c>
      <c r="AB46">
        <v>992.25</v>
      </c>
    </row>
    <row r="47" spans="1:28" x14ac:dyDescent="0.25">
      <c r="A47">
        <v>2227</v>
      </c>
      <c r="B47" t="s">
        <v>83</v>
      </c>
      <c r="C47" t="s">
        <v>40</v>
      </c>
      <c r="D47" t="s">
        <v>36</v>
      </c>
      <c r="E47">
        <v>14</v>
      </c>
      <c r="F47">
        <v>210</v>
      </c>
      <c r="G47">
        <v>2835</v>
      </c>
      <c r="H47">
        <v>0</v>
      </c>
      <c r="I47">
        <v>0</v>
      </c>
      <c r="J47">
        <v>0</v>
      </c>
      <c r="K47">
        <v>2227.5</v>
      </c>
      <c r="L47">
        <v>2835</v>
      </c>
      <c r="M47">
        <v>1535.625</v>
      </c>
      <c r="O47">
        <v>2228</v>
      </c>
      <c r="Q47">
        <v>2228</v>
      </c>
      <c r="R47" t="s">
        <v>84</v>
      </c>
      <c r="S47" t="s">
        <v>40</v>
      </c>
      <c r="T47" t="s">
        <v>36</v>
      </c>
      <c r="U47">
        <v>77</v>
      </c>
      <c r="V47">
        <v>1155</v>
      </c>
      <c r="W47">
        <v>12474</v>
      </c>
      <c r="X47">
        <v>0</v>
      </c>
      <c r="Y47">
        <v>0</v>
      </c>
      <c r="Z47">
        <v>0</v>
      </c>
      <c r="AA47">
        <v>12474</v>
      </c>
      <c r="AB47">
        <v>3638.25</v>
      </c>
    </row>
    <row r="48" spans="1:28" x14ac:dyDescent="0.25">
      <c r="A48">
        <v>2228</v>
      </c>
      <c r="B48" t="s">
        <v>84</v>
      </c>
      <c r="C48" t="s">
        <v>40</v>
      </c>
      <c r="D48" t="s">
        <v>36</v>
      </c>
      <c r="E48">
        <v>47</v>
      </c>
      <c r="F48">
        <v>705</v>
      </c>
      <c r="G48">
        <v>9517.5</v>
      </c>
      <c r="H48">
        <v>0</v>
      </c>
      <c r="I48">
        <v>0</v>
      </c>
      <c r="J48">
        <v>0</v>
      </c>
      <c r="K48">
        <v>7492.5</v>
      </c>
      <c r="L48">
        <v>9517.5</v>
      </c>
      <c r="M48">
        <v>5146.875</v>
      </c>
      <c r="O48">
        <v>2231</v>
      </c>
      <c r="Q48">
        <v>2231</v>
      </c>
      <c r="R48" t="s">
        <v>85</v>
      </c>
      <c r="S48" t="s">
        <v>40</v>
      </c>
      <c r="T48" t="s">
        <v>36</v>
      </c>
      <c r="U48">
        <v>22</v>
      </c>
      <c r="V48">
        <v>330</v>
      </c>
      <c r="W48">
        <v>3564</v>
      </c>
      <c r="X48">
        <v>0</v>
      </c>
      <c r="Y48">
        <v>0</v>
      </c>
      <c r="Z48">
        <v>0</v>
      </c>
      <c r="AA48">
        <v>3564</v>
      </c>
      <c r="AB48">
        <v>1039.5</v>
      </c>
    </row>
    <row r="49" spans="1:28" x14ac:dyDescent="0.25">
      <c r="A49">
        <v>2231</v>
      </c>
      <c r="B49" t="s">
        <v>85</v>
      </c>
      <c r="C49" t="s">
        <v>40</v>
      </c>
      <c r="D49" t="s">
        <v>36</v>
      </c>
      <c r="E49">
        <v>14</v>
      </c>
      <c r="F49">
        <v>210</v>
      </c>
      <c r="G49">
        <v>2835</v>
      </c>
      <c r="H49">
        <v>0</v>
      </c>
      <c r="I49">
        <v>0</v>
      </c>
      <c r="J49">
        <v>0</v>
      </c>
      <c r="K49">
        <v>2227.5</v>
      </c>
      <c r="L49">
        <v>2835</v>
      </c>
      <c r="M49">
        <v>1535.625</v>
      </c>
      <c r="O49">
        <v>2239</v>
      </c>
      <c r="Q49">
        <v>2239</v>
      </c>
      <c r="R49" t="s">
        <v>86</v>
      </c>
      <c r="S49" t="s">
        <v>40</v>
      </c>
      <c r="T49" t="s">
        <v>36</v>
      </c>
      <c r="U49">
        <v>4</v>
      </c>
      <c r="V49">
        <v>60</v>
      </c>
      <c r="W49">
        <v>648</v>
      </c>
      <c r="X49">
        <v>0</v>
      </c>
      <c r="Y49">
        <v>0</v>
      </c>
      <c r="Z49">
        <v>0</v>
      </c>
      <c r="AA49">
        <v>648</v>
      </c>
      <c r="AB49">
        <v>189</v>
      </c>
    </row>
    <row r="50" spans="1:28" x14ac:dyDescent="0.25">
      <c r="A50">
        <v>2239</v>
      </c>
      <c r="B50" t="s">
        <v>86</v>
      </c>
      <c r="C50" t="s">
        <v>40</v>
      </c>
      <c r="D50" t="s">
        <v>36</v>
      </c>
      <c r="E50">
        <v>5</v>
      </c>
      <c r="F50">
        <v>75</v>
      </c>
      <c r="G50">
        <v>1012.5</v>
      </c>
      <c r="H50">
        <v>0</v>
      </c>
      <c r="I50">
        <v>0</v>
      </c>
      <c r="J50">
        <v>0</v>
      </c>
      <c r="K50">
        <v>810</v>
      </c>
      <c r="L50">
        <v>1012.5</v>
      </c>
      <c r="M50">
        <v>540</v>
      </c>
      <c r="O50">
        <v>2245</v>
      </c>
      <c r="Q50">
        <v>2245</v>
      </c>
      <c r="R50" t="s">
        <v>87</v>
      </c>
      <c r="S50" t="s">
        <v>40</v>
      </c>
      <c r="T50" t="s">
        <v>36</v>
      </c>
      <c r="U50">
        <v>209</v>
      </c>
      <c r="V50">
        <v>3135</v>
      </c>
      <c r="W50">
        <v>33858</v>
      </c>
      <c r="X50">
        <v>0</v>
      </c>
      <c r="Y50">
        <v>0</v>
      </c>
      <c r="Z50">
        <v>0</v>
      </c>
      <c r="AA50">
        <v>33858</v>
      </c>
      <c r="AB50">
        <v>9875.25</v>
      </c>
    </row>
    <row r="51" spans="1:28" x14ac:dyDescent="0.25">
      <c r="A51">
        <v>2245</v>
      </c>
      <c r="B51" t="s">
        <v>87</v>
      </c>
      <c r="C51" t="s">
        <v>40</v>
      </c>
      <c r="D51" t="s">
        <v>36</v>
      </c>
      <c r="E51">
        <v>148</v>
      </c>
      <c r="F51">
        <v>2220</v>
      </c>
      <c r="G51">
        <v>29970</v>
      </c>
      <c r="H51">
        <v>0</v>
      </c>
      <c r="I51">
        <v>0</v>
      </c>
      <c r="J51">
        <v>0</v>
      </c>
      <c r="K51">
        <v>23692.5</v>
      </c>
      <c r="L51">
        <v>29970</v>
      </c>
      <c r="M51">
        <v>16149.375</v>
      </c>
      <c r="O51">
        <v>2254</v>
      </c>
      <c r="Q51">
        <v>2254</v>
      </c>
      <c r="R51" t="s">
        <v>88</v>
      </c>
      <c r="S51" t="s">
        <v>40</v>
      </c>
      <c r="T51" t="s">
        <v>36</v>
      </c>
      <c r="U51">
        <v>56</v>
      </c>
      <c r="V51">
        <v>840</v>
      </c>
      <c r="W51">
        <v>9072</v>
      </c>
      <c r="X51">
        <v>0</v>
      </c>
      <c r="Y51">
        <v>0</v>
      </c>
      <c r="Z51">
        <v>0</v>
      </c>
      <c r="AA51">
        <v>9072</v>
      </c>
      <c r="AB51">
        <v>2646</v>
      </c>
    </row>
    <row r="52" spans="1:28" x14ac:dyDescent="0.25">
      <c r="A52">
        <v>2254</v>
      </c>
      <c r="B52" t="s">
        <v>88</v>
      </c>
      <c r="C52" t="s">
        <v>40</v>
      </c>
      <c r="D52" t="s">
        <v>36</v>
      </c>
      <c r="E52">
        <v>33</v>
      </c>
      <c r="F52">
        <v>495</v>
      </c>
      <c r="G52">
        <v>6682.5</v>
      </c>
      <c r="H52">
        <v>0</v>
      </c>
      <c r="I52">
        <v>0</v>
      </c>
      <c r="J52">
        <v>0</v>
      </c>
      <c r="K52">
        <v>5265</v>
      </c>
      <c r="L52">
        <v>6682.5</v>
      </c>
      <c r="M52">
        <v>3611.25</v>
      </c>
      <c r="O52">
        <v>2258</v>
      </c>
      <c r="Q52">
        <v>2258</v>
      </c>
      <c r="R52" t="s">
        <v>89</v>
      </c>
      <c r="S52" t="s">
        <v>40</v>
      </c>
      <c r="T52" t="s">
        <v>36</v>
      </c>
      <c r="U52">
        <v>35</v>
      </c>
      <c r="V52">
        <v>525</v>
      </c>
      <c r="W52">
        <v>5670</v>
      </c>
      <c r="X52">
        <v>0</v>
      </c>
      <c r="Y52">
        <v>0</v>
      </c>
      <c r="Z52">
        <v>0</v>
      </c>
      <c r="AA52">
        <v>5670</v>
      </c>
      <c r="AB52">
        <v>1653.75</v>
      </c>
    </row>
    <row r="53" spans="1:28" x14ac:dyDescent="0.25">
      <c r="A53">
        <v>2258</v>
      </c>
      <c r="B53" t="s">
        <v>89</v>
      </c>
      <c r="C53" t="s">
        <v>40</v>
      </c>
      <c r="D53" t="s">
        <v>36</v>
      </c>
      <c r="E53">
        <v>26</v>
      </c>
      <c r="F53">
        <v>390</v>
      </c>
      <c r="G53">
        <v>5265</v>
      </c>
      <c r="H53">
        <v>0</v>
      </c>
      <c r="I53">
        <v>0</v>
      </c>
      <c r="J53">
        <v>0</v>
      </c>
      <c r="K53">
        <v>4050</v>
      </c>
      <c r="L53">
        <v>5265</v>
      </c>
      <c r="M53">
        <v>2902.5</v>
      </c>
      <c r="O53">
        <v>2263</v>
      </c>
      <c r="Q53">
        <v>2263</v>
      </c>
      <c r="R53" t="s">
        <v>90</v>
      </c>
      <c r="S53" t="s">
        <v>40</v>
      </c>
      <c r="T53" t="s">
        <v>36</v>
      </c>
      <c r="U53">
        <v>74</v>
      </c>
      <c r="V53">
        <v>1110</v>
      </c>
      <c r="W53">
        <v>11988</v>
      </c>
      <c r="X53">
        <v>0</v>
      </c>
      <c r="Y53">
        <v>0</v>
      </c>
      <c r="Z53">
        <v>0</v>
      </c>
      <c r="AA53">
        <v>11988</v>
      </c>
      <c r="AB53">
        <v>3496.5</v>
      </c>
    </row>
    <row r="54" spans="1:28" x14ac:dyDescent="0.25">
      <c r="A54">
        <v>2263</v>
      </c>
      <c r="B54" t="s">
        <v>90</v>
      </c>
      <c r="C54" t="s">
        <v>40</v>
      </c>
      <c r="D54" t="s">
        <v>36</v>
      </c>
      <c r="E54">
        <v>53</v>
      </c>
      <c r="F54">
        <v>795</v>
      </c>
      <c r="G54">
        <v>10732.5</v>
      </c>
      <c r="H54">
        <v>0</v>
      </c>
      <c r="I54">
        <v>0</v>
      </c>
      <c r="J54">
        <v>0</v>
      </c>
      <c r="K54">
        <v>8505</v>
      </c>
      <c r="L54">
        <v>10732.5</v>
      </c>
      <c r="M54">
        <v>5771.25</v>
      </c>
      <c r="O54">
        <v>2265</v>
      </c>
      <c r="Q54">
        <v>2265</v>
      </c>
      <c r="R54" t="s">
        <v>91</v>
      </c>
      <c r="S54" t="s">
        <v>40</v>
      </c>
      <c r="T54" t="s">
        <v>36</v>
      </c>
      <c r="U54">
        <v>8</v>
      </c>
      <c r="V54">
        <v>120</v>
      </c>
      <c r="W54">
        <v>1296</v>
      </c>
      <c r="X54">
        <v>0</v>
      </c>
      <c r="Y54">
        <v>0</v>
      </c>
      <c r="Z54">
        <v>0</v>
      </c>
      <c r="AA54">
        <v>1296</v>
      </c>
      <c r="AB54">
        <v>378</v>
      </c>
    </row>
    <row r="55" spans="1:28" x14ac:dyDescent="0.25">
      <c r="A55">
        <v>2265</v>
      </c>
      <c r="B55" t="s">
        <v>91</v>
      </c>
      <c r="C55" t="s">
        <v>40</v>
      </c>
      <c r="D55" t="s">
        <v>36</v>
      </c>
      <c r="E55">
        <v>2</v>
      </c>
      <c r="F55">
        <v>30</v>
      </c>
      <c r="G55">
        <v>405</v>
      </c>
      <c r="H55">
        <v>0</v>
      </c>
      <c r="I55">
        <v>0</v>
      </c>
      <c r="J55">
        <v>0</v>
      </c>
      <c r="K55">
        <v>405</v>
      </c>
      <c r="L55">
        <v>405</v>
      </c>
      <c r="M55">
        <v>168.74999999999997</v>
      </c>
      <c r="O55">
        <v>2268</v>
      </c>
      <c r="Q55">
        <v>2268</v>
      </c>
      <c r="R55" t="s">
        <v>92</v>
      </c>
      <c r="S55" t="s">
        <v>40</v>
      </c>
      <c r="T55" t="s">
        <v>36</v>
      </c>
      <c r="U55">
        <v>23</v>
      </c>
      <c r="V55">
        <v>345</v>
      </c>
      <c r="W55">
        <v>3726</v>
      </c>
      <c r="X55">
        <v>0</v>
      </c>
      <c r="Y55">
        <v>0</v>
      </c>
      <c r="Z55">
        <v>0</v>
      </c>
      <c r="AA55">
        <v>3726</v>
      </c>
      <c r="AB55">
        <v>1086.75</v>
      </c>
    </row>
    <row r="56" spans="1:28" x14ac:dyDescent="0.25">
      <c r="A56">
        <v>2268</v>
      </c>
      <c r="B56" t="s">
        <v>92</v>
      </c>
      <c r="C56" t="s">
        <v>40</v>
      </c>
      <c r="D56" t="s">
        <v>36</v>
      </c>
      <c r="E56">
        <v>16</v>
      </c>
      <c r="F56">
        <v>240</v>
      </c>
      <c r="G56">
        <v>3240</v>
      </c>
      <c r="H56">
        <v>0</v>
      </c>
      <c r="I56">
        <v>0</v>
      </c>
      <c r="J56">
        <v>0</v>
      </c>
      <c r="K56">
        <v>2632.5</v>
      </c>
      <c r="L56">
        <v>3240</v>
      </c>
      <c r="M56">
        <v>1704.375</v>
      </c>
      <c r="O56">
        <v>2269</v>
      </c>
      <c r="Q56">
        <v>2269</v>
      </c>
      <c r="R56" t="s">
        <v>93</v>
      </c>
      <c r="S56" t="s">
        <v>38</v>
      </c>
      <c r="T56" t="s">
        <v>36</v>
      </c>
      <c r="U56">
        <v>69</v>
      </c>
      <c r="V56">
        <v>1035</v>
      </c>
      <c r="W56">
        <v>11178</v>
      </c>
      <c r="X56">
        <v>0</v>
      </c>
      <c r="Y56">
        <v>0</v>
      </c>
      <c r="Z56">
        <v>0</v>
      </c>
      <c r="AA56">
        <v>11178</v>
      </c>
      <c r="AB56">
        <v>3260.25</v>
      </c>
    </row>
    <row r="57" spans="1:28" x14ac:dyDescent="0.25">
      <c r="A57">
        <v>2269</v>
      </c>
      <c r="B57" t="s">
        <v>93</v>
      </c>
      <c r="C57" t="s">
        <v>38</v>
      </c>
      <c r="D57" t="s">
        <v>36</v>
      </c>
      <c r="E57">
        <v>43</v>
      </c>
      <c r="F57">
        <v>645</v>
      </c>
      <c r="G57">
        <v>8707.5</v>
      </c>
      <c r="H57">
        <v>0</v>
      </c>
      <c r="I57">
        <v>0</v>
      </c>
      <c r="J57">
        <v>0</v>
      </c>
      <c r="K57">
        <v>6885</v>
      </c>
      <c r="L57">
        <v>8707.5</v>
      </c>
      <c r="M57">
        <v>4691.25</v>
      </c>
      <c r="O57">
        <v>2270</v>
      </c>
      <c r="Q57">
        <v>2270</v>
      </c>
      <c r="R57" t="s">
        <v>94</v>
      </c>
      <c r="S57" t="s">
        <v>38</v>
      </c>
      <c r="T57" t="s">
        <v>36</v>
      </c>
      <c r="U57">
        <v>28</v>
      </c>
      <c r="V57">
        <v>420</v>
      </c>
      <c r="W57">
        <v>4536</v>
      </c>
      <c r="X57">
        <v>0</v>
      </c>
      <c r="Y57">
        <v>0</v>
      </c>
      <c r="Z57">
        <v>0</v>
      </c>
      <c r="AA57">
        <v>4536</v>
      </c>
      <c r="AB57">
        <v>1323</v>
      </c>
    </row>
    <row r="58" spans="1:28" x14ac:dyDescent="0.25">
      <c r="A58">
        <v>2270</v>
      </c>
      <c r="B58" t="s">
        <v>94</v>
      </c>
      <c r="C58" t="s">
        <v>38</v>
      </c>
      <c r="D58" t="s">
        <v>36</v>
      </c>
      <c r="E58">
        <v>16</v>
      </c>
      <c r="F58">
        <v>240</v>
      </c>
      <c r="G58">
        <v>3240</v>
      </c>
      <c r="H58">
        <v>0</v>
      </c>
      <c r="I58">
        <v>0</v>
      </c>
      <c r="J58">
        <v>0</v>
      </c>
      <c r="K58">
        <v>2632.5</v>
      </c>
      <c r="L58">
        <v>3240</v>
      </c>
      <c r="M58">
        <v>1704.375</v>
      </c>
      <c r="O58">
        <v>2275</v>
      </c>
      <c r="Q58">
        <v>2275</v>
      </c>
      <c r="R58" t="s">
        <v>95</v>
      </c>
      <c r="S58" t="s">
        <v>40</v>
      </c>
      <c r="T58" t="s">
        <v>36</v>
      </c>
      <c r="U58">
        <v>50</v>
      </c>
      <c r="V58">
        <v>750</v>
      </c>
      <c r="W58">
        <v>8100</v>
      </c>
      <c r="X58">
        <v>0</v>
      </c>
      <c r="Y58">
        <v>0</v>
      </c>
      <c r="Z58">
        <v>0</v>
      </c>
      <c r="AA58">
        <v>8100</v>
      </c>
      <c r="AB58">
        <v>2362.5</v>
      </c>
    </row>
    <row r="59" spans="1:28" x14ac:dyDescent="0.25">
      <c r="A59">
        <v>2275</v>
      </c>
      <c r="B59" t="s">
        <v>95</v>
      </c>
      <c r="C59" t="s">
        <v>40</v>
      </c>
      <c r="D59" t="s">
        <v>36</v>
      </c>
      <c r="E59">
        <v>37</v>
      </c>
      <c r="F59">
        <v>555</v>
      </c>
      <c r="G59">
        <v>7492.5</v>
      </c>
      <c r="H59">
        <v>0</v>
      </c>
      <c r="I59">
        <v>0</v>
      </c>
      <c r="J59">
        <v>0</v>
      </c>
      <c r="K59">
        <v>5872.5</v>
      </c>
      <c r="L59">
        <v>7492.5</v>
      </c>
      <c r="M59">
        <v>4066.875</v>
      </c>
      <c r="O59">
        <v>2276</v>
      </c>
      <c r="Q59">
        <v>2276</v>
      </c>
      <c r="R59" t="s">
        <v>96</v>
      </c>
      <c r="S59" t="s">
        <v>38</v>
      </c>
      <c r="T59" t="s">
        <v>36</v>
      </c>
      <c r="U59">
        <v>46</v>
      </c>
      <c r="V59">
        <v>690</v>
      </c>
      <c r="W59">
        <v>7452</v>
      </c>
      <c r="X59">
        <v>0</v>
      </c>
      <c r="Y59">
        <v>0</v>
      </c>
      <c r="Z59">
        <v>0</v>
      </c>
      <c r="AA59">
        <v>7452</v>
      </c>
      <c r="AB59">
        <v>2173.5</v>
      </c>
    </row>
    <row r="60" spans="1:28" x14ac:dyDescent="0.25">
      <c r="A60">
        <v>2276</v>
      </c>
      <c r="B60" t="s">
        <v>96</v>
      </c>
      <c r="C60" t="s">
        <v>38</v>
      </c>
      <c r="D60" t="s">
        <v>36</v>
      </c>
      <c r="E60">
        <v>33</v>
      </c>
      <c r="F60">
        <v>495</v>
      </c>
      <c r="G60">
        <v>6682.5</v>
      </c>
      <c r="H60">
        <v>0</v>
      </c>
      <c r="I60">
        <v>0</v>
      </c>
      <c r="J60">
        <v>0</v>
      </c>
      <c r="K60">
        <v>5265</v>
      </c>
      <c r="L60">
        <v>6682.5</v>
      </c>
      <c r="M60">
        <v>3611.25</v>
      </c>
      <c r="O60">
        <v>2278</v>
      </c>
      <c r="Q60">
        <v>2278</v>
      </c>
      <c r="R60" t="s">
        <v>97</v>
      </c>
      <c r="S60" t="s">
        <v>40</v>
      </c>
      <c r="T60" t="s">
        <v>36</v>
      </c>
      <c r="U60">
        <v>27</v>
      </c>
      <c r="V60">
        <v>405</v>
      </c>
      <c r="W60">
        <v>4374</v>
      </c>
      <c r="X60">
        <v>0</v>
      </c>
      <c r="Y60">
        <v>0</v>
      </c>
      <c r="Z60">
        <v>0</v>
      </c>
      <c r="AA60">
        <v>4374</v>
      </c>
      <c r="AB60">
        <v>1275.75</v>
      </c>
    </row>
    <row r="61" spans="1:28" x14ac:dyDescent="0.25">
      <c r="A61">
        <v>2278</v>
      </c>
      <c r="B61" t="s">
        <v>97</v>
      </c>
      <c r="C61" t="s">
        <v>40</v>
      </c>
      <c r="D61" t="s">
        <v>36</v>
      </c>
      <c r="E61">
        <v>21</v>
      </c>
      <c r="F61">
        <v>315</v>
      </c>
      <c r="G61">
        <v>4252.5</v>
      </c>
      <c r="H61">
        <v>0</v>
      </c>
      <c r="I61">
        <v>0</v>
      </c>
      <c r="J61">
        <v>0</v>
      </c>
      <c r="K61">
        <v>3240</v>
      </c>
      <c r="L61">
        <v>4252.5</v>
      </c>
      <c r="M61">
        <v>2362.5</v>
      </c>
      <c r="O61">
        <v>2279</v>
      </c>
      <c r="Q61">
        <v>2279</v>
      </c>
      <c r="R61" t="s">
        <v>98</v>
      </c>
      <c r="S61" t="s">
        <v>38</v>
      </c>
      <c r="T61" t="s">
        <v>36</v>
      </c>
      <c r="U61">
        <v>9</v>
      </c>
      <c r="V61">
        <v>135</v>
      </c>
      <c r="W61">
        <v>1458</v>
      </c>
      <c r="X61">
        <v>0</v>
      </c>
      <c r="Y61">
        <v>0</v>
      </c>
      <c r="Z61">
        <v>0</v>
      </c>
      <c r="AA61">
        <v>1458</v>
      </c>
      <c r="AB61">
        <v>425.25</v>
      </c>
    </row>
    <row r="62" spans="1:28" x14ac:dyDescent="0.25">
      <c r="A62">
        <v>2279</v>
      </c>
      <c r="B62" t="s">
        <v>98</v>
      </c>
      <c r="C62" t="s">
        <v>38</v>
      </c>
      <c r="D62" t="s">
        <v>36</v>
      </c>
      <c r="E62">
        <v>5</v>
      </c>
      <c r="F62">
        <v>75</v>
      </c>
      <c r="G62">
        <v>1012.5</v>
      </c>
      <c r="H62">
        <v>0</v>
      </c>
      <c r="I62">
        <v>0</v>
      </c>
      <c r="J62">
        <v>0</v>
      </c>
      <c r="K62">
        <v>810</v>
      </c>
      <c r="L62">
        <v>1012.5</v>
      </c>
      <c r="M62">
        <v>540</v>
      </c>
      <c r="O62">
        <v>2280</v>
      </c>
      <c r="Q62">
        <v>2280</v>
      </c>
      <c r="R62" t="s">
        <v>99</v>
      </c>
      <c r="S62" t="s">
        <v>38</v>
      </c>
      <c r="T62" t="s">
        <v>36</v>
      </c>
      <c r="U62">
        <v>11</v>
      </c>
      <c r="V62">
        <v>165</v>
      </c>
      <c r="W62">
        <v>1782</v>
      </c>
      <c r="X62">
        <v>0</v>
      </c>
      <c r="Y62">
        <v>0</v>
      </c>
      <c r="Z62">
        <v>0</v>
      </c>
      <c r="AA62">
        <v>1782</v>
      </c>
      <c r="AB62">
        <v>519.75</v>
      </c>
    </row>
    <row r="63" spans="1:28" x14ac:dyDescent="0.25">
      <c r="A63">
        <v>2280</v>
      </c>
      <c r="B63" t="s">
        <v>99</v>
      </c>
      <c r="C63" t="s">
        <v>38</v>
      </c>
      <c r="D63" t="s">
        <v>36</v>
      </c>
      <c r="E63">
        <v>11</v>
      </c>
      <c r="F63">
        <v>165</v>
      </c>
      <c r="G63">
        <v>2227.5</v>
      </c>
      <c r="H63">
        <v>0</v>
      </c>
      <c r="I63">
        <v>0</v>
      </c>
      <c r="J63">
        <v>0</v>
      </c>
      <c r="K63">
        <v>1620</v>
      </c>
      <c r="L63">
        <v>2227.5</v>
      </c>
      <c r="M63">
        <v>1282.5</v>
      </c>
      <c r="O63">
        <v>2282</v>
      </c>
      <c r="Q63">
        <v>2282</v>
      </c>
      <c r="R63" t="s">
        <v>100</v>
      </c>
      <c r="S63" t="s">
        <v>40</v>
      </c>
      <c r="T63" t="s">
        <v>36</v>
      </c>
      <c r="U63">
        <v>69</v>
      </c>
      <c r="V63">
        <v>1035</v>
      </c>
      <c r="W63">
        <v>11178</v>
      </c>
      <c r="X63">
        <v>0</v>
      </c>
      <c r="Y63">
        <v>0</v>
      </c>
      <c r="Z63">
        <v>0</v>
      </c>
      <c r="AA63">
        <v>11178</v>
      </c>
      <c r="AB63">
        <v>3260.25</v>
      </c>
    </row>
    <row r="64" spans="1:28" x14ac:dyDescent="0.25">
      <c r="A64">
        <v>2282</v>
      </c>
      <c r="B64" t="s">
        <v>100</v>
      </c>
      <c r="C64" t="s">
        <v>40</v>
      </c>
      <c r="D64" t="s">
        <v>36</v>
      </c>
      <c r="E64">
        <v>47</v>
      </c>
      <c r="F64">
        <v>705</v>
      </c>
      <c r="G64">
        <v>9517.5</v>
      </c>
      <c r="H64">
        <v>0</v>
      </c>
      <c r="I64">
        <v>0</v>
      </c>
      <c r="J64">
        <v>0</v>
      </c>
      <c r="K64">
        <v>7492.5</v>
      </c>
      <c r="L64">
        <v>9517.5</v>
      </c>
      <c r="M64">
        <v>5146.875</v>
      </c>
      <c r="O64">
        <v>2285</v>
      </c>
      <c r="Q64">
        <v>2285</v>
      </c>
      <c r="R64" t="s">
        <v>101</v>
      </c>
      <c r="S64" t="s">
        <v>38</v>
      </c>
      <c r="T64" t="s">
        <v>36</v>
      </c>
      <c r="U64">
        <v>27</v>
      </c>
      <c r="V64">
        <v>405</v>
      </c>
      <c r="W64">
        <v>4374</v>
      </c>
      <c r="X64">
        <v>0</v>
      </c>
      <c r="Y64">
        <v>0</v>
      </c>
      <c r="Z64">
        <v>0</v>
      </c>
      <c r="AA64">
        <v>4374</v>
      </c>
      <c r="AB64">
        <v>1275.75</v>
      </c>
    </row>
    <row r="65" spans="1:28" x14ac:dyDescent="0.25">
      <c r="A65">
        <v>2285</v>
      </c>
      <c r="B65" t="s">
        <v>101</v>
      </c>
      <c r="C65" t="s">
        <v>38</v>
      </c>
      <c r="D65" t="s">
        <v>36</v>
      </c>
      <c r="E65">
        <v>15</v>
      </c>
      <c r="F65">
        <v>225</v>
      </c>
      <c r="G65">
        <v>3037.5</v>
      </c>
      <c r="H65">
        <v>0</v>
      </c>
      <c r="I65">
        <v>0</v>
      </c>
      <c r="J65">
        <v>0</v>
      </c>
      <c r="K65">
        <v>2430</v>
      </c>
      <c r="L65">
        <v>3037.5</v>
      </c>
      <c r="M65">
        <v>1620</v>
      </c>
      <c r="O65">
        <v>2289</v>
      </c>
      <c r="Q65">
        <v>2289</v>
      </c>
      <c r="R65" t="s">
        <v>102</v>
      </c>
      <c r="S65" t="s">
        <v>38</v>
      </c>
      <c r="T65" t="s">
        <v>36</v>
      </c>
      <c r="U65">
        <v>16</v>
      </c>
      <c r="V65">
        <v>240</v>
      </c>
      <c r="W65">
        <v>2592</v>
      </c>
      <c r="X65">
        <v>0</v>
      </c>
      <c r="Y65">
        <v>0</v>
      </c>
      <c r="Z65">
        <v>0</v>
      </c>
      <c r="AA65">
        <v>2592</v>
      </c>
      <c r="AB65">
        <v>756</v>
      </c>
    </row>
    <row r="66" spans="1:28" x14ac:dyDescent="0.25">
      <c r="A66">
        <v>2289</v>
      </c>
      <c r="B66" t="s">
        <v>102</v>
      </c>
      <c r="C66" t="s">
        <v>38</v>
      </c>
      <c r="D66" t="s">
        <v>36</v>
      </c>
      <c r="E66">
        <v>8</v>
      </c>
      <c r="F66">
        <v>120</v>
      </c>
      <c r="G66">
        <v>1620</v>
      </c>
      <c r="H66">
        <v>0</v>
      </c>
      <c r="I66">
        <v>0</v>
      </c>
      <c r="J66">
        <v>0</v>
      </c>
      <c r="K66">
        <v>1417.5</v>
      </c>
      <c r="L66">
        <v>1620</v>
      </c>
      <c r="M66">
        <v>793.125</v>
      </c>
      <c r="O66">
        <v>2298</v>
      </c>
      <c r="Q66">
        <v>2298</v>
      </c>
      <c r="R66" t="s">
        <v>103</v>
      </c>
      <c r="S66" t="s">
        <v>38</v>
      </c>
      <c r="T66" t="s">
        <v>36</v>
      </c>
      <c r="U66">
        <v>74</v>
      </c>
      <c r="V66">
        <v>1110</v>
      </c>
      <c r="W66">
        <v>11988</v>
      </c>
      <c r="X66">
        <v>0</v>
      </c>
      <c r="Y66">
        <v>0</v>
      </c>
      <c r="Z66">
        <v>0</v>
      </c>
      <c r="AA66">
        <v>11988</v>
      </c>
      <c r="AB66">
        <v>3496.5</v>
      </c>
    </row>
    <row r="67" spans="1:28" x14ac:dyDescent="0.25">
      <c r="A67">
        <v>2298</v>
      </c>
      <c r="B67" t="s">
        <v>103</v>
      </c>
      <c r="C67" t="s">
        <v>38</v>
      </c>
      <c r="D67" t="s">
        <v>36</v>
      </c>
      <c r="E67">
        <v>60</v>
      </c>
      <c r="F67">
        <v>900</v>
      </c>
      <c r="G67">
        <v>12150</v>
      </c>
      <c r="H67">
        <v>0</v>
      </c>
      <c r="I67">
        <v>0</v>
      </c>
      <c r="J67">
        <v>0</v>
      </c>
      <c r="K67">
        <v>9517.5</v>
      </c>
      <c r="L67">
        <v>12150</v>
      </c>
      <c r="M67">
        <v>6598.125</v>
      </c>
      <c r="O67">
        <v>2300</v>
      </c>
      <c r="Q67">
        <v>2300</v>
      </c>
      <c r="R67" t="s">
        <v>104</v>
      </c>
      <c r="S67" t="s">
        <v>40</v>
      </c>
      <c r="T67" t="s">
        <v>36</v>
      </c>
      <c r="U67">
        <v>11</v>
      </c>
      <c r="V67">
        <v>165</v>
      </c>
      <c r="W67">
        <v>1782</v>
      </c>
      <c r="X67">
        <v>0</v>
      </c>
      <c r="Y67">
        <v>0</v>
      </c>
      <c r="Z67">
        <v>0</v>
      </c>
      <c r="AA67">
        <v>1782</v>
      </c>
      <c r="AB67">
        <v>519.75</v>
      </c>
    </row>
    <row r="68" spans="1:28" x14ac:dyDescent="0.25">
      <c r="A68">
        <v>2300</v>
      </c>
      <c r="B68" t="s">
        <v>104</v>
      </c>
      <c r="C68" t="s">
        <v>40</v>
      </c>
      <c r="D68" t="s">
        <v>36</v>
      </c>
      <c r="E68">
        <v>8</v>
      </c>
      <c r="F68">
        <v>120</v>
      </c>
      <c r="G68">
        <v>1620</v>
      </c>
      <c r="H68">
        <v>0</v>
      </c>
      <c r="I68">
        <v>0</v>
      </c>
      <c r="J68">
        <v>0</v>
      </c>
      <c r="K68">
        <v>1417.5</v>
      </c>
      <c r="L68">
        <v>1620</v>
      </c>
      <c r="M68">
        <v>793.125</v>
      </c>
      <c r="O68">
        <v>2312</v>
      </c>
      <c r="Q68">
        <v>2312</v>
      </c>
      <c r="R68" t="s">
        <v>105</v>
      </c>
      <c r="S68" t="s">
        <v>40</v>
      </c>
      <c r="T68" t="s">
        <v>36</v>
      </c>
      <c r="U68">
        <v>66</v>
      </c>
      <c r="V68">
        <v>990</v>
      </c>
      <c r="W68">
        <v>10692</v>
      </c>
      <c r="X68">
        <v>2</v>
      </c>
      <c r="Y68">
        <v>30</v>
      </c>
      <c r="Z68">
        <v>846</v>
      </c>
      <c r="AA68">
        <v>11538</v>
      </c>
      <c r="AB68">
        <v>3365.25</v>
      </c>
    </row>
    <row r="69" spans="1:28" x14ac:dyDescent="0.25">
      <c r="A69">
        <v>2312</v>
      </c>
      <c r="B69" t="s">
        <v>105</v>
      </c>
      <c r="C69" t="s">
        <v>40</v>
      </c>
      <c r="D69" t="s">
        <v>36</v>
      </c>
      <c r="E69">
        <v>49</v>
      </c>
      <c r="F69">
        <v>735</v>
      </c>
      <c r="G69">
        <v>9922.5</v>
      </c>
      <c r="H69">
        <v>1</v>
      </c>
      <c r="I69">
        <v>15</v>
      </c>
      <c r="J69">
        <v>528.75</v>
      </c>
      <c r="K69">
        <v>8426.25</v>
      </c>
      <c r="L69">
        <v>10451.25</v>
      </c>
      <c r="M69">
        <v>5535.9375</v>
      </c>
      <c r="O69">
        <v>2318</v>
      </c>
      <c r="Q69">
        <v>2318</v>
      </c>
      <c r="R69" t="s">
        <v>106</v>
      </c>
      <c r="S69" t="s">
        <v>40</v>
      </c>
      <c r="T69" t="s">
        <v>36</v>
      </c>
      <c r="U69">
        <v>17</v>
      </c>
      <c r="V69">
        <v>255</v>
      </c>
      <c r="W69">
        <v>2754</v>
      </c>
      <c r="X69">
        <v>0</v>
      </c>
      <c r="Y69">
        <v>0</v>
      </c>
      <c r="Z69">
        <v>0</v>
      </c>
      <c r="AA69">
        <v>2754</v>
      </c>
      <c r="AB69">
        <v>803.25</v>
      </c>
    </row>
    <row r="70" spans="1:28" x14ac:dyDescent="0.25">
      <c r="A70">
        <v>2318</v>
      </c>
      <c r="B70" t="s">
        <v>106</v>
      </c>
      <c r="C70" t="s">
        <v>40</v>
      </c>
      <c r="D70" t="s">
        <v>36</v>
      </c>
      <c r="E70">
        <v>11</v>
      </c>
      <c r="F70">
        <v>165</v>
      </c>
      <c r="G70">
        <v>2227.5</v>
      </c>
      <c r="H70">
        <v>0</v>
      </c>
      <c r="I70">
        <v>0</v>
      </c>
      <c r="J70">
        <v>0</v>
      </c>
      <c r="K70">
        <v>1822.5</v>
      </c>
      <c r="L70">
        <v>2227.5</v>
      </c>
      <c r="M70">
        <v>1164.375</v>
      </c>
      <c r="O70">
        <v>2320</v>
      </c>
      <c r="Q70">
        <v>2320</v>
      </c>
      <c r="R70" t="s">
        <v>107</v>
      </c>
      <c r="S70" t="s">
        <v>40</v>
      </c>
      <c r="T70" t="s">
        <v>36</v>
      </c>
      <c r="U70">
        <v>49</v>
      </c>
      <c r="V70">
        <v>735</v>
      </c>
      <c r="W70">
        <v>7938</v>
      </c>
      <c r="X70">
        <v>0</v>
      </c>
      <c r="Y70">
        <v>0</v>
      </c>
      <c r="Z70">
        <v>0</v>
      </c>
      <c r="AA70">
        <v>7938</v>
      </c>
      <c r="AB70">
        <v>2315.25</v>
      </c>
    </row>
    <row r="71" spans="1:28" x14ac:dyDescent="0.25">
      <c r="A71">
        <v>2320</v>
      </c>
      <c r="B71" t="s">
        <v>107</v>
      </c>
      <c r="C71" t="s">
        <v>40</v>
      </c>
      <c r="D71" t="s">
        <v>36</v>
      </c>
      <c r="E71">
        <v>38</v>
      </c>
      <c r="F71">
        <v>570</v>
      </c>
      <c r="G71">
        <v>7695</v>
      </c>
      <c r="H71">
        <v>0</v>
      </c>
      <c r="I71">
        <v>0</v>
      </c>
      <c r="J71">
        <v>0</v>
      </c>
      <c r="K71">
        <v>6075</v>
      </c>
      <c r="L71">
        <v>7695</v>
      </c>
      <c r="M71">
        <v>4151.25</v>
      </c>
      <c r="O71">
        <v>2321</v>
      </c>
      <c r="Q71">
        <v>2321</v>
      </c>
      <c r="R71" t="s">
        <v>108</v>
      </c>
      <c r="S71" t="s">
        <v>40</v>
      </c>
      <c r="T71" t="s">
        <v>36</v>
      </c>
      <c r="U71">
        <v>15</v>
      </c>
      <c r="V71">
        <v>225</v>
      </c>
      <c r="W71">
        <v>2430</v>
      </c>
      <c r="X71">
        <v>0</v>
      </c>
      <c r="Y71">
        <v>0</v>
      </c>
      <c r="Z71">
        <v>0</v>
      </c>
      <c r="AA71">
        <v>2430</v>
      </c>
      <c r="AB71">
        <v>708.75</v>
      </c>
    </row>
    <row r="72" spans="1:28" x14ac:dyDescent="0.25">
      <c r="A72">
        <v>2321</v>
      </c>
      <c r="B72" t="s">
        <v>108</v>
      </c>
      <c r="C72" t="s">
        <v>40</v>
      </c>
      <c r="D72" t="s">
        <v>36</v>
      </c>
      <c r="E72">
        <v>11</v>
      </c>
      <c r="F72">
        <v>165</v>
      </c>
      <c r="G72">
        <v>2227.5</v>
      </c>
      <c r="H72">
        <v>0</v>
      </c>
      <c r="I72">
        <v>0</v>
      </c>
      <c r="J72">
        <v>0</v>
      </c>
      <c r="K72">
        <v>1822.5</v>
      </c>
      <c r="L72">
        <v>2227.5</v>
      </c>
      <c r="M72">
        <v>1164.375</v>
      </c>
      <c r="O72">
        <v>2322</v>
      </c>
      <c r="Q72">
        <v>2322</v>
      </c>
      <c r="R72" t="s">
        <v>109</v>
      </c>
      <c r="S72" t="s">
        <v>40</v>
      </c>
      <c r="T72" t="s">
        <v>36</v>
      </c>
      <c r="U72">
        <v>18</v>
      </c>
      <c r="V72">
        <v>270</v>
      </c>
      <c r="W72">
        <v>2916</v>
      </c>
      <c r="X72">
        <v>0</v>
      </c>
      <c r="Y72">
        <v>0</v>
      </c>
      <c r="Z72">
        <v>0</v>
      </c>
      <c r="AA72">
        <v>2916</v>
      </c>
      <c r="AB72">
        <v>850.5</v>
      </c>
    </row>
    <row r="73" spans="1:28" x14ac:dyDescent="0.25">
      <c r="A73">
        <v>2322</v>
      </c>
      <c r="B73" t="s">
        <v>109</v>
      </c>
      <c r="C73" t="s">
        <v>40</v>
      </c>
      <c r="D73" t="s">
        <v>36</v>
      </c>
      <c r="E73">
        <v>12</v>
      </c>
      <c r="F73">
        <v>180</v>
      </c>
      <c r="G73">
        <v>2430</v>
      </c>
      <c r="H73">
        <v>0</v>
      </c>
      <c r="I73">
        <v>0</v>
      </c>
      <c r="J73">
        <v>0</v>
      </c>
      <c r="K73">
        <v>2025</v>
      </c>
      <c r="L73">
        <v>2430</v>
      </c>
      <c r="M73">
        <v>1248.75</v>
      </c>
      <c r="O73">
        <v>2326</v>
      </c>
      <c r="Q73">
        <v>2326</v>
      </c>
      <c r="R73" t="s">
        <v>110</v>
      </c>
      <c r="S73" t="s">
        <v>40</v>
      </c>
      <c r="T73" t="s">
        <v>36</v>
      </c>
      <c r="U73">
        <v>34</v>
      </c>
      <c r="V73">
        <v>510</v>
      </c>
      <c r="W73">
        <v>5508</v>
      </c>
      <c r="X73">
        <v>0</v>
      </c>
      <c r="Y73">
        <v>0</v>
      </c>
      <c r="Z73">
        <v>0</v>
      </c>
      <c r="AA73">
        <v>5508</v>
      </c>
      <c r="AB73">
        <v>1606.5</v>
      </c>
    </row>
    <row r="74" spans="1:28" x14ac:dyDescent="0.25">
      <c r="A74">
        <v>2326</v>
      </c>
      <c r="B74" t="s">
        <v>110</v>
      </c>
      <c r="C74" t="s">
        <v>40</v>
      </c>
      <c r="D74" t="s">
        <v>36</v>
      </c>
      <c r="E74">
        <v>21</v>
      </c>
      <c r="F74">
        <v>315</v>
      </c>
      <c r="G74">
        <v>4252.5</v>
      </c>
      <c r="H74">
        <v>0</v>
      </c>
      <c r="I74">
        <v>0</v>
      </c>
      <c r="J74">
        <v>0</v>
      </c>
      <c r="K74">
        <v>3442.5</v>
      </c>
      <c r="L74">
        <v>4252.5</v>
      </c>
      <c r="M74">
        <v>2244.375</v>
      </c>
      <c r="O74">
        <v>2328</v>
      </c>
      <c r="Q74">
        <v>2328</v>
      </c>
      <c r="R74" t="s">
        <v>111</v>
      </c>
      <c r="S74" t="s">
        <v>38</v>
      </c>
      <c r="T74" t="s">
        <v>36</v>
      </c>
      <c r="U74">
        <v>50</v>
      </c>
      <c r="V74">
        <v>750</v>
      </c>
      <c r="W74">
        <v>8100</v>
      </c>
      <c r="X74">
        <v>0</v>
      </c>
      <c r="Y74">
        <v>0</v>
      </c>
      <c r="Z74">
        <v>0</v>
      </c>
      <c r="AA74">
        <v>8100</v>
      </c>
      <c r="AB74">
        <v>2362.5</v>
      </c>
    </row>
    <row r="75" spans="1:28" x14ac:dyDescent="0.25">
      <c r="A75">
        <v>2328</v>
      </c>
      <c r="B75" t="s">
        <v>111</v>
      </c>
      <c r="C75" t="s">
        <v>38</v>
      </c>
      <c r="D75" t="s">
        <v>36</v>
      </c>
      <c r="E75">
        <v>30</v>
      </c>
      <c r="F75">
        <v>450</v>
      </c>
      <c r="G75">
        <v>6075</v>
      </c>
      <c r="H75">
        <v>0</v>
      </c>
      <c r="I75">
        <v>0</v>
      </c>
      <c r="J75">
        <v>0</v>
      </c>
      <c r="K75">
        <v>4860</v>
      </c>
      <c r="L75">
        <v>6075</v>
      </c>
      <c r="M75">
        <v>3240</v>
      </c>
      <c r="O75">
        <v>2329</v>
      </c>
      <c r="Q75">
        <v>2329</v>
      </c>
      <c r="R75" t="s">
        <v>112</v>
      </c>
      <c r="S75" t="s">
        <v>40</v>
      </c>
      <c r="T75" t="s">
        <v>36</v>
      </c>
      <c r="U75">
        <v>49</v>
      </c>
      <c r="V75">
        <v>735</v>
      </c>
      <c r="W75">
        <v>7938</v>
      </c>
      <c r="X75">
        <v>0</v>
      </c>
      <c r="Y75">
        <v>0</v>
      </c>
      <c r="Z75">
        <v>0</v>
      </c>
      <c r="AA75">
        <v>7938</v>
      </c>
      <c r="AB75">
        <v>2315.25</v>
      </c>
    </row>
    <row r="76" spans="1:28" x14ac:dyDescent="0.25">
      <c r="A76">
        <v>2329</v>
      </c>
      <c r="B76" t="s">
        <v>112</v>
      </c>
      <c r="C76" t="s">
        <v>40</v>
      </c>
      <c r="D76" t="s">
        <v>36</v>
      </c>
      <c r="E76">
        <v>39</v>
      </c>
      <c r="F76">
        <v>585</v>
      </c>
      <c r="G76">
        <v>7897.5</v>
      </c>
      <c r="H76">
        <v>0</v>
      </c>
      <c r="I76">
        <v>0</v>
      </c>
      <c r="J76">
        <v>0</v>
      </c>
      <c r="K76">
        <v>6277.5</v>
      </c>
      <c r="L76">
        <v>7897.5</v>
      </c>
      <c r="M76">
        <v>4235.625</v>
      </c>
      <c r="O76">
        <v>2337</v>
      </c>
      <c r="Q76">
        <v>2337</v>
      </c>
      <c r="R76" t="s">
        <v>113</v>
      </c>
      <c r="S76" t="s">
        <v>40</v>
      </c>
      <c r="T76" t="s">
        <v>36</v>
      </c>
      <c r="U76">
        <v>65</v>
      </c>
      <c r="V76">
        <v>975</v>
      </c>
      <c r="W76">
        <v>10530</v>
      </c>
      <c r="X76">
        <v>0</v>
      </c>
      <c r="Y76">
        <v>0</v>
      </c>
      <c r="Z76">
        <v>0</v>
      </c>
      <c r="AA76">
        <v>10530</v>
      </c>
      <c r="AB76">
        <v>3071.25</v>
      </c>
    </row>
    <row r="77" spans="1:28" x14ac:dyDescent="0.25">
      <c r="A77">
        <v>2337</v>
      </c>
      <c r="B77" t="s">
        <v>113</v>
      </c>
      <c r="C77" t="s">
        <v>40</v>
      </c>
      <c r="D77" t="s">
        <v>36</v>
      </c>
      <c r="E77">
        <v>41</v>
      </c>
      <c r="F77">
        <v>615</v>
      </c>
      <c r="G77">
        <v>8302.5</v>
      </c>
      <c r="H77">
        <v>0</v>
      </c>
      <c r="I77">
        <v>0</v>
      </c>
      <c r="J77">
        <v>0</v>
      </c>
      <c r="K77">
        <v>6480</v>
      </c>
      <c r="L77">
        <v>8302.5</v>
      </c>
      <c r="M77">
        <v>4522.5</v>
      </c>
      <c r="O77">
        <v>2340</v>
      </c>
      <c r="Q77">
        <v>2340</v>
      </c>
      <c r="R77" t="s">
        <v>114</v>
      </c>
      <c r="S77" t="s">
        <v>40</v>
      </c>
      <c r="T77" t="s">
        <v>36</v>
      </c>
      <c r="U77">
        <v>35</v>
      </c>
      <c r="V77">
        <v>525</v>
      </c>
      <c r="W77">
        <v>5670</v>
      </c>
      <c r="X77">
        <v>0</v>
      </c>
      <c r="Y77">
        <v>0</v>
      </c>
      <c r="Z77">
        <v>0</v>
      </c>
      <c r="AA77">
        <v>5670</v>
      </c>
      <c r="AB77">
        <v>1653.75</v>
      </c>
    </row>
    <row r="78" spans="1:28" x14ac:dyDescent="0.25">
      <c r="A78">
        <v>2340</v>
      </c>
      <c r="B78" t="s">
        <v>114</v>
      </c>
      <c r="C78" t="s">
        <v>40</v>
      </c>
      <c r="D78" t="s">
        <v>36</v>
      </c>
      <c r="E78">
        <v>25</v>
      </c>
      <c r="F78">
        <v>375</v>
      </c>
      <c r="G78">
        <v>5062.5</v>
      </c>
      <c r="H78">
        <v>0</v>
      </c>
      <c r="I78">
        <v>0</v>
      </c>
      <c r="J78">
        <v>0</v>
      </c>
      <c r="K78">
        <v>4050</v>
      </c>
      <c r="L78">
        <v>5062.5</v>
      </c>
      <c r="M78">
        <v>2700</v>
      </c>
      <c r="O78">
        <v>2345</v>
      </c>
      <c r="Q78">
        <v>2345</v>
      </c>
      <c r="R78" t="s">
        <v>115</v>
      </c>
      <c r="S78" t="s">
        <v>40</v>
      </c>
      <c r="T78" t="s">
        <v>36</v>
      </c>
      <c r="U78">
        <v>38</v>
      </c>
      <c r="V78">
        <v>570</v>
      </c>
      <c r="W78">
        <v>6156</v>
      </c>
      <c r="X78">
        <v>0</v>
      </c>
      <c r="Y78">
        <v>0</v>
      </c>
      <c r="Z78">
        <v>0</v>
      </c>
      <c r="AA78">
        <v>6156</v>
      </c>
      <c r="AB78">
        <v>1795.5</v>
      </c>
    </row>
    <row r="79" spans="1:28" x14ac:dyDescent="0.25">
      <c r="A79">
        <v>2345</v>
      </c>
      <c r="B79" t="s">
        <v>115</v>
      </c>
      <c r="C79" t="s">
        <v>40</v>
      </c>
      <c r="D79" t="s">
        <v>36</v>
      </c>
      <c r="E79">
        <v>30</v>
      </c>
      <c r="F79">
        <v>450</v>
      </c>
      <c r="G79">
        <v>6075</v>
      </c>
      <c r="H79">
        <v>0</v>
      </c>
      <c r="I79">
        <v>0</v>
      </c>
      <c r="J79">
        <v>0</v>
      </c>
      <c r="K79">
        <v>4657.5</v>
      </c>
      <c r="L79">
        <v>6075</v>
      </c>
      <c r="M79">
        <v>3358.125</v>
      </c>
      <c r="O79">
        <v>2431</v>
      </c>
      <c r="Q79">
        <v>2431</v>
      </c>
      <c r="R79" t="s">
        <v>116</v>
      </c>
      <c r="S79" t="s">
        <v>38</v>
      </c>
      <c r="T79" t="s">
        <v>36</v>
      </c>
      <c r="U79">
        <v>137</v>
      </c>
      <c r="V79">
        <v>2055</v>
      </c>
      <c r="W79">
        <v>22194</v>
      </c>
      <c r="X79">
        <v>0</v>
      </c>
      <c r="Y79">
        <v>0</v>
      </c>
      <c r="Z79">
        <v>0</v>
      </c>
      <c r="AA79">
        <v>22194</v>
      </c>
      <c r="AB79">
        <v>6473.25</v>
      </c>
    </row>
    <row r="80" spans="1:28" x14ac:dyDescent="0.25">
      <c r="A80">
        <v>2431</v>
      </c>
      <c r="B80" t="s">
        <v>116</v>
      </c>
      <c r="C80" t="s">
        <v>38</v>
      </c>
      <c r="D80" t="s">
        <v>36</v>
      </c>
      <c r="E80">
        <v>87</v>
      </c>
      <c r="F80">
        <v>1305</v>
      </c>
      <c r="G80">
        <v>17617.5</v>
      </c>
      <c r="H80">
        <v>0</v>
      </c>
      <c r="I80">
        <v>0</v>
      </c>
      <c r="J80">
        <v>0</v>
      </c>
      <c r="K80">
        <v>13972.5</v>
      </c>
      <c r="L80">
        <v>17617.5</v>
      </c>
      <c r="M80">
        <v>9466.875</v>
      </c>
      <c r="O80">
        <v>2434</v>
      </c>
      <c r="Q80">
        <v>2434</v>
      </c>
      <c r="R80" t="s">
        <v>117</v>
      </c>
      <c r="S80" t="s">
        <v>40</v>
      </c>
      <c r="T80" t="s">
        <v>36</v>
      </c>
      <c r="U80">
        <v>229</v>
      </c>
      <c r="V80">
        <v>3435</v>
      </c>
      <c r="W80">
        <v>37098</v>
      </c>
      <c r="X80">
        <v>9</v>
      </c>
      <c r="Y80">
        <v>135</v>
      </c>
      <c r="Z80">
        <v>3807</v>
      </c>
      <c r="AA80">
        <v>40905</v>
      </c>
      <c r="AB80">
        <v>11930.625</v>
      </c>
    </row>
    <row r="81" spans="1:28" x14ac:dyDescent="0.25">
      <c r="A81">
        <v>2434</v>
      </c>
      <c r="B81" t="s">
        <v>117</v>
      </c>
      <c r="C81" t="s">
        <v>40</v>
      </c>
      <c r="D81" t="s">
        <v>36</v>
      </c>
      <c r="E81">
        <v>162</v>
      </c>
      <c r="F81">
        <v>2430</v>
      </c>
      <c r="G81">
        <v>32805</v>
      </c>
      <c r="H81">
        <v>5</v>
      </c>
      <c r="I81">
        <v>75</v>
      </c>
      <c r="J81">
        <v>2643.75</v>
      </c>
      <c r="K81">
        <v>28035</v>
      </c>
      <c r="L81">
        <v>35448.75</v>
      </c>
      <c r="M81">
        <v>19095</v>
      </c>
      <c r="O81">
        <v>2454</v>
      </c>
      <c r="Q81">
        <v>2454</v>
      </c>
      <c r="R81" t="s">
        <v>118</v>
      </c>
      <c r="S81" t="s">
        <v>40</v>
      </c>
      <c r="T81" t="s">
        <v>36</v>
      </c>
      <c r="U81">
        <v>56</v>
      </c>
      <c r="V81">
        <v>840</v>
      </c>
      <c r="W81">
        <v>9072</v>
      </c>
      <c r="X81">
        <v>0</v>
      </c>
      <c r="Y81">
        <v>0</v>
      </c>
      <c r="Z81">
        <v>0</v>
      </c>
      <c r="AA81">
        <v>9072</v>
      </c>
      <c r="AB81">
        <v>2646</v>
      </c>
    </row>
    <row r="82" spans="1:28" x14ac:dyDescent="0.25">
      <c r="A82">
        <v>2454</v>
      </c>
      <c r="B82" t="s">
        <v>118</v>
      </c>
      <c r="C82" t="s">
        <v>40</v>
      </c>
      <c r="D82" t="s">
        <v>36</v>
      </c>
      <c r="E82">
        <v>35</v>
      </c>
      <c r="F82">
        <v>525</v>
      </c>
      <c r="G82">
        <v>7087.5</v>
      </c>
      <c r="H82">
        <v>0</v>
      </c>
      <c r="I82">
        <v>0</v>
      </c>
      <c r="J82">
        <v>0</v>
      </c>
      <c r="K82">
        <v>5670</v>
      </c>
      <c r="L82">
        <v>7087.5</v>
      </c>
      <c r="M82">
        <v>3780</v>
      </c>
      <c r="O82">
        <v>2459</v>
      </c>
      <c r="Q82">
        <v>2459</v>
      </c>
      <c r="R82" t="s">
        <v>119</v>
      </c>
      <c r="S82" t="s">
        <v>40</v>
      </c>
      <c r="T82" t="s">
        <v>36</v>
      </c>
      <c r="U82">
        <v>9</v>
      </c>
      <c r="V82">
        <v>135</v>
      </c>
      <c r="W82">
        <v>1458</v>
      </c>
      <c r="X82">
        <v>0</v>
      </c>
      <c r="Y82">
        <v>0</v>
      </c>
      <c r="Z82">
        <v>0</v>
      </c>
      <c r="AA82">
        <v>1458</v>
      </c>
      <c r="AB82">
        <v>425.25</v>
      </c>
    </row>
    <row r="83" spans="1:28" x14ac:dyDescent="0.25">
      <c r="A83">
        <v>2459</v>
      </c>
      <c r="B83" t="s">
        <v>119</v>
      </c>
      <c r="C83" t="s">
        <v>40</v>
      </c>
      <c r="D83" t="s">
        <v>36</v>
      </c>
      <c r="E83">
        <v>5</v>
      </c>
      <c r="F83">
        <v>75</v>
      </c>
      <c r="G83">
        <v>1012.5</v>
      </c>
      <c r="H83">
        <v>0</v>
      </c>
      <c r="I83">
        <v>0</v>
      </c>
      <c r="J83">
        <v>0</v>
      </c>
      <c r="K83">
        <v>810</v>
      </c>
      <c r="L83">
        <v>1012.5</v>
      </c>
      <c r="M83">
        <v>540</v>
      </c>
      <c r="O83">
        <v>2465</v>
      </c>
      <c r="Q83">
        <v>2465</v>
      </c>
      <c r="R83" t="s">
        <v>120</v>
      </c>
      <c r="S83" t="s">
        <v>40</v>
      </c>
      <c r="T83" t="s">
        <v>36</v>
      </c>
      <c r="U83">
        <v>17</v>
      </c>
      <c r="V83">
        <v>255</v>
      </c>
      <c r="W83">
        <v>2754</v>
      </c>
      <c r="X83">
        <v>0</v>
      </c>
      <c r="Y83">
        <v>0</v>
      </c>
      <c r="Z83">
        <v>0</v>
      </c>
      <c r="AA83">
        <v>2754</v>
      </c>
      <c r="AB83">
        <v>803.25</v>
      </c>
    </row>
    <row r="84" spans="1:28" x14ac:dyDescent="0.25">
      <c r="A84">
        <v>2465</v>
      </c>
      <c r="B84" t="s">
        <v>120</v>
      </c>
      <c r="C84" t="s">
        <v>40</v>
      </c>
      <c r="D84" t="s">
        <v>36</v>
      </c>
      <c r="E84">
        <v>13</v>
      </c>
      <c r="F84">
        <v>195</v>
      </c>
      <c r="G84">
        <v>2632.5</v>
      </c>
      <c r="H84">
        <v>0</v>
      </c>
      <c r="I84">
        <v>0</v>
      </c>
      <c r="J84">
        <v>0</v>
      </c>
      <c r="K84">
        <v>2025</v>
      </c>
      <c r="L84">
        <v>2632.5</v>
      </c>
      <c r="M84">
        <v>1451.25</v>
      </c>
      <c r="O84">
        <v>2471</v>
      </c>
      <c r="Q84">
        <v>2471</v>
      </c>
      <c r="R84" t="s">
        <v>121</v>
      </c>
      <c r="S84" t="s">
        <v>40</v>
      </c>
      <c r="T84" t="s">
        <v>36</v>
      </c>
      <c r="U84">
        <v>128</v>
      </c>
      <c r="V84">
        <v>1920</v>
      </c>
      <c r="W84">
        <v>20736</v>
      </c>
      <c r="X84">
        <v>45</v>
      </c>
      <c r="Y84">
        <v>675</v>
      </c>
      <c r="Z84">
        <v>19035</v>
      </c>
      <c r="AA84">
        <v>39771</v>
      </c>
      <c r="AB84">
        <v>11599.875</v>
      </c>
    </row>
    <row r="85" spans="1:28" x14ac:dyDescent="0.25">
      <c r="A85">
        <v>2471</v>
      </c>
      <c r="B85" t="s">
        <v>121</v>
      </c>
      <c r="C85" t="s">
        <v>40</v>
      </c>
      <c r="D85" t="s">
        <v>36</v>
      </c>
      <c r="E85">
        <v>87</v>
      </c>
      <c r="F85">
        <v>1305</v>
      </c>
      <c r="G85">
        <v>17617.5</v>
      </c>
      <c r="H85">
        <v>25</v>
      </c>
      <c r="I85">
        <v>375</v>
      </c>
      <c r="J85">
        <v>13218.75</v>
      </c>
      <c r="K85">
        <v>24018.75</v>
      </c>
      <c r="L85">
        <v>30836.25</v>
      </c>
      <c r="M85">
        <v>16825.3125</v>
      </c>
      <c r="O85">
        <v>2474</v>
      </c>
      <c r="Q85">
        <v>2474</v>
      </c>
      <c r="R85" t="s">
        <v>122</v>
      </c>
      <c r="S85" t="s">
        <v>40</v>
      </c>
      <c r="T85" t="s">
        <v>36</v>
      </c>
      <c r="U85">
        <v>46</v>
      </c>
      <c r="V85">
        <v>690</v>
      </c>
      <c r="W85">
        <v>7452</v>
      </c>
      <c r="X85">
        <v>0</v>
      </c>
      <c r="Y85">
        <v>0</v>
      </c>
      <c r="Z85">
        <v>0</v>
      </c>
      <c r="AA85">
        <v>7452</v>
      </c>
      <c r="AB85">
        <v>2173.5</v>
      </c>
    </row>
    <row r="86" spans="1:28" x14ac:dyDescent="0.25">
      <c r="A86">
        <v>2474</v>
      </c>
      <c r="B86" t="s">
        <v>122</v>
      </c>
      <c r="C86" t="s">
        <v>40</v>
      </c>
      <c r="D86" t="s">
        <v>36</v>
      </c>
      <c r="E86">
        <v>27</v>
      </c>
      <c r="F86">
        <v>405</v>
      </c>
      <c r="G86">
        <v>5467.5</v>
      </c>
      <c r="H86">
        <v>0</v>
      </c>
      <c r="I86">
        <v>0</v>
      </c>
      <c r="J86">
        <v>0</v>
      </c>
      <c r="K86">
        <v>4455</v>
      </c>
      <c r="L86">
        <v>5467.5</v>
      </c>
      <c r="M86">
        <v>2868.75</v>
      </c>
      <c r="O86">
        <v>2482</v>
      </c>
      <c r="Q86">
        <v>2482</v>
      </c>
      <c r="R86" t="s">
        <v>123</v>
      </c>
      <c r="S86" t="s">
        <v>40</v>
      </c>
      <c r="T86" t="s">
        <v>36</v>
      </c>
      <c r="U86">
        <v>21</v>
      </c>
      <c r="V86">
        <v>315</v>
      </c>
      <c r="W86">
        <v>3402</v>
      </c>
      <c r="X86">
        <v>0</v>
      </c>
      <c r="Y86">
        <v>0</v>
      </c>
      <c r="Z86">
        <v>0</v>
      </c>
      <c r="AA86">
        <v>3402</v>
      </c>
      <c r="AB86">
        <v>992.25</v>
      </c>
    </row>
    <row r="87" spans="1:28" x14ac:dyDescent="0.25">
      <c r="A87">
        <v>2482</v>
      </c>
      <c r="B87" t="s">
        <v>123</v>
      </c>
      <c r="C87" t="s">
        <v>40</v>
      </c>
      <c r="D87" t="s">
        <v>36</v>
      </c>
      <c r="E87">
        <v>11</v>
      </c>
      <c r="F87">
        <v>165</v>
      </c>
      <c r="G87">
        <v>2227.5</v>
      </c>
      <c r="H87">
        <v>0</v>
      </c>
      <c r="I87">
        <v>0</v>
      </c>
      <c r="J87">
        <v>0</v>
      </c>
      <c r="K87">
        <v>1620</v>
      </c>
      <c r="L87">
        <v>2227.5</v>
      </c>
      <c r="M87">
        <v>1282.5</v>
      </c>
      <c r="O87">
        <v>2490</v>
      </c>
      <c r="Q87">
        <v>2490</v>
      </c>
      <c r="R87" t="s">
        <v>124</v>
      </c>
      <c r="S87" t="s">
        <v>40</v>
      </c>
      <c r="T87" t="s">
        <v>36</v>
      </c>
      <c r="U87">
        <v>29</v>
      </c>
      <c r="V87">
        <v>435</v>
      </c>
      <c r="W87">
        <v>4698</v>
      </c>
      <c r="X87">
        <v>1</v>
      </c>
      <c r="Y87">
        <v>15</v>
      </c>
      <c r="Z87">
        <v>423</v>
      </c>
      <c r="AA87">
        <v>5121</v>
      </c>
      <c r="AB87">
        <v>1493.625</v>
      </c>
    </row>
    <row r="88" spans="1:28" x14ac:dyDescent="0.25">
      <c r="A88">
        <v>2490</v>
      </c>
      <c r="B88" t="s">
        <v>124</v>
      </c>
      <c r="C88" t="s">
        <v>40</v>
      </c>
      <c r="D88" t="s">
        <v>36</v>
      </c>
      <c r="E88">
        <v>20</v>
      </c>
      <c r="F88">
        <v>300</v>
      </c>
      <c r="G88">
        <v>4050</v>
      </c>
      <c r="H88">
        <v>1</v>
      </c>
      <c r="I88">
        <v>15</v>
      </c>
      <c r="J88">
        <v>528.75</v>
      </c>
      <c r="K88">
        <v>3768.75</v>
      </c>
      <c r="L88">
        <v>4578.75</v>
      </c>
      <c r="M88">
        <v>2380.3125</v>
      </c>
      <c r="O88">
        <v>2509</v>
      </c>
      <c r="Q88">
        <v>2509</v>
      </c>
      <c r="R88" t="s">
        <v>125</v>
      </c>
      <c r="S88" t="s">
        <v>40</v>
      </c>
      <c r="T88" t="s">
        <v>36</v>
      </c>
      <c r="U88">
        <v>75</v>
      </c>
      <c r="V88">
        <v>1125</v>
      </c>
      <c r="W88">
        <v>12150</v>
      </c>
      <c r="X88">
        <v>0</v>
      </c>
      <c r="Y88">
        <v>0</v>
      </c>
      <c r="Z88">
        <v>0</v>
      </c>
      <c r="AA88">
        <v>12150</v>
      </c>
      <c r="AB88">
        <v>3543.75</v>
      </c>
    </row>
    <row r="89" spans="1:28" x14ac:dyDescent="0.25">
      <c r="A89">
        <v>2509</v>
      </c>
      <c r="B89" t="s">
        <v>125</v>
      </c>
      <c r="C89" t="s">
        <v>40</v>
      </c>
      <c r="D89" t="s">
        <v>36</v>
      </c>
      <c r="E89">
        <v>47</v>
      </c>
      <c r="F89">
        <v>705</v>
      </c>
      <c r="G89">
        <v>9517.5</v>
      </c>
      <c r="H89">
        <v>0</v>
      </c>
      <c r="I89">
        <v>0</v>
      </c>
      <c r="J89">
        <v>0</v>
      </c>
      <c r="K89">
        <v>7492.5</v>
      </c>
      <c r="L89">
        <v>9517.5</v>
      </c>
      <c r="M89">
        <v>5146.875</v>
      </c>
      <c r="O89">
        <v>2510</v>
      </c>
      <c r="Q89">
        <v>2510</v>
      </c>
      <c r="R89" t="s">
        <v>126</v>
      </c>
      <c r="S89" t="s">
        <v>38</v>
      </c>
      <c r="T89" t="s">
        <v>36</v>
      </c>
      <c r="U89">
        <v>94</v>
      </c>
      <c r="V89">
        <v>1410</v>
      </c>
      <c r="W89">
        <v>15228</v>
      </c>
      <c r="X89">
        <v>0</v>
      </c>
      <c r="Y89">
        <v>0</v>
      </c>
      <c r="Z89">
        <v>0</v>
      </c>
      <c r="AA89">
        <v>15228</v>
      </c>
      <c r="AB89">
        <v>4441.5</v>
      </c>
    </row>
    <row r="90" spans="1:28" x14ac:dyDescent="0.25">
      <c r="A90">
        <v>2510</v>
      </c>
      <c r="B90" t="s">
        <v>126</v>
      </c>
      <c r="C90" t="s">
        <v>38</v>
      </c>
      <c r="D90" t="s">
        <v>36</v>
      </c>
      <c r="E90">
        <v>62</v>
      </c>
      <c r="F90">
        <v>930</v>
      </c>
      <c r="G90">
        <v>12555</v>
      </c>
      <c r="H90">
        <v>0</v>
      </c>
      <c r="I90">
        <v>0</v>
      </c>
      <c r="J90">
        <v>0</v>
      </c>
      <c r="K90">
        <v>9922.5</v>
      </c>
      <c r="L90">
        <v>12555</v>
      </c>
      <c r="M90">
        <v>6766.875</v>
      </c>
      <c r="O90">
        <v>2514</v>
      </c>
      <c r="Q90">
        <v>2514</v>
      </c>
      <c r="R90" t="s">
        <v>127</v>
      </c>
      <c r="S90" t="s">
        <v>40</v>
      </c>
      <c r="T90" t="s">
        <v>36</v>
      </c>
      <c r="U90">
        <v>31</v>
      </c>
      <c r="V90">
        <v>465</v>
      </c>
      <c r="W90">
        <v>5022</v>
      </c>
      <c r="X90">
        <v>0</v>
      </c>
      <c r="Y90">
        <v>0</v>
      </c>
      <c r="Z90">
        <v>0</v>
      </c>
      <c r="AA90">
        <v>5022</v>
      </c>
      <c r="AB90">
        <v>1464.75</v>
      </c>
    </row>
    <row r="91" spans="1:28" x14ac:dyDescent="0.25">
      <c r="A91">
        <v>2514</v>
      </c>
      <c r="B91" t="s">
        <v>127</v>
      </c>
      <c r="C91" t="s">
        <v>40</v>
      </c>
      <c r="D91" t="s">
        <v>36</v>
      </c>
      <c r="E91">
        <v>26</v>
      </c>
      <c r="F91">
        <v>390</v>
      </c>
      <c r="G91">
        <v>5265</v>
      </c>
      <c r="H91">
        <v>0</v>
      </c>
      <c r="I91">
        <v>0</v>
      </c>
      <c r="J91">
        <v>0</v>
      </c>
      <c r="K91">
        <v>4050</v>
      </c>
      <c r="L91">
        <v>5265</v>
      </c>
      <c r="M91">
        <v>2902.5</v>
      </c>
      <c r="O91">
        <v>2519</v>
      </c>
      <c r="Q91">
        <v>2519</v>
      </c>
      <c r="R91" t="s">
        <v>128</v>
      </c>
      <c r="S91" t="s">
        <v>40</v>
      </c>
      <c r="T91" t="s">
        <v>36</v>
      </c>
      <c r="U91">
        <v>21</v>
      </c>
      <c r="V91">
        <v>315</v>
      </c>
      <c r="W91">
        <v>3402</v>
      </c>
      <c r="X91">
        <v>0</v>
      </c>
      <c r="Y91">
        <v>0</v>
      </c>
      <c r="Z91">
        <v>0</v>
      </c>
      <c r="AA91">
        <v>3402</v>
      </c>
      <c r="AB91">
        <v>992.25</v>
      </c>
    </row>
    <row r="92" spans="1:28" x14ac:dyDescent="0.25">
      <c r="A92">
        <v>2519</v>
      </c>
      <c r="B92" t="s">
        <v>128</v>
      </c>
      <c r="C92" t="s">
        <v>40</v>
      </c>
      <c r="D92" t="s">
        <v>36</v>
      </c>
      <c r="E92">
        <v>14</v>
      </c>
      <c r="F92">
        <v>210</v>
      </c>
      <c r="G92">
        <v>2835</v>
      </c>
      <c r="H92">
        <v>0</v>
      </c>
      <c r="I92">
        <v>0</v>
      </c>
      <c r="J92">
        <v>0</v>
      </c>
      <c r="K92">
        <v>2227.5</v>
      </c>
      <c r="L92">
        <v>2835</v>
      </c>
      <c r="M92">
        <v>1535.625</v>
      </c>
      <c r="O92">
        <v>2520</v>
      </c>
      <c r="Q92">
        <v>2520</v>
      </c>
      <c r="R92" t="s">
        <v>129</v>
      </c>
      <c r="S92" t="s">
        <v>40</v>
      </c>
      <c r="T92" t="s">
        <v>36</v>
      </c>
      <c r="U92">
        <v>53</v>
      </c>
      <c r="V92">
        <v>795</v>
      </c>
      <c r="W92">
        <v>8586</v>
      </c>
      <c r="X92">
        <v>0</v>
      </c>
      <c r="Y92">
        <v>0</v>
      </c>
      <c r="Z92">
        <v>0</v>
      </c>
      <c r="AA92">
        <v>8586</v>
      </c>
      <c r="AB92">
        <v>2504.25</v>
      </c>
    </row>
    <row r="93" spans="1:28" x14ac:dyDescent="0.25">
      <c r="A93">
        <v>2520</v>
      </c>
      <c r="B93" t="s">
        <v>129</v>
      </c>
      <c r="C93" t="s">
        <v>40</v>
      </c>
      <c r="D93" t="s">
        <v>36</v>
      </c>
      <c r="E93">
        <v>27</v>
      </c>
      <c r="F93">
        <v>405</v>
      </c>
      <c r="G93">
        <v>5467.5</v>
      </c>
      <c r="H93">
        <v>0</v>
      </c>
      <c r="I93">
        <v>0</v>
      </c>
      <c r="J93">
        <v>0</v>
      </c>
      <c r="K93">
        <v>4252.5</v>
      </c>
      <c r="L93">
        <v>5467.5</v>
      </c>
      <c r="M93">
        <v>2986.875</v>
      </c>
      <c r="O93">
        <v>2524</v>
      </c>
      <c r="Q93">
        <v>2524</v>
      </c>
      <c r="R93" t="s">
        <v>130</v>
      </c>
      <c r="S93" t="s">
        <v>40</v>
      </c>
      <c r="T93" t="s">
        <v>36</v>
      </c>
      <c r="U93">
        <v>51</v>
      </c>
      <c r="V93">
        <v>765</v>
      </c>
      <c r="W93">
        <v>8262</v>
      </c>
      <c r="X93">
        <v>0</v>
      </c>
      <c r="Y93">
        <v>0</v>
      </c>
      <c r="Z93">
        <v>0</v>
      </c>
      <c r="AA93">
        <v>8262</v>
      </c>
      <c r="AB93">
        <v>2409.75</v>
      </c>
    </row>
    <row r="94" spans="1:28" x14ac:dyDescent="0.25">
      <c r="A94">
        <v>2524</v>
      </c>
      <c r="B94" t="s">
        <v>130</v>
      </c>
      <c r="C94" t="s">
        <v>40</v>
      </c>
      <c r="D94" t="s">
        <v>36</v>
      </c>
      <c r="E94">
        <v>30</v>
      </c>
      <c r="F94">
        <v>450</v>
      </c>
      <c r="G94">
        <v>6075</v>
      </c>
      <c r="H94">
        <v>0</v>
      </c>
      <c r="I94">
        <v>0</v>
      </c>
      <c r="J94">
        <v>0</v>
      </c>
      <c r="K94">
        <v>4860</v>
      </c>
      <c r="L94">
        <v>6075</v>
      </c>
      <c r="M94">
        <v>3240</v>
      </c>
      <c r="O94">
        <v>2525</v>
      </c>
      <c r="Q94">
        <v>2525</v>
      </c>
      <c r="R94" t="s">
        <v>131</v>
      </c>
      <c r="S94" t="s">
        <v>38</v>
      </c>
      <c r="T94" t="s">
        <v>36</v>
      </c>
      <c r="U94">
        <v>79</v>
      </c>
      <c r="V94">
        <v>1185</v>
      </c>
      <c r="W94">
        <v>12798</v>
      </c>
      <c r="X94">
        <v>0</v>
      </c>
      <c r="Y94">
        <v>0</v>
      </c>
      <c r="Z94">
        <v>0</v>
      </c>
      <c r="AA94">
        <v>12798</v>
      </c>
      <c r="AB94">
        <v>3732.75</v>
      </c>
    </row>
    <row r="95" spans="1:28" x14ac:dyDescent="0.25">
      <c r="A95">
        <v>2525</v>
      </c>
      <c r="B95" t="s">
        <v>131</v>
      </c>
      <c r="C95" t="s">
        <v>38</v>
      </c>
      <c r="D95" t="s">
        <v>36</v>
      </c>
      <c r="E95">
        <v>70</v>
      </c>
      <c r="F95">
        <v>1050</v>
      </c>
      <c r="G95">
        <v>14175</v>
      </c>
      <c r="H95">
        <v>0</v>
      </c>
      <c r="I95">
        <v>0</v>
      </c>
      <c r="J95">
        <v>0</v>
      </c>
      <c r="K95">
        <v>11137.5</v>
      </c>
      <c r="L95">
        <v>14175</v>
      </c>
      <c r="M95">
        <v>7678.125</v>
      </c>
      <c r="O95">
        <v>2530</v>
      </c>
      <c r="Q95">
        <v>2530</v>
      </c>
      <c r="R95" t="s">
        <v>132</v>
      </c>
      <c r="S95" t="s">
        <v>40</v>
      </c>
      <c r="T95" t="s">
        <v>36</v>
      </c>
      <c r="U95">
        <v>42</v>
      </c>
      <c r="V95">
        <v>630</v>
      </c>
      <c r="W95">
        <v>6804</v>
      </c>
      <c r="X95">
        <v>0</v>
      </c>
      <c r="Y95">
        <v>0</v>
      </c>
      <c r="Z95">
        <v>0</v>
      </c>
      <c r="AA95">
        <v>6804</v>
      </c>
      <c r="AB95">
        <v>1984.5</v>
      </c>
    </row>
    <row r="96" spans="1:28" x14ac:dyDescent="0.25">
      <c r="A96">
        <v>2530</v>
      </c>
      <c r="B96" t="s">
        <v>132</v>
      </c>
      <c r="C96" t="s">
        <v>40</v>
      </c>
      <c r="D96" t="s">
        <v>36</v>
      </c>
      <c r="E96">
        <v>24</v>
      </c>
      <c r="F96">
        <v>360</v>
      </c>
      <c r="G96">
        <v>4860</v>
      </c>
      <c r="H96">
        <v>0</v>
      </c>
      <c r="I96">
        <v>0</v>
      </c>
      <c r="J96">
        <v>0</v>
      </c>
      <c r="K96">
        <v>3847.5</v>
      </c>
      <c r="L96">
        <v>4860</v>
      </c>
      <c r="M96">
        <v>2615.625</v>
      </c>
      <c r="O96">
        <v>2532</v>
      </c>
      <c r="Q96">
        <v>2532</v>
      </c>
      <c r="R96" t="s">
        <v>133</v>
      </c>
      <c r="S96" t="s">
        <v>40</v>
      </c>
      <c r="T96" t="s">
        <v>36</v>
      </c>
      <c r="U96">
        <v>15</v>
      </c>
      <c r="V96">
        <v>225</v>
      </c>
      <c r="W96">
        <v>2430</v>
      </c>
      <c r="X96">
        <v>0</v>
      </c>
      <c r="Y96">
        <v>0</v>
      </c>
      <c r="Z96">
        <v>0</v>
      </c>
      <c r="AA96">
        <v>2430</v>
      </c>
      <c r="AB96">
        <v>708.75</v>
      </c>
    </row>
    <row r="97" spans="1:28" x14ac:dyDescent="0.25">
      <c r="A97">
        <v>2532</v>
      </c>
      <c r="B97" t="s">
        <v>133</v>
      </c>
      <c r="C97" t="s">
        <v>40</v>
      </c>
      <c r="D97" t="s">
        <v>36</v>
      </c>
      <c r="E97">
        <v>8</v>
      </c>
      <c r="F97">
        <v>120</v>
      </c>
      <c r="G97">
        <v>1620</v>
      </c>
      <c r="H97">
        <v>0</v>
      </c>
      <c r="I97">
        <v>0</v>
      </c>
      <c r="J97">
        <v>0</v>
      </c>
      <c r="K97">
        <v>1215</v>
      </c>
      <c r="L97">
        <v>1620</v>
      </c>
      <c r="M97">
        <v>911.25</v>
      </c>
      <c r="O97">
        <v>2539</v>
      </c>
      <c r="Q97">
        <v>2539</v>
      </c>
      <c r="R97" t="s">
        <v>134</v>
      </c>
      <c r="S97" t="s">
        <v>40</v>
      </c>
      <c r="T97" t="s">
        <v>36</v>
      </c>
      <c r="U97">
        <v>15</v>
      </c>
      <c r="V97">
        <v>225</v>
      </c>
      <c r="W97">
        <v>2430</v>
      </c>
      <c r="X97">
        <v>0</v>
      </c>
      <c r="Y97">
        <v>0</v>
      </c>
      <c r="Z97">
        <v>0</v>
      </c>
      <c r="AA97">
        <v>2430</v>
      </c>
      <c r="AB97">
        <v>708.75</v>
      </c>
    </row>
    <row r="98" spans="1:28" x14ac:dyDescent="0.25">
      <c r="A98">
        <v>2539</v>
      </c>
      <c r="B98" t="s">
        <v>134</v>
      </c>
      <c r="C98" t="s">
        <v>40</v>
      </c>
      <c r="D98" t="s">
        <v>36</v>
      </c>
      <c r="E98">
        <v>6</v>
      </c>
      <c r="F98">
        <v>90</v>
      </c>
      <c r="G98">
        <v>1215</v>
      </c>
      <c r="H98">
        <v>0</v>
      </c>
      <c r="I98">
        <v>0</v>
      </c>
      <c r="J98">
        <v>0</v>
      </c>
      <c r="K98">
        <v>1012.5</v>
      </c>
      <c r="L98">
        <v>1215</v>
      </c>
      <c r="M98">
        <v>624.375</v>
      </c>
      <c r="O98">
        <v>2545</v>
      </c>
      <c r="Q98">
        <v>2545</v>
      </c>
      <c r="R98" t="s">
        <v>135</v>
      </c>
      <c r="S98" t="s">
        <v>40</v>
      </c>
      <c r="T98" t="s">
        <v>36</v>
      </c>
      <c r="U98">
        <v>47</v>
      </c>
      <c r="V98">
        <v>705</v>
      </c>
      <c r="W98">
        <v>7614</v>
      </c>
      <c r="X98">
        <v>0</v>
      </c>
      <c r="Y98">
        <v>0</v>
      </c>
      <c r="Z98">
        <v>0</v>
      </c>
      <c r="AA98">
        <v>7614</v>
      </c>
      <c r="AB98">
        <v>2220.75</v>
      </c>
    </row>
    <row r="99" spans="1:28" x14ac:dyDescent="0.25">
      <c r="A99">
        <v>2545</v>
      </c>
      <c r="B99" t="s">
        <v>135</v>
      </c>
      <c r="C99" t="s">
        <v>40</v>
      </c>
      <c r="D99" t="s">
        <v>36</v>
      </c>
      <c r="E99">
        <v>36</v>
      </c>
      <c r="F99">
        <v>540</v>
      </c>
      <c r="G99">
        <v>7290</v>
      </c>
      <c r="H99">
        <v>0</v>
      </c>
      <c r="I99">
        <v>0</v>
      </c>
      <c r="J99">
        <v>0</v>
      </c>
      <c r="K99">
        <v>5670</v>
      </c>
      <c r="L99">
        <v>7290</v>
      </c>
      <c r="M99">
        <v>3982.5</v>
      </c>
      <c r="O99">
        <v>2552</v>
      </c>
      <c r="Q99">
        <v>2552</v>
      </c>
      <c r="R99" t="s">
        <v>136</v>
      </c>
      <c r="S99" t="s">
        <v>40</v>
      </c>
      <c r="T99" t="s">
        <v>36</v>
      </c>
      <c r="U99">
        <v>22</v>
      </c>
      <c r="V99">
        <v>330</v>
      </c>
      <c r="W99">
        <v>3564</v>
      </c>
      <c r="X99">
        <v>0</v>
      </c>
      <c r="Y99">
        <v>0</v>
      </c>
      <c r="Z99">
        <v>0</v>
      </c>
      <c r="AA99">
        <v>3564</v>
      </c>
      <c r="AB99">
        <v>1039.5</v>
      </c>
    </row>
    <row r="100" spans="1:28" x14ac:dyDescent="0.25">
      <c r="A100">
        <v>2552</v>
      </c>
      <c r="B100" t="s">
        <v>136</v>
      </c>
      <c r="C100" t="s">
        <v>40</v>
      </c>
      <c r="D100" t="s">
        <v>36</v>
      </c>
      <c r="E100">
        <v>17</v>
      </c>
      <c r="F100">
        <v>255</v>
      </c>
      <c r="G100">
        <v>3442.5</v>
      </c>
      <c r="H100">
        <v>0</v>
      </c>
      <c r="I100">
        <v>0</v>
      </c>
      <c r="J100">
        <v>0</v>
      </c>
      <c r="K100">
        <v>2835</v>
      </c>
      <c r="L100">
        <v>3442.5</v>
      </c>
      <c r="M100">
        <v>1788.75</v>
      </c>
      <c r="O100">
        <v>2559</v>
      </c>
      <c r="Q100">
        <v>2559</v>
      </c>
      <c r="R100" t="s">
        <v>137</v>
      </c>
      <c r="S100" t="s">
        <v>40</v>
      </c>
      <c r="T100" t="s">
        <v>36</v>
      </c>
      <c r="U100">
        <v>38</v>
      </c>
      <c r="V100">
        <v>570</v>
      </c>
      <c r="W100">
        <v>6156</v>
      </c>
      <c r="X100">
        <v>0</v>
      </c>
      <c r="Y100">
        <v>0</v>
      </c>
      <c r="Z100">
        <v>0</v>
      </c>
      <c r="AA100">
        <v>6156</v>
      </c>
      <c r="AB100">
        <v>1795.5</v>
      </c>
    </row>
    <row r="101" spans="1:28" x14ac:dyDescent="0.25">
      <c r="A101">
        <v>2559</v>
      </c>
      <c r="B101" t="s">
        <v>137</v>
      </c>
      <c r="C101" t="s">
        <v>40</v>
      </c>
      <c r="D101" t="s">
        <v>36</v>
      </c>
      <c r="E101">
        <v>23</v>
      </c>
      <c r="F101">
        <v>345</v>
      </c>
      <c r="G101">
        <v>4657.5</v>
      </c>
      <c r="H101">
        <v>0</v>
      </c>
      <c r="I101">
        <v>0</v>
      </c>
      <c r="J101">
        <v>0</v>
      </c>
      <c r="K101">
        <v>3645</v>
      </c>
      <c r="L101">
        <v>4657.5</v>
      </c>
      <c r="M101">
        <v>2531.25</v>
      </c>
      <c r="O101">
        <v>2562</v>
      </c>
      <c r="Q101">
        <v>2562</v>
      </c>
      <c r="R101" t="s">
        <v>138</v>
      </c>
      <c r="S101" t="s">
        <v>40</v>
      </c>
      <c r="T101" t="s">
        <v>36</v>
      </c>
      <c r="U101">
        <v>32</v>
      </c>
      <c r="V101">
        <v>480</v>
      </c>
      <c r="W101">
        <v>5184</v>
      </c>
      <c r="X101">
        <v>0</v>
      </c>
      <c r="Y101">
        <v>0</v>
      </c>
      <c r="Z101">
        <v>0</v>
      </c>
      <c r="AA101">
        <v>5184</v>
      </c>
      <c r="AB101">
        <v>1512</v>
      </c>
    </row>
    <row r="102" spans="1:28" x14ac:dyDescent="0.25">
      <c r="A102">
        <v>2562</v>
      </c>
      <c r="B102" t="s">
        <v>138</v>
      </c>
      <c r="C102" t="s">
        <v>40</v>
      </c>
      <c r="D102" t="s">
        <v>36</v>
      </c>
      <c r="E102">
        <v>19</v>
      </c>
      <c r="F102">
        <v>285</v>
      </c>
      <c r="G102">
        <v>3847.5</v>
      </c>
      <c r="H102">
        <v>0</v>
      </c>
      <c r="I102">
        <v>0</v>
      </c>
      <c r="J102">
        <v>0</v>
      </c>
      <c r="K102">
        <v>3037.5</v>
      </c>
      <c r="L102">
        <v>3847.5</v>
      </c>
      <c r="M102">
        <v>2075.625</v>
      </c>
      <c r="O102">
        <v>2574</v>
      </c>
      <c r="Q102">
        <v>2574</v>
      </c>
      <c r="R102" t="s">
        <v>139</v>
      </c>
      <c r="S102" t="s">
        <v>40</v>
      </c>
      <c r="T102" t="s">
        <v>36</v>
      </c>
      <c r="U102">
        <v>42</v>
      </c>
      <c r="V102">
        <v>630</v>
      </c>
      <c r="W102">
        <v>6804</v>
      </c>
      <c r="X102">
        <v>0</v>
      </c>
      <c r="Y102">
        <v>0</v>
      </c>
      <c r="Z102">
        <v>0</v>
      </c>
      <c r="AA102">
        <v>6804</v>
      </c>
      <c r="AB102">
        <v>1984.5</v>
      </c>
    </row>
    <row r="103" spans="1:28" x14ac:dyDescent="0.25">
      <c r="A103">
        <v>2574</v>
      </c>
      <c r="B103" t="s">
        <v>139</v>
      </c>
      <c r="C103" t="s">
        <v>40</v>
      </c>
      <c r="D103" t="s">
        <v>36</v>
      </c>
      <c r="E103">
        <v>35</v>
      </c>
      <c r="F103">
        <v>525</v>
      </c>
      <c r="G103">
        <v>7087.5</v>
      </c>
      <c r="H103">
        <v>0</v>
      </c>
      <c r="I103">
        <v>0</v>
      </c>
      <c r="J103">
        <v>0</v>
      </c>
      <c r="K103">
        <v>5670</v>
      </c>
      <c r="L103">
        <v>7087.5</v>
      </c>
      <c r="M103">
        <v>3780</v>
      </c>
      <c r="O103">
        <v>2578</v>
      </c>
      <c r="Q103">
        <v>2578</v>
      </c>
      <c r="R103" t="s">
        <v>140</v>
      </c>
      <c r="S103" t="s">
        <v>40</v>
      </c>
      <c r="T103" t="s">
        <v>36</v>
      </c>
      <c r="U103">
        <v>16</v>
      </c>
      <c r="V103">
        <v>240</v>
      </c>
      <c r="W103">
        <v>2592</v>
      </c>
      <c r="X103">
        <v>0</v>
      </c>
      <c r="Y103">
        <v>0</v>
      </c>
      <c r="Z103">
        <v>0</v>
      </c>
      <c r="AA103">
        <v>2592</v>
      </c>
      <c r="AB103">
        <v>756</v>
      </c>
    </row>
    <row r="104" spans="1:28" x14ac:dyDescent="0.25">
      <c r="A104">
        <v>2578</v>
      </c>
      <c r="B104" t="s">
        <v>140</v>
      </c>
      <c r="C104" t="s">
        <v>40</v>
      </c>
      <c r="D104" t="s">
        <v>36</v>
      </c>
      <c r="E104">
        <v>8</v>
      </c>
      <c r="F104">
        <v>120</v>
      </c>
      <c r="G104">
        <v>1620</v>
      </c>
      <c r="H104">
        <v>0</v>
      </c>
      <c r="I104">
        <v>0</v>
      </c>
      <c r="J104">
        <v>0</v>
      </c>
      <c r="K104">
        <v>1215</v>
      </c>
      <c r="L104">
        <v>1620</v>
      </c>
      <c r="M104">
        <v>911.25</v>
      </c>
      <c r="O104">
        <v>2586</v>
      </c>
      <c r="Q104">
        <v>2586</v>
      </c>
      <c r="R104" t="s">
        <v>141</v>
      </c>
      <c r="S104" t="s">
        <v>40</v>
      </c>
      <c r="T104" t="s">
        <v>36</v>
      </c>
      <c r="U104">
        <v>56</v>
      </c>
      <c r="V104">
        <v>840</v>
      </c>
      <c r="W104">
        <v>9072</v>
      </c>
      <c r="X104">
        <v>0</v>
      </c>
      <c r="Y104">
        <v>0</v>
      </c>
      <c r="Z104">
        <v>0</v>
      </c>
      <c r="AA104">
        <v>9072</v>
      </c>
      <c r="AB104">
        <v>2646</v>
      </c>
    </row>
    <row r="105" spans="1:28" x14ac:dyDescent="0.25">
      <c r="A105">
        <v>2586</v>
      </c>
      <c r="B105" t="s">
        <v>141</v>
      </c>
      <c r="C105" t="s">
        <v>40</v>
      </c>
      <c r="D105" t="s">
        <v>36</v>
      </c>
      <c r="E105">
        <v>36</v>
      </c>
      <c r="F105">
        <v>540</v>
      </c>
      <c r="G105">
        <v>7290</v>
      </c>
      <c r="H105">
        <v>0</v>
      </c>
      <c r="I105">
        <v>0</v>
      </c>
      <c r="J105">
        <v>0</v>
      </c>
      <c r="K105">
        <v>5670</v>
      </c>
      <c r="L105">
        <v>7290</v>
      </c>
      <c r="M105">
        <v>3982.5</v>
      </c>
      <c r="O105">
        <v>2603</v>
      </c>
      <c r="Q105">
        <v>2603</v>
      </c>
      <c r="R105" t="s">
        <v>142</v>
      </c>
      <c r="S105" t="s">
        <v>38</v>
      </c>
      <c r="T105" t="s">
        <v>36</v>
      </c>
      <c r="U105">
        <v>150</v>
      </c>
      <c r="V105">
        <v>2250</v>
      </c>
      <c r="W105">
        <v>24300</v>
      </c>
      <c r="X105">
        <v>8</v>
      </c>
      <c r="Y105">
        <v>120</v>
      </c>
      <c r="Z105">
        <v>3384</v>
      </c>
      <c r="AA105">
        <v>27684</v>
      </c>
      <c r="AB105">
        <v>8074.5</v>
      </c>
    </row>
    <row r="106" spans="1:28" x14ac:dyDescent="0.25">
      <c r="A106">
        <v>2603</v>
      </c>
      <c r="B106" t="s">
        <v>142</v>
      </c>
      <c r="C106" t="s">
        <v>38</v>
      </c>
      <c r="D106" t="s">
        <v>36</v>
      </c>
      <c r="E106">
        <v>105</v>
      </c>
      <c r="F106">
        <v>1575</v>
      </c>
      <c r="G106">
        <v>21262.5</v>
      </c>
      <c r="H106">
        <v>5</v>
      </c>
      <c r="I106">
        <v>75</v>
      </c>
      <c r="J106">
        <v>2643.75</v>
      </c>
      <c r="K106">
        <v>18922.5</v>
      </c>
      <c r="L106">
        <v>23906.25</v>
      </c>
      <c r="M106">
        <v>12868.125</v>
      </c>
      <c r="O106">
        <v>2607</v>
      </c>
      <c r="Q106">
        <v>2607</v>
      </c>
      <c r="R106" t="s">
        <v>143</v>
      </c>
      <c r="S106" t="s">
        <v>40</v>
      </c>
      <c r="T106" t="s">
        <v>36</v>
      </c>
      <c r="U106">
        <v>80</v>
      </c>
      <c r="V106">
        <v>1200</v>
      </c>
      <c r="W106">
        <v>12960</v>
      </c>
      <c r="X106">
        <v>0</v>
      </c>
      <c r="Y106">
        <v>0</v>
      </c>
      <c r="Z106">
        <v>0</v>
      </c>
      <c r="AA106">
        <v>12960</v>
      </c>
      <c r="AB106">
        <v>3780</v>
      </c>
    </row>
    <row r="107" spans="1:28" x14ac:dyDescent="0.25">
      <c r="A107">
        <v>2607</v>
      </c>
      <c r="B107" t="s">
        <v>143</v>
      </c>
      <c r="C107" t="s">
        <v>40</v>
      </c>
      <c r="D107" t="s">
        <v>36</v>
      </c>
      <c r="E107">
        <v>44</v>
      </c>
      <c r="F107">
        <v>660</v>
      </c>
      <c r="G107">
        <v>8910</v>
      </c>
      <c r="H107">
        <v>0</v>
      </c>
      <c r="I107">
        <v>0</v>
      </c>
      <c r="J107">
        <v>0</v>
      </c>
      <c r="K107">
        <v>7087.5</v>
      </c>
      <c r="L107">
        <v>8910</v>
      </c>
      <c r="M107">
        <v>4775.625</v>
      </c>
      <c r="O107">
        <v>2615</v>
      </c>
      <c r="Q107">
        <v>2615</v>
      </c>
      <c r="R107" t="s">
        <v>144</v>
      </c>
      <c r="S107" t="s">
        <v>40</v>
      </c>
      <c r="T107" t="s">
        <v>36</v>
      </c>
      <c r="U107">
        <v>34</v>
      </c>
      <c r="V107">
        <v>510</v>
      </c>
      <c r="W107">
        <v>5508</v>
      </c>
      <c r="X107">
        <v>0</v>
      </c>
      <c r="Y107">
        <v>0</v>
      </c>
      <c r="Z107">
        <v>0</v>
      </c>
      <c r="AA107">
        <v>5508</v>
      </c>
      <c r="AB107">
        <v>1606.5</v>
      </c>
    </row>
    <row r="108" spans="1:28" x14ac:dyDescent="0.25">
      <c r="A108">
        <v>2615</v>
      </c>
      <c r="B108" t="s">
        <v>144</v>
      </c>
      <c r="C108" t="s">
        <v>40</v>
      </c>
      <c r="D108" t="s">
        <v>36</v>
      </c>
      <c r="E108">
        <v>27</v>
      </c>
      <c r="F108">
        <v>405</v>
      </c>
      <c r="G108">
        <v>5467.5</v>
      </c>
      <c r="H108">
        <v>0</v>
      </c>
      <c r="I108">
        <v>0</v>
      </c>
      <c r="J108">
        <v>0</v>
      </c>
      <c r="K108">
        <v>4252.5</v>
      </c>
      <c r="L108">
        <v>5467.5</v>
      </c>
      <c r="M108">
        <v>2986.875</v>
      </c>
      <c r="O108">
        <v>2627</v>
      </c>
      <c r="Q108">
        <v>2627</v>
      </c>
      <c r="R108" t="s">
        <v>145</v>
      </c>
      <c r="S108" t="s">
        <v>40</v>
      </c>
      <c r="T108" t="s">
        <v>36</v>
      </c>
      <c r="U108">
        <v>51</v>
      </c>
      <c r="V108">
        <v>765</v>
      </c>
      <c r="W108">
        <v>8262</v>
      </c>
      <c r="X108">
        <v>0</v>
      </c>
      <c r="Y108">
        <v>0</v>
      </c>
      <c r="Z108">
        <v>0</v>
      </c>
      <c r="AA108">
        <v>8262</v>
      </c>
      <c r="AB108">
        <v>2409.75</v>
      </c>
    </row>
    <row r="109" spans="1:28" x14ac:dyDescent="0.25">
      <c r="A109">
        <v>2627</v>
      </c>
      <c r="B109" t="s">
        <v>145</v>
      </c>
      <c r="C109" t="s">
        <v>40</v>
      </c>
      <c r="D109" t="s">
        <v>36</v>
      </c>
      <c r="E109">
        <v>35</v>
      </c>
      <c r="F109">
        <v>525</v>
      </c>
      <c r="G109">
        <v>7087.5</v>
      </c>
      <c r="H109">
        <v>0</v>
      </c>
      <c r="I109">
        <v>0</v>
      </c>
      <c r="J109">
        <v>0</v>
      </c>
      <c r="K109">
        <v>5670</v>
      </c>
      <c r="L109">
        <v>7087.5</v>
      </c>
      <c r="M109">
        <v>3780</v>
      </c>
      <c r="O109">
        <v>2632</v>
      </c>
      <c r="Q109">
        <v>2632</v>
      </c>
      <c r="R109" t="s">
        <v>146</v>
      </c>
      <c r="S109" t="s">
        <v>40</v>
      </c>
      <c r="T109" t="s">
        <v>36</v>
      </c>
      <c r="U109">
        <v>74</v>
      </c>
      <c r="V109">
        <v>1110</v>
      </c>
      <c r="W109">
        <v>11988</v>
      </c>
      <c r="X109">
        <v>0</v>
      </c>
      <c r="Y109">
        <v>0</v>
      </c>
      <c r="Z109">
        <v>0</v>
      </c>
      <c r="AA109">
        <v>11988</v>
      </c>
      <c r="AB109">
        <v>3496.5</v>
      </c>
    </row>
    <row r="110" spans="1:28" x14ac:dyDescent="0.25">
      <c r="A110">
        <v>2632</v>
      </c>
      <c r="B110" t="s">
        <v>146</v>
      </c>
      <c r="C110" t="s">
        <v>40</v>
      </c>
      <c r="D110" t="s">
        <v>36</v>
      </c>
      <c r="E110">
        <v>41</v>
      </c>
      <c r="F110">
        <v>615</v>
      </c>
      <c r="G110">
        <v>8302.5</v>
      </c>
      <c r="H110">
        <v>0</v>
      </c>
      <c r="I110">
        <v>0</v>
      </c>
      <c r="J110">
        <v>0</v>
      </c>
      <c r="K110">
        <v>6480</v>
      </c>
      <c r="L110">
        <v>8302.5</v>
      </c>
      <c r="M110">
        <v>4522.5</v>
      </c>
      <c r="O110">
        <v>2643</v>
      </c>
      <c r="Q110">
        <v>2643</v>
      </c>
      <c r="R110" t="s">
        <v>147</v>
      </c>
      <c r="S110" t="s">
        <v>38</v>
      </c>
      <c r="T110" t="s">
        <v>36</v>
      </c>
      <c r="U110">
        <v>99</v>
      </c>
      <c r="V110">
        <v>1485</v>
      </c>
      <c r="W110">
        <v>16038</v>
      </c>
      <c r="X110">
        <v>0</v>
      </c>
      <c r="Y110">
        <v>0</v>
      </c>
      <c r="Z110">
        <v>0</v>
      </c>
      <c r="AA110">
        <v>16038</v>
      </c>
      <c r="AB110">
        <v>4677.75</v>
      </c>
    </row>
    <row r="111" spans="1:28" x14ac:dyDescent="0.25">
      <c r="A111">
        <v>2643</v>
      </c>
      <c r="B111" t="s">
        <v>147</v>
      </c>
      <c r="C111" t="s">
        <v>38</v>
      </c>
      <c r="D111" t="s">
        <v>36</v>
      </c>
      <c r="E111">
        <v>68</v>
      </c>
      <c r="F111">
        <v>1020</v>
      </c>
      <c r="G111">
        <v>13770</v>
      </c>
      <c r="H111">
        <v>0</v>
      </c>
      <c r="I111">
        <v>0</v>
      </c>
      <c r="J111">
        <v>0</v>
      </c>
      <c r="K111">
        <v>10935</v>
      </c>
      <c r="L111">
        <v>13770</v>
      </c>
      <c r="M111">
        <v>7391.25</v>
      </c>
      <c r="O111">
        <v>2648</v>
      </c>
      <c r="Q111">
        <v>2648</v>
      </c>
      <c r="R111" t="s">
        <v>148</v>
      </c>
      <c r="S111" t="s">
        <v>40</v>
      </c>
      <c r="T111" t="s">
        <v>36</v>
      </c>
      <c r="U111">
        <v>131</v>
      </c>
      <c r="V111">
        <v>1965</v>
      </c>
      <c r="W111">
        <v>21222</v>
      </c>
      <c r="X111">
        <v>0</v>
      </c>
      <c r="Y111">
        <v>0</v>
      </c>
      <c r="Z111">
        <v>0</v>
      </c>
      <c r="AA111">
        <v>21222</v>
      </c>
      <c r="AB111">
        <v>6189.75</v>
      </c>
    </row>
    <row r="112" spans="1:28" x14ac:dyDescent="0.25">
      <c r="A112">
        <v>2648</v>
      </c>
      <c r="B112" t="s">
        <v>148</v>
      </c>
      <c r="C112" t="s">
        <v>40</v>
      </c>
      <c r="D112" t="s">
        <v>36</v>
      </c>
      <c r="E112">
        <v>90</v>
      </c>
      <c r="F112">
        <v>1350</v>
      </c>
      <c r="G112">
        <v>18225</v>
      </c>
      <c r="H112">
        <v>0</v>
      </c>
      <c r="I112">
        <v>0</v>
      </c>
      <c r="J112">
        <v>0</v>
      </c>
      <c r="K112">
        <v>14377.5</v>
      </c>
      <c r="L112">
        <v>18225</v>
      </c>
      <c r="M112">
        <v>9838.125</v>
      </c>
      <c r="O112">
        <v>2651</v>
      </c>
      <c r="Q112">
        <v>2651</v>
      </c>
      <c r="R112" t="s">
        <v>149</v>
      </c>
      <c r="S112" t="s">
        <v>40</v>
      </c>
      <c r="T112" t="s">
        <v>36</v>
      </c>
      <c r="U112">
        <v>49</v>
      </c>
      <c r="V112">
        <v>735</v>
      </c>
      <c r="W112">
        <v>7938</v>
      </c>
      <c r="X112">
        <v>0</v>
      </c>
      <c r="Y112">
        <v>0</v>
      </c>
      <c r="Z112">
        <v>0</v>
      </c>
      <c r="AA112">
        <v>7938</v>
      </c>
      <c r="AB112">
        <v>2315.25</v>
      </c>
    </row>
    <row r="113" spans="1:28" x14ac:dyDescent="0.25">
      <c r="A113">
        <v>2651</v>
      </c>
      <c r="B113" t="s">
        <v>149</v>
      </c>
      <c r="C113" t="s">
        <v>40</v>
      </c>
      <c r="D113" t="s">
        <v>36</v>
      </c>
      <c r="E113">
        <v>39</v>
      </c>
      <c r="F113">
        <v>585</v>
      </c>
      <c r="G113">
        <v>7897.5</v>
      </c>
      <c r="H113">
        <v>0</v>
      </c>
      <c r="I113">
        <v>0</v>
      </c>
      <c r="J113">
        <v>0</v>
      </c>
      <c r="K113">
        <v>6277.5</v>
      </c>
      <c r="L113">
        <v>7897.5</v>
      </c>
      <c r="M113">
        <v>4235.625</v>
      </c>
      <c r="O113">
        <v>2653</v>
      </c>
      <c r="Q113">
        <v>2653</v>
      </c>
      <c r="R113" t="s">
        <v>150</v>
      </c>
      <c r="S113" t="s">
        <v>40</v>
      </c>
      <c r="T113" t="s">
        <v>36</v>
      </c>
      <c r="U113">
        <v>100</v>
      </c>
      <c r="V113">
        <v>1500</v>
      </c>
      <c r="W113">
        <v>16200</v>
      </c>
      <c r="X113">
        <v>0</v>
      </c>
      <c r="Y113">
        <v>0</v>
      </c>
      <c r="Z113">
        <v>0</v>
      </c>
      <c r="AA113">
        <v>16200</v>
      </c>
      <c r="AB113">
        <v>4725</v>
      </c>
    </row>
    <row r="114" spans="1:28" x14ac:dyDescent="0.25">
      <c r="A114">
        <v>2653</v>
      </c>
      <c r="B114" t="s">
        <v>150</v>
      </c>
      <c r="C114" t="s">
        <v>40</v>
      </c>
      <c r="D114" t="s">
        <v>36</v>
      </c>
      <c r="E114">
        <v>71</v>
      </c>
      <c r="F114">
        <v>1065</v>
      </c>
      <c r="G114">
        <v>14377.5</v>
      </c>
      <c r="H114">
        <v>0</v>
      </c>
      <c r="I114">
        <v>0</v>
      </c>
      <c r="J114">
        <v>0</v>
      </c>
      <c r="K114">
        <v>11340</v>
      </c>
      <c r="L114">
        <v>14377.5</v>
      </c>
      <c r="M114">
        <v>7762.5</v>
      </c>
      <c r="O114">
        <v>2662</v>
      </c>
      <c r="Q114">
        <v>2662</v>
      </c>
      <c r="R114" t="s">
        <v>151</v>
      </c>
      <c r="S114" t="s">
        <v>38</v>
      </c>
      <c r="T114" t="s">
        <v>36</v>
      </c>
      <c r="U114">
        <v>65</v>
      </c>
      <c r="V114">
        <v>975</v>
      </c>
      <c r="W114">
        <v>10530</v>
      </c>
      <c r="X114">
        <v>0</v>
      </c>
      <c r="Y114">
        <v>0</v>
      </c>
      <c r="Z114">
        <v>0</v>
      </c>
      <c r="AA114">
        <v>10530</v>
      </c>
      <c r="AB114">
        <v>3071.25</v>
      </c>
    </row>
    <row r="115" spans="1:28" x14ac:dyDescent="0.25">
      <c r="A115">
        <v>2662</v>
      </c>
      <c r="B115" t="s">
        <v>151</v>
      </c>
      <c r="C115" t="s">
        <v>38</v>
      </c>
      <c r="D115" t="s">
        <v>36</v>
      </c>
      <c r="E115">
        <v>46</v>
      </c>
      <c r="F115">
        <v>690</v>
      </c>
      <c r="G115">
        <v>9315</v>
      </c>
      <c r="H115">
        <v>0</v>
      </c>
      <c r="I115">
        <v>0</v>
      </c>
      <c r="J115">
        <v>0</v>
      </c>
      <c r="K115">
        <v>7492.5</v>
      </c>
      <c r="L115">
        <v>9315</v>
      </c>
      <c r="M115">
        <v>4944.375</v>
      </c>
      <c r="O115">
        <v>2674</v>
      </c>
      <c r="Q115">
        <v>2674</v>
      </c>
      <c r="R115" t="s">
        <v>152</v>
      </c>
      <c r="S115" t="s">
        <v>40</v>
      </c>
      <c r="T115" t="s">
        <v>36</v>
      </c>
      <c r="U115">
        <v>191</v>
      </c>
      <c r="V115">
        <v>2865</v>
      </c>
      <c r="W115">
        <v>30942</v>
      </c>
      <c r="X115">
        <v>6</v>
      </c>
      <c r="Y115">
        <v>90</v>
      </c>
      <c r="Z115">
        <v>2538</v>
      </c>
      <c r="AA115">
        <v>33480</v>
      </c>
      <c r="AB115">
        <v>9765</v>
      </c>
    </row>
    <row r="116" spans="1:28" x14ac:dyDescent="0.25">
      <c r="A116">
        <v>2674</v>
      </c>
      <c r="B116" t="s">
        <v>152</v>
      </c>
      <c r="C116" t="s">
        <v>40</v>
      </c>
      <c r="D116" t="s">
        <v>36</v>
      </c>
      <c r="E116">
        <v>134</v>
      </c>
      <c r="F116">
        <v>2010</v>
      </c>
      <c r="G116">
        <v>27135</v>
      </c>
      <c r="H116">
        <v>4</v>
      </c>
      <c r="I116">
        <v>60</v>
      </c>
      <c r="J116">
        <v>2115</v>
      </c>
      <c r="K116">
        <v>23051.25</v>
      </c>
      <c r="L116">
        <v>29250</v>
      </c>
      <c r="M116">
        <v>15803.4375</v>
      </c>
      <c r="O116">
        <v>2680</v>
      </c>
      <c r="Q116">
        <v>2680</v>
      </c>
      <c r="R116" t="s">
        <v>359</v>
      </c>
      <c r="S116" t="s">
        <v>40</v>
      </c>
      <c r="T116" t="s">
        <v>36</v>
      </c>
      <c r="U116">
        <v>37</v>
      </c>
      <c r="V116">
        <v>555</v>
      </c>
      <c r="W116">
        <v>5994</v>
      </c>
      <c r="X116">
        <v>0</v>
      </c>
      <c r="Y116">
        <v>0</v>
      </c>
      <c r="Z116">
        <v>0</v>
      </c>
      <c r="AA116">
        <v>5994</v>
      </c>
      <c r="AB116">
        <v>1748.25</v>
      </c>
    </row>
    <row r="117" spans="1:28" x14ac:dyDescent="0.25">
      <c r="A117">
        <v>2680</v>
      </c>
      <c r="B117" t="s">
        <v>153</v>
      </c>
      <c r="C117" t="s">
        <v>40</v>
      </c>
      <c r="D117" t="s">
        <v>36</v>
      </c>
      <c r="E117">
        <v>24</v>
      </c>
      <c r="F117">
        <v>360</v>
      </c>
      <c r="G117">
        <v>4860</v>
      </c>
      <c r="H117">
        <v>0</v>
      </c>
      <c r="I117">
        <v>0</v>
      </c>
      <c r="J117">
        <v>0</v>
      </c>
      <c r="K117">
        <v>3847.5</v>
      </c>
      <c r="L117">
        <v>4860</v>
      </c>
      <c r="M117">
        <v>2615.625</v>
      </c>
      <c r="O117">
        <v>2682</v>
      </c>
      <c r="Q117">
        <v>2682</v>
      </c>
      <c r="R117" t="s">
        <v>154</v>
      </c>
      <c r="S117" t="s">
        <v>40</v>
      </c>
      <c r="T117" t="s">
        <v>36</v>
      </c>
      <c r="U117">
        <v>54</v>
      </c>
      <c r="V117">
        <v>810</v>
      </c>
      <c r="W117">
        <v>8748</v>
      </c>
      <c r="X117">
        <v>0</v>
      </c>
      <c r="Y117">
        <v>0</v>
      </c>
      <c r="Z117">
        <v>0</v>
      </c>
      <c r="AA117">
        <v>8748</v>
      </c>
      <c r="AB117">
        <v>2551.5</v>
      </c>
    </row>
    <row r="118" spans="1:28" x14ac:dyDescent="0.25">
      <c r="A118">
        <v>2682</v>
      </c>
      <c r="B118" t="s">
        <v>154</v>
      </c>
      <c r="C118" t="s">
        <v>40</v>
      </c>
      <c r="D118" t="s">
        <v>36</v>
      </c>
      <c r="E118">
        <v>36</v>
      </c>
      <c r="F118">
        <v>540</v>
      </c>
      <c r="G118">
        <v>7290</v>
      </c>
      <c r="H118">
        <v>0</v>
      </c>
      <c r="I118">
        <v>0</v>
      </c>
      <c r="J118">
        <v>0</v>
      </c>
      <c r="K118">
        <v>5670</v>
      </c>
      <c r="L118">
        <v>7290</v>
      </c>
      <c r="M118">
        <v>3982.5</v>
      </c>
      <c r="O118">
        <v>2689</v>
      </c>
      <c r="Q118">
        <v>2689</v>
      </c>
      <c r="R118" t="s">
        <v>155</v>
      </c>
      <c r="S118" t="s">
        <v>40</v>
      </c>
      <c r="T118" t="s">
        <v>36</v>
      </c>
      <c r="U118">
        <v>84</v>
      </c>
      <c r="V118">
        <v>1260</v>
      </c>
      <c r="W118">
        <v>13608</v>
      </c>
      <c r="X118">
        <v>0</v>
      </c>
      <c r="Y118">
        <v>0</v>
      </c>
      <c r="Z118">
        <v>0</v>
      </c>
      <c r="AA118">
        <v>13608</v>
      </c>
      <c r="AB118">
        <v>3969</v>
      </c>
    </row>
    <row r="119" spans="1:28" x14ac:dyDescent="0.25">
      <c r="A119">
        <v>2689</v>
      </c>
      <c r="B119" t="s">
        <v>155</v>
      </c>
      <c r="C119" t="s">
        <v>40</v>
      </c>
      <c r="D119" t="s">
        <v>36</v>
      </c>
      <c r="E119">
        <v>52</v>
      </c>
      <c r="F119">
        <v>780</v>
      </c>
      <c r="G119">
        <v>10530</v>
      </c>
      <c r="H119">
        <v>0</v>
      </c>
      <c r="I119">
        <v>0</v>
      </c>
      <c r="J119">
        <v>0</v>
      </c>
      <c r="K119">
        <v>8302.5</v>
      </c>
      <c r="L119">
        <v>10530</v>
      </c>
      <c r="M119">
        <v>5686.875</v>
      </c>
      <c r="O119">
        <v>2692</v>
      </c>
      <c r="Q119">
        <v>2692</v>
      </c>
      <c r="R119" t="s">
        <v>156</v>
      </c>
      <c r="S119" t="s">
        <v>38</v>
      </c>
      <c r="T119" t="s">
        <v>36</v>
      </c>
      <c r="U119">
        <v>79</v>
      </c>
      <c r="V119">
        <v>1185</v>
      </c>
      <c r="W119">
        <v>12798</v>
      </c>
      <c r="X119">
        <v>0</v>
      </c>
      <c r="Y119">
        <v>0</v>
      </c>
      <c r="Z119">
        <v>0</v>
      </c>
      <c r="AA119">
        <v>12798</v>
      </c>
      <c r="AB119">
        <v>3732.75</v>
      </c>
    </row>
    <row r="120" spans="1:28" x14ac:dyDescent="0.25">
      <c r="A120">
        <v>2692</v>
      </c>
      <c r="B120" t="s">
        <v>156</v>
      </c>
      <c r="C120" t="s">
        <v>38</v>
      </c>
      <c r="D120" t="s">
        <v>36</v>
      </c>
      <c r="E120">
        <v>52</v>
      </c>
      <c r="F120">
        <v>780</v>
      </c>
      <c r="G120">
        <v>10530</v>
      </c>
      <c r="H120">
        <v>0</v>
      </c>
      <c r="I120">
        <v>0</v>
      </c>
      <c r="J120">
        <v>0</v>
      </c>
      <c r="K120">
        <v>8302.5</v>
      </c>
      <c r="L120">
        <v>10530</v>
      </c>
      <c r="M120">
        <v>5686.875</v>
      </c>
      <c r="O120">
        <v>3010</v>
      </c>
      <c r="Q120">
        <v>3010</v>
      </c>
      <c r="R120" t="s">
        <v>157</v>
      </c>
      <c r="S120" t="s">
        <v>35</v>
      </c>
      <c r="T120" t="s">
        <v>36</v>
      </c>
      <c r="U120">
        <v>14</v>
      </c>
      <c r="V120">
        <v>210</v>
      </c>
      <c r="W120">
        <v>2268</v>
      </c>
      <c r="X120">
        <v>0</v>
      </c>
      <c r="Y120">
        <v>0</v>
      </c>
      <c r="Z120">
        <v>0</v>
      </c>
      <c r="AA120">
        <v>2268</v>
      </c>
      <c r="AB120">
        <v>661.5</v>
      </c>
    </row>
    <row r="121" spans="1:28" x14ac:dyDescent="0.25">
      <c r="A121">
        <v>3010</v>
      </c>
      <c r="B121" t="s">
        <v>157</v>
      </c>
      <c r="C121" t="s">
        <v>35</v>
      </c>
      <c r="D121" t="s">
        <v>36</v>
      </c>
      <c r="E121">
        <v>11</v>
      </c>
      <c r="F121">
        <v>165</v>
      </c>
      <c r="G121">
        <v>2227.5</v>
      </c>
      <c r="H121">
        <v>0</v>
      </c>
      <c r="I121">
        <v>0</v>
      </c>
      <c r="J121">
        <v>0</v>
      </c>
      <c r="K121">
        <v>1822.5</v>
      </c>
      <c r="L121">
        <v>2227.5</v>
      </c>
      <c r="M121">
        <v>1164.375</v>
      </c>
      <c r="O121">
        <v>3015</v>
      </c>
      <c r="Q121">
        <v>3015</v>
      </c>
      <c r="R121" t="s">
        <v>158</v>
      </c>
      <c r="S121" t="s">
        <v>35</v>
      </c>
      <c r="T121" t="s">
        <v>36</v>
      </c>
      <c r="U121">
        <v>4</v>
      </c>
      <c r="V121">
        <v>60</v>
      </c>
      <c r="W121">
        <v>648</v>
      </c>
      <c r="X121">
        <v>0</v>
      </c>
      <c r="Y121">
        <v>0</v>
      </c>
      <c r="Z121">
        <v>0</v>
      </c>
      <c r="AA121">
        <v>648</v>
      </c>
      <c r="AB121">
        <v>189</v>
      </c>
    </row>
    <row r="122" spans="1:28" x14ac:dyDescent="0.25">
      <c r="A122">
        <v>3015</v>
      </c>
      <c r="B122" t="s">
        <v>158</v>
      </c>
      <c r="C122" t="s">
        <v>35</v>
      </c>
      <c r="D122" t="s">
        <v>36</v>
      </c>
      <c r="E122">
        <v>2</v>
      </c>
      <c r="F122">
        <v>30</v>
      </c>
      <c r="G122">
        <v>405</v>
      </c>
      <c r="H122">
        <v>0</v>
      </c>
      <c r="I122">
        <v>0</v>
      </c>
      <c r="J122">
        <v>0</v>
      </c>
      <c r="K122">
        <v>405</v>
      </c>
      <c r="L122">
        <v>405</v>
      </c>
      <c r="M122">
        <v>168.74999999999997</v>
      </c>
      <c r="O122">
        <v>3022</v>
      </c>
      <c r="Q122">
        <v>3022</v>
      </c>
      <c r="R122" t="s">
        <v>161</v>
      </c>
      <c r="S122" t="s">
        <v>35</v>
      </c>
      <c r="T122" t="s">
        <v>36</v>
      </c>
      <c r="U122">
        <v>21</v>
      </c>
      <c r="V122">
        <v>315</v>
      </c>
      <c r="W122">
        <v>3402</v>
      </c>
      <c r="X122">
        <v>0</v>
      </c>
      <c r="Y122">
        <v>0</v>
      </c>
      <c r="Z122">
        <v>0</v>
      </c>
      <c r="AA122">
        <v>3402</v>
      </c>
      <c r="AB122">
        <v>992.25</v>
      </c>
    </row>
    <row r="123" spans="1:28" x14ac:dyDescent="0.25">
      <c r="A123">
        <v>3020</v>
      </c>
      <c r="B123" t="s">
        <v>159</v>
      </c>
      <c r="C123" t="s">
        <v>160</v>
      </c>
      <c r="D123" t="s">
        <v>36</v>
      </c>
      <c r="E123">
        <v>3</v>
      </c>
      <c r="F123">
        <v>45</v>
      </c>
      <c r="G123">
        <v>607.5</v>
      </c>
      <c r="H123">
        <v>0</v>
      </c>
      <c r="I123">
        <v>0</v>
      </c>
      <c r="J123">
        <v>0</v>
      </c>
      <c r="K123">
        <v>405</v>
      </c>
      <c r="L123">
        <v>607.5</v>
      </c>
      <c r="M123">
        <v>371.25</v>
      </c>
      <c r="O123">
        <v>3023</v>
      </c>
      <c r="Q123">
        <v>3023</v>
      </c>
      <c r="R123" t="s">
        <v>162</v>
      </c>
      <c r="S123" t="s">
        <v>35</v>
      </c>
      <c r="T123" t="s">
        <v>36</v>
      </c>
      <c r="U123">
        <v>8</v>
      </c>
      <c r="V123">
        <v>120</v>
      </c>
      <c r="W123">
        <v>1296</v>
      </c>
      <c r="X123">
        <v>0</v>
      </c>
      <c r="Y123">
        <v>0</v>
      </c>
      <c r="Z123">
        <v>0</v>
      </c>
      <c r="AA123">
        <v>1296</v>
      </c>
      <c r="AB123">
        <v>378</v>
      </c>
    </row>
    <row r="124" spans="1:28" x14ac:dyDescent="0.25">
      <c r="A124">
        <v>3022</v>
      </c>
      <c r="B124" t="s">
        <v>161</v>
      </c>
      <c r="C124" t="s">
        <v>35</v>
      </c>
      <c r="D124" t="s">
        <v>36</v>
      </c>
      <c r="E124">
        <v>16</v>
      </c>
      <c r="F124">
        <v>240</v>
      </c>
      <c r="G124">
        <v>3240</v>
      </c>
      <c r="H124">
        <v>0</v>
      </c>
      <c r="I124">
        <v>0</v>
      </c>
      <c r="J124">
        <v>0</v>
      </c>
      <c r="K124">
        <v>2632.5</v>
      </c>
      <c r="L124">
        <v>3240</v>
      </c>
      <c r="M124">
        <v>1704.375</v>
      </c>
      <c r="O124">
        <v>3027</v>
      </c>
      <c r="Q124">
        <v>3027</v>
      </c>
      <c r="R124" t="s">
        <v>163</v>
      </c>
      <c r="S124" t="s">
        <v>35</v>
      </c>
      <c r="T124" t="s">
        <v>36</v>
      </c>
      <c r="U124">
        <v>63</v>
      </c>
      <c r="V124">
        <v>945</v>
      </c>
      <c r="W124">
        <v>10206</v>
      </c>
      <c r="X124">
        <v>0</v>
      </c>
      <c r="Y124">
        <v>0</v>
      </c>
      <c r="Z124">
        <v>0</v>
      </c>
      <c r="AA124">
        <v>10206</v>
      </c>
      <c r="AB124">
        <v>2976.75</v>
      </c>
    </row>
    <row r="125" spans="1:28" x14ac:dyDescent="0.25">
      <c r="A125">
        <v>3023</v>
      </c>
      <c r="B125" t="s">
        <v>162</v>
      </c>
      <c r="C125" t="s">
        <v>35</v>
      </c>
      <c r="D125" t="s">
        <v>36</v>
      </c>
      <c r="E125">
        <v>10</v>
      </c>
      <c r="F125">
        <v>150</v>
      </c>
      <c r="G125">
        <v>2025</v>
      </c>
      <c r="H125">
        <v>0</v>
      </c>
      <c r="I125">
        <v>0</v>
      </c>
      <c r="J125">
        <v>0</v>
      </c>
      <c r="K125">
        <v>1620</v>
      </c>
      <c r="L125">
        <v>2025</v>
      </c>
      <c r="M125">
        <v>1080</v>
      </c>
      <c r="O125">
        <v>3029</v>
      </c>
      <c r="Q125">
        <v>3029</v>
      </c>
      <c r="R125" t="s">
        <v>164</v>
      </c>
      <c r="S125" t="s">
        <v>35</v>
      </c>
      <c r="T125" t="s">
        <v>36</v>
      </c>
      <c r="U125">
        <v>21</v>
      </c>
      <c r="V125">
        <v>315</v>
      </c>
      <c r="W125">
        <v>3402</v>
      </c>
      <c r="X125">
        <v>0</v>
      </c>
      <c r="Y125">
        <v>0</v>
      </c>
      <c r="Z125">
        <v>0</v>
      </c>
      <c r="AA125">
        <v>3402</v>
      </c>
      <c r="AB125">
        <v>992.25</v>
      </c>
    </row>
    <row r="126" spans="1:28" x14ac:dyDescent="0.25">
      <c r="A126">
        <v>3027</v>
      </c>
      <c r="B126" t="s">
        <v>163</v>
      </c>
      <c r="C126" t="s">
        <v>35</v>
      </c>
      <c r="D126" t="s">
        <v>36</v>
      </c>
      <c r="E126">
        <v>41</v>
      </c>
      <c r="F126">
        <v>615</v>
      </c>
      <c r="G126">
        <v>8302.5</v>
      </c>
      <c r="H126">
        <v>0</v>
      </c>
      <c r="I126">
        <v>0</v>
      </c>
      <c r="J126">
        <v>0</v>
      </c>
      <c r="K126">
        <v>6480</v>
      </c>
      <c r="L126">
        <v>8302.5</v>
      </c>
      <c r="M126">
        <v>4522.5</v>
      </c>
      <c r="O126">
        <v>3032</v>
      </c>
      <c r="Q126">
        <v>3032</v>
      </c>
      <c r="R126" t="s">
        <v>165</v>
      </c>
      <c r="S126" t="s">
        <v>35</v>
      </c>
      <c r="T126" t="s">
        <v>36</v>
      </c>
      <c r="U126">
        <v>77</v>
      </c>
      <c r="V126">
        <v>1155</v>
      </c>
      <c r="W126">
        <v>12474</v>
      </c>
      <c r="X126">
        <v>0</v>
      </c>
      <c r="Y126">
        <v>0</v>
      </c>
      <c r="Z126">
        <v>0</v>
      </c>
      <c r="AA126">
        <v>12474</v>
      </c>
      <c r="AB126">
        <v>3638.25</v>
      </c>
    </row>
    <row r="127" spans="1:28" x14ac:dyDescent="0.25">
      <c r="A127">
        <v>3029</v>
      </c>
      <c r="B127" t="s">
        <v>164</v>
      </c>
      <c r="C127" t="s">
        <v>35</v>
      </c>
      <c r="D127" t="s">
        <v>36</v>
      </c>
      <c r="E127">
        <v>18</v>
      </c>
      <c r="F127">
        <v>270</v>
      </c>
      <c r="G127">
        <v>3645</v>
      </c>
      <c r="H127">
        <v>0</v>
      </c>
      <c r="I127">
        <v>0</v>
      </c>
      <c r="J127">
        <v>0</v>
      </c>
      <c r="K127">
        <v>2835</v>
      </c>
      <c r="L127">
        <v>3645</v>
      </c>
      <c r="M127">
        <v>1991.25</v>
      </c>
      <c r="O127">
        <v>3033</v>
      </c>
      <c r="Q127">
        <v>3033</v>
      </c>
      <c r="R127" t="s">
        <v>166</v>
      </c>
      <c r="S127" t="s">
        <v>35</v>
      </c>
      <c r="T127" t="s">
        <v>36</v>
      </c>
      <c r="U127">
        <v>11</v>
      </c>
      <c r="V127">
        <v>165</v>
      </c>
      <c r="W127">
        <v>1782</v>
      </c>
      <c r="X127">
        <v>0</v>
      </c>
      <c r="Y127">
        <v>0</v>
      </c>
      <c r="Z127">
        <v>0</v>
      </c>
      <c r="AA127">
        <v>1782</v>
      </c>
      <c r="AB127">
        <v>519.75</v>
      </c>
    </row>
    <row r="128" spans="1:28" x14ac:dyDescent="0.25">
      <c r="A128">
        <v>3032</v>
      </c>
      <c r="B128" t="s">
        <v>165</v>
      </c>
      <c r="C128" t="s">
        <v>35</v>
      </c>
      <c r="D128" t="s">
        <v>36</v>
      </c>
      <c r="E128">
        <v>51</v>
      </c>
      <c r="F128">
        <v>765</v>
      </c>
      <c r="G128">
        <v>10327.5</v>
      </c>
      <c r="H128">
        <v>0</v>
      </c>
      <c r="I128">
        <v>0</v>
      </c>
      <c r="J128">
        <v>0</v>
      </c>
      <c r="K128">
        <v>8100</v>
      </c>
      <c r="L128">
        <v>10327.5</v>
      </c>
      <c r="M128">
        <v>5602.5</v>
      </c>
      <c r="O128">
        <v>3034</v>
      </c>
      <c r="Q128">
        <v>3034</v>
      </c>
      <c r="R128" t="s">
        <v>167</v>
      </c>
      <c r="S128" t="s">
        <v>35</v>
      </c>
      <c r="T128" t="s">
        <v>36</v>
      </c>
      <c r="U128">
        <v>16</v>
      </c>
      <c r="V128">
        <v>240</v>
      </c>
      <c r="W128">
        <v>2592</v>
      </c>
      <c r="X128">
        <v>0</v>
      </c>
      <c r="Y128">
        <v>0</v>
      </c>
      <c r="Z128">
        <v>0</v>
      </c>
      <c r="AA128">
        <v>2592</v>
      </c>
      <c r="AB128">
        <v>756</v>
      </c>
    </row>
    <row r="129" spans="1:28" x14ac:dyDescent="0.25">
      <c r="A129">
        <v>3033</v>
      </c>
      <c r="B129" t="s">
        <v>166</v>
      </c>
      <c r="C129" t="s">
        <v>35</v>
      </c>
      <c r="D129" t="s">
        <v>36</v>
      </c>
      <c r="E129">
        <v>14</v>
      </c>
      <c r="F129">
        <v>210</v>
      </c>
      <c r="G129">
        <v>2835</v>
      </c>
      <c r="H129">
        <v>0</v>
      </c>
      <c r="I129">
        <v>0</v>
      </c>
      <c r="J129">
        <v>0</v>
      </c>
      <c r="K129">
        <v>2227.5</v>
      </c>
      <c r="L129">
        <v>2835</v>
      </c>
      <c r="M129">
        <v>1535.625</v>
      </c>
      <c r="O129">
        <v>3035</v>
      </c>
      <c r="Q129">
        <v>3035</v>
      </c>
      <c r="R129" t="s">
        <v>168</v>
      </c>
      <c r="S129" t="s">
        <v>35</v>
      </c>
      <c r="T129" t="s">
        <v>36</v>
      </c>
      <c r="U129">
        <v>79</v>
      </c>
      <c r="V129">
        <v>1185</v>
      </c>
      <c r="W129">
        <v>12798</v>
      </c>
      <c r="X129">
        <v>0</v>
      </c>
      <c r="Y129">
        <v>0</v>
      </c>
      <c r="Z129">
        <v>0</v>
      </c>
      <c r="AA129">
        <v>12798</v>
      </c>
      <c r="AB129">
        <v>3732.75</v>
      </c>
    </row>
    <row r="130" spans="1:28" x14ac:dyDescent="0.25">
      <c r="A130">
        <v>3034</v>
      </c>
      <c r="B130" t="s">
        <v>167</v>
      </c>
      <c r="C130" t="s">
        <v>35</v>
      </c>
      <c r="D130" t="s">
        <v>36</v>
      </c>
      <c r="E130">
        <v>8</v>
      </c>
      <c r="F130">
        <v>120</v>
      </c>
      <c r="G130">
        <v>1620</v>
      </c>
      <c r="H130">
        <v>0</v>
      </c>
      <c r="I130">
        <v>0</v>
      </c>
      <c r="J130">
        <v>0</v>
      </c>
      <c r="K130">
        <v>1417.5</v>
      </c>
      <c r="L130">
        <v>1620</v>
      </c>
      <c r="M130">
        <v>793.125</v>
      </c>
      <c r="O130">
        <v>3037</v>
      </c>
      <c r="Q130">
        <v>3037</v>
      </c>
      <c r="R130" t="s">
        <v>169</v>
      </c>
      <c r="S130" t="s">
        <v>35</v>
      </c>
      <c r="T130" t="s">
        <v>36</v>
      </c>
      <c r="U130">
        <v>19</v>
      </c>
      <c r="V130">
        <v>285</v>
      </c>
      <c r="W130">
        <v>3078</v>
      </c>
      <c r="X130">
        <v>0</v>
      </c>
      <c r="Y130">
        <v>0</v>
      </c>
      <c r="Z130">
        <v>0</v>
      </c>
      <c r="AA130">
        <v>3078</v>
      </c>
      <c r="AB130">
        <v>897.75</v>
      </c>
    </row>
    <row r="131" spans="1:28" x14ac:dyDescent="0.25">
      <c r="A131">
        <v>3035</v>
      </c>
      <c r="B131" t="s">
        <v>168</v>
      </c>
      <c r="C131" t="s">
        <v>35</v>
      </c>
      <c r="D131" t="s">
        <v>36</v>
      </c>
      <c r="E131">
        <v>58</v>
      </c>
      <c r="F131">
        <v>870</v>
      </c>
      <c r="G131">
        <v>11745</v>
      </c>
      <c r="H131">
        <v>0</v>
      </c>
      <c r="I131">
        <v>0</v>
      </c>
      <c r="J131">
        <v>0</v>
      </c>
      <c r="K131">
        <v>9315</v>
      </c>
      <c r="L131">
        <v>11745</v>
      </c>
      <c r="M131">
        <v>6311.25</v>
      </c>
      <c r="O131">
        <v>3042</v>
      </c>
      <c r="Q131">
        <v>3042</v>
      </c>
      <c r="R131" t="s">
        <v>170</v>
      </c>
      <c r="S131" t="s">
        <v>160</v>
      </c>
      <c r="T131" t="s">
        <v>36</v>
      </c>
      <c r="U131">
        <v>14</v>
      </c>
      <c r="V131">
        <v>210</v>
      </c>
      <c r="W131">
        <v>2268</v>
      </c>
      <c r="X131">
        <v>0</v>
      </c>
      <c r="Y131">
        <v>0</v>
      </c>
      <c r="Z131">
        <v>0</v>
      </c>
      <c r="AA131">
        <v>2268</v>
      </c>
      <c r="AB131">
        <v>661.5</v>
      </c>
    </row>
    <row r="132" spans="1:28" x14ac:dyDescent="0.25">
      <c r="A132">
        <v>3037</v>
      </c>
      <c r="B132" t="s">
        <v>169</v>
      </c>
      <c r="C132" t="s">
        <v>35</v>
      </c>
      <c r="D132" t="s">
        <v>36</v>
      </c>
      <c r="E132">
        <v>12</v>
      </c>
      <c r="F132">
        <v>180</v>
      </c>
      <c r="G132">
        <v>2430</v>
      </c>
      <c r="H132">
        <v>0</v>
      </c>
      <c r="I132">
        <v>0</v>
      </c>
      <c r="J132">
        <v>0</v>
      </c>
      <c r="K132">
        <v>2025</v>
      </c>
      <c r="L132">
        <v>2430</v>
      </c>
      <c r="M132">
        <v>1248.75</v>
      </c>
      <c r="O132">
        <v>3043</v>
      </c>
      <c r="Q132">
        <v>3043</v>
      </c>
      <c r="R132" t="s">
        <v>171</v>
      </c>
      <c r="S132" t="s">
        <v>35</v>
      </c>
      <c r="T132" t="s">
        <v>36</v>
      </c>
      <c r="U132">
        <v>18</v>
      </c>
      <c r="V132">
        <v>270</v>
      </c>
      <c r="W132">
        <v>2916</v>
      </c>
      <c r="X132">
        <v>0</v>
      </c>
      <c r="Y132">
        <v>0</v>
      </c>
      <c r="Z132">
        <v>0</v>
      </c>
      <c r="AA132">
        <v>2916</v>
      </c>
      <c r="AB132">
        <v>850.5</v>
      </c>
    </row>
    <row r="133" spans="1:28" x14ac:dyDescent="0.25">
      <c r="A133">
        <v>3042</v>
      </c>
      <c r="B133" t="s">
        <v>170</v>
      </c>
      <c r="C133" t="s">
        <v>160</v>
      </c>
      <c r="D133" t="s">
        <v>36</v>
      </c>
      <c r="E133">
        <v>8</v>
      </c>
      <c r="F133">
        <v>120</v>
      </c>
      <c r="G133">
        <v>1620</v>
      </c>
      <c r="H133">
        <v>0</v>
      </c>
      <c r="I133">
        <v>0</v>
      </c>
      <c r="J133">
        <v>0</v>
      </c>
      <c r="K133">
        <v>1215</v>
      </c>
      <c r="L133">
        <v>1620</v>
      </c>
      <c r="M133">
        <v>911.25</v>
      </c>
      <c r="O133">
        <v>3050</v>
      </c>
      <c r="Q133">
        <v>3050</v>
      </c>
      <c r="R133" t="s">
        <v>172</v>
      </c>
      <c r="S133" t="s">
        <v>35</v>
      </c>
      <c r="T133" t="s">
        <v>36</v>
      </c>
      <c r="U133">
        <v>65</v>
      </c>
      <c r="V133">
        <v>975</v>
      </c>
      <c r="W133">
        <v>10530</v>
      </c>
      <c r="X133">
        <v>0</v>
      </c>
      <c r="Y133">
        <v>0</v>
      </c>
      <c r="Z133">
        <v>0</v>
      </c>
      <c r="AA133">
        <v>10530</v>
      </c>
      <c r="AB133">
        <v>3071.25</v>
      </c>
    </row>
    <row r="134" spans="1:28" x14ac:dyDescent="0.25">
      <c r="A134">
        <v>3043</v>
      </c>
      <c r="B134" t="s">
        <v>171</v>
      </c>
      <c r="C134" t="s">
        <v>35</v>
      </c>
      <c r="D134" t="s">
        <v>36</v>
      </c>
      <c r="E134">
        <v>12</v>
      </c>
      <c r="F134">
        <v>180</v>
      </c>
      <c r="G134">
        <v>2430</v>
      </c>
      <c r="H134">
        <v>0</v>
      </c>
      <c r="I134">
        <v>0</v>
      </c>
      <c r="J134">
        <v>0</v>
      </c>
      <c r="K134">
        <v>2025</v>
      </c>
      <c r="L134">
        <v>2430</v>
      </c>
      <c r="M134">
        <v>1248.75</v>
      </c>
      <c r="O134">
        <v>3052</v>
      </c>
      <c r="Q134">
        <v>3052</v>
      </c>
      <c r="R134" t="s">
        <v>173</v>
      </c>
      <c r="S134" t="s">
        <v>35</v>
      </c>
      <c r="T134" t="s">
        <v>36</v>
      </c>
      <c r="U134">
        <v>86</v>
      </c>
      <c r="V134">
        <v>1290</v>
      </c>
      <c r="W134">
        <v>13932</v>
      </c>
      <c r="X134">
        <v>0</v>
      </c>
      <c r="Y134">
        <v>0</v>
      </c>
      <c r="Z134">
        <v>0</v>
      </c>
      <c r="AA134">
        <v>13932</v>
      </c>
      <c r="AB134">
        <v>4063.5</v>
      </c>
    </row>
    <row r="135" spans="1:28" x14ac:dyDescent="0.25">
      <c r="A135">
        <v>3050</v>
      </c>
      <c r="B135" t="s">
        <v>172</v>
      </c>
      <c r="C135" t="s">
        <v>35</v>
      </c>
      <c r="D135" t="s">
        <v>36</v>
      </c>
      <c r="E135">
        <v>40</v>
      </c>
      <c r="F135">
        <v>600</v>
      </c>
      <c r="G135">
        <v>8100</v>
      </c>
      <c r="H135">
        <v>0</v>
      </c>
      <c r="I135">
        <v>0</v>
      </c>
      <c r="J135">
        <v>0</v>
      </c>
      <c r="K135">
        <v>6480</v>
      </c>
      <c r="L135">
        <v>8100</v>
      </c>
      <c r="M135">
        <v>4320</v>
      </c>
      <c r="O135">
        <v>3053</v>
      </c>
      <c r="Q135">
        <v>3053</v>
      </c>
      <c r="R135" t="s">
        <v>174</v>
      </c>
      <c r="S135" t="s">
        <v>35</v>
      </c>
      <c r="T135" t="s">
        <v>36</v>
      </c>
      <c r="U135">
        <v>29</v>
      </c>
      <c r="V135">
        <v>435</v>
      </c>
      <c r="W135">
        <v>4698</v>
      </c>
      <c r="X135">
        <v>0</v>
      </c>
      <c r="Y135">
        <v>0</v>
      </c>
      <c r="Z135">
        <v>0</v>
      </c>
      <c r="AA135">
        <v>4698</v>
      </c>
      <c r="AB135">
        <v>1370.25</v>
      </c>
    </row>
    <row r="136" spans="1:28" x14ac:dyDescent="0.25">
      <c r="A136">
        <v>3052</v>
      </c>
      <c r="B136" t="s">
        <v>173</v>
      </c>
      <c r="C136" t="s">
        <v>35</v>
      </c>
      <c r="D136" t="s">
        <v>36</v>
      </c>
      <c r="E136">
        <v>59</v>
      </c>
      <c r="F136">
        <v>885</v>
      </c>
      <c r="G136">
        <v>11947.5</v>
      </c>
      <c r="H136">
        <v>0</v>
      </c>
      <c r="I136">
        <v>0</v>
      </c>
      <c r="J136">
        <v>0</v>
      </c>
      <c r="K136">
        <v>9517.5</v>
      </c>
      <c r="L136">
        <v>11947.5</v>
      </c>
      <c r="M136">
        <v>6395.625</v>
      </c>
      <c r="O136">
        <v>3054</v>
      </c>
      <c r="Q136">
        <v>3054</v>
      </c>
      <c r="R136" t="s">
        <v>175</v>
      </c>
      <c r="S136" t="s">
        <v>35</v>
      </c>
      <c r="T136" t="s">
        <v>36</v>
      </c>
      <c r="U136">
        <v>2</v>
      </c>
      <c r="V136">
        <v>30</v>
      </c>
      <c r="W136">
        <v>324</v>
      </c>
      <c r="X136">
        <v>0</v>
      </c>
      <c r="Y136">
        <v>0</v>
      </c>
      <c r="Z136">
        <v>0</v>
      </c>
      <c r="AA136">
        <v>324</v>
      </c>
      <c r="AB136">
        <v>94.5</v>
      </c>
    </row>
    <row r="137" spans="1:28" x14ac:dyDescent="0.25">
      <c r="A137">
        <v>3053</v>
      </c>
      <c r="B137" t="s">
        <v>174</v>
      </c>
      <c r="C137" t="s">
        <v>35</v>
      </c>
      <c r="D137" t="s">
        <v>36</v>
      </c>
      <c r="E137">
        <v>16</v>
      </c>
      <c r="F137">
        <v>240</v>
      </c>
      <c r="G137">
        <v>3240</v>
      </c>
      <c r="H137">
        <v>0</v>
      </c>
      <c r="I137">
        <v>0</v>
      </c>
      <c r="J137">
        <v>0</v>
      </c>
      <c r="K137">
        <v>2632.5</v>
      </c>
      <c r="L137">
        <v>3240</v>
      </c>
      <c r="M137">
        <v>1704.375</v>
      </c>
      <c r="O137">
        <v>3055</v>
      </c>
      <c r="Q137">
        <v>3055</v>
      </c>
      <c r="R137" t="s">
        <v>176</v>
      </c>
      <c r="S137" t="s">
        <v>35</v>
      </c>
      <c r="T137" t="s">
        <v>36</v>
      </c>
      <c r="U137">
        <v>53</v>
      </c>
      <c r="V137">
        <v>795</v>
      </c>
      <c r="W137">
        <v>8586</v>
      </c>
      <c r="X137">
        <v>0</v>
      </c>
      <c r="Y137">
        <v>0</v>
      </c>
      <c r="Z137">
        <v>0</v>
      </c>
      <c r="AA137">
        <v>8586</v>
      </c>
      <c r="AB137">
        <v>2504.25</v>
      </c>
    </row>
    <row r="138" spans="1:28" x14ac:dyDescent="0.25">
      <c r="A138">
        <v>3054</v>
      </c>
      <c r="B138" t="s">
        <v>175</v>
      </c>
      <c r="C138" t="s">
        <v>35</v>
      </c>
      <c r="D138" t="s">
        <v>36</v>
      </c>
      <c r="E138">
        <v>3</v>
      </c>
      <c r="F138">
        <v>45</v>
      </c>
      <c r="G138">
        <v>607.5</v>
      </c>
      <c r="H138">
        <v>0</v>
      </c>
      <c r="I138">
        <v>0</v>
      </c>
      <c r="J138">
        <v>0</v>
      </c>
      <c r="K138">
        <v>405</v>
      </c>
      <c r="L138">
        <v>607.5</v>
      </c>
      <c r="M138">
        <v>371.25</v>
      </c>
      <c r="O138">
        <v>3057</v>
      </c>
      <c r="Q138">
        <v>3057</v>
      </c>
      <c r="R138" t="s">
        <v>174</v>
      </c>
      <c r="S138" t="s">
        <v>35</v>
      </c>
      <c r="T138" t="s">
        <v>36</v>
      </c>
      <c r="U138">
        <v>29</v>
      </c>
      <c r="V138">
        <v>435</v>
      </c>
      <c r="W138">
        <v>4698</v>
      </c>
      <c r="X138">
        <v>0</v>
      </c>
      <c r="Y138">
        <v>0</v>
      </c>
      <c r="Z138">
        <v>0</v>
      </c>
      <c r="AA138">
        <v>4698</v>
      </c>
      <c r="AB138">
        <v>1370.25</v>
      </c>
    </row>
    <row r="139" spans="1:28" x14ac:dyDescent="0.25">
      <c r="A139">
        <v>3055</v>
      </c>
      <c r="B139" t="s">
        <v>176</v>
      </c>
      <c r="C139" t="s">
        <v>35</v>
      </c>
      <c r="D139" t="s">
        <v>36</v>
      </c>
      <c r="E139">
        <v>36</v>
      </c>
      <c r="F139">
        <v>540</v>
      </c>
      <c r="G139">
        <v>7290</v>
      </c>
      <c r="H139">
        <v>0</v>
      </c>
      <c r="I139">
        <v>0</v>
      </c>
      <c r="J139">
        <v>0</v>
      </c>
      <c r="K139">
        <v>5872.5</v>
      </c>
      <c r="L139">
        <v>7290</v>
      </c>
      <c r="M139">
        <v>3864.375</v>
      </c>
      <c r="O139">
        <v>3061</v>
      </c>
      <c r="Q139">
        <v>3061</v>
      </c>
      <c r="R139" t="s">
        <v>177</v>
      </c>
      <c r="S139" t="s">
        <v>35</v>
      </c>
      <c r="T139" t="s">
        <v>36</v>
      </c>
      <c r="U139">
        <v>15</v>
      </c>
      <c r="V139">
        <v>225</v>
      </c>
      <c r="W139">
        <v>2430</v>
      </c>
      <c r="X139">
        <v>0</v>
      </c>
      <c r="Y139">
        <v>0</v>
      </c>
      <c r="Z139">
        <v>0</v>
      </c>
      <c r="AA139">
        <v>2430</v>
      </c>
      <c r="AB139">
        <v>708.75</v>
      </c>
    </row>
    <row r="140" spans="1:28" x14ac:dyDescent="0.25">
      <c r="A140">
        <v>3057</v>
      </c>
      <c r="B140" t="s">
        <v>174</v>
      </c>
      <c r="C140" t="s">
        <v>35</v>
      </c>
      <c r="D140" t="s">
        <v>36</v>
      </c>
      <c r="E140">
        <v>17</v>
      </c>
      <c r="F140">
        <v>255</v>
      </c>
      <c r="G140">
        <v>3442.5</v>
      </c>
      <c r="H140">
        <v>0</v>
      </c>
      <c r="I140">
        <v>0</v>
      </c>
      <c r="J140">
        <v>0</v>
      </c>
      <c r="K140">
        <v>2632.5</v>
      </c>
      <c r="L140">
        <v>3442.5</v>
      </c>
      <c r="M140">
        <v>1906.875</v>
      </c>
      <c r="O140">
        <v>3062</v>
      </c>
      <c r="Q140">
        <v>3062</v>
      </c>
      <c r="R140" t="s">
        <v>178</v>
      </c>
      <c r="S140" t="s">
        <v>35</v>
      </c>
      <c r="T140" t="s">
        <v>36</v>
      </c>
      <c r="U140">
        <v>14</v>
      </c>
      <c r="V140">
        <v>210</v>
      </c>
      <c r="W140">
        <v>2268</v>
      </c>
      <c r="X140">
        <v>0</v>
      </c>
      <c r="Y140">
        <v>0</v>
      </c>
      <c r="Z140">
        <v>0</v>
      </c>
      <c r="AA140">
        <v>2268</v>
      </c>
      <c r="AB140">
        <v>661.5</v>
      </c>
    </row>
    <row r="141" spans="1:28" x14ac:dyDescent="0.25">
      <c r="A141">
        <v>3061</v>
      </c>
      <c r="B141" t="s">
        <v>177</v>
      </c>
      <c r="C141" t="s">
        <v>35</v>
      </c>
      <c r="D141" t="s">
        <v>36</v>
      </c>
      <c r="E141">
        <v>10</v>
      </c>
      <c r="F141">
        <v>150</v>
      </c>
      <c r="G141">
        <v>2025</v>
      </c>
      <c r="H141">
        <v>0</v>
      </c>
      <c r="I141">
        <v>0</v>
      </c>
      <c r="J141">
        <v>0</v>
      </c>
      <c r="K141">
        <v>1620</v>
      </c>
      <c r="L141">
        <v>2025</v>
      </c>
      <c r="M141">
        <v>1080</v>
      </c>
      <c r="O141">
        <v>3067</v>
      </c>
      <c r="Q141">
        <v>3067</v>
      </c>
      <c r="R141" t="s">
        <v>179</v>
      </c>
      <c r="S141" t="s">
        <v>35</v>
      </c>
      <c r="T141" t="s">
        <v>36</v>
      </c>
      <c r="U141">
        <v>38</v>
      </c>
      <c r="V141">
        <v>570</v>
      </c>
      <c r="W141">
        <v>6156</v>
      </c>
      <c r="X141">
        <v>0</v>
      </c>
      <c r="Y141">
        <v>0</v>
      </c>
      <c r="Z141">
        <v>0</v>
      </c>
      <c r="AA141">
        <v>6156</v>
      </c>
      <c r="AB141">
        <v>1795.5</v>
      </c>
    </row>
    <row r="142" spans="1:28" x14ac:dyDescent="0.25">
      <c r="A142">
        <v>3062</v>
      </c>
      <c r="B142" t="s">
        <v>178</v>
      </c>
      <c r="C142" t="s">
        <v>35</v>
      </c>
      <c r="D142" t="s">
        <v>36</v>
      </c>
      <c r="E142">
        <v>11</v>
      </c>
      <c r="F142">
        <v>165</v>
      </c>
      <c r="G142">
        <v>2227.5</v>
      </c>
      <c r="H142">
        <v>0</v>
      </c>
      <c r="I142">
        <v>0</v>
      </c>
      <c r="J142">
        <v>0</v>
      </c>
      <c r="K142">
        <v>1620</v>
      </c>
      <c r="L142">
        <v>2227.5</v>
      </c>
      <c r="M142">
        <v>1282.5</v>
      </c>
      <c r="O142">
        <v>3069</v>
      </c>
      <c r="Q142">
        <v>3069</v>
      </c>
      <c r="R142" t="s">
        <v>180</v>
      </c>
      <c r="S142" t="s">
        <v>35</v>
      </c>
      <c r="T142" t="s">
        <v>36</v>
      </c>
      <c r="U142">
        <v>17</v>
      </c>
      <c r="V142">
        <v>255</v>
      </c>
      <c r="W142">
        <v>2754</v>
      </c>
      <c r="X142">
        <v>0</v>
      </c>
      <c r="Y142">
        <v>0</v>
      </c>
      <c r="Z142">
        <v>0</v>
      </c>
      <c r="AA142">
        <v>2754</v>
      </c>
      <c r="AB142">
        <v>803.25</v>
      </c>
    </row>
    <row r="143" spans="1:28" x14ac:dyDescent="0.25">
      <c r="A143">
        <v>3067</v>
      </c>
      <c r="B143" t="s">
        <v>179</v>
      </c>
      <c r="C143" t="s">
        <v>35</v>
      </c>
      <c r="D143" t="s">
        <v>36</v>
      </c>
      <c r="E143">
        <v>27</v>
      </c>
      <c r="F143">
        <v>405</v>
      </c>
      <c r="G143">
        <v>5467.5</v>
      </c>
      <c r="H143">
        <v>0</v>
      </c>
      <c r="I143">
        <v>0</v>
      </c>
      <c r="J143">
        <v>0</v>
      </c>
      <c r="K143">
        <v>4252.5</v>
      </c>
      <c r="L143">
        <v>5467.5</v>
      </c>
      <c r="M143">
        <v>2986.875</v>
      </c>
      <c r="O143">
        <v>3072</v>
      </c>
      <c r="Q143">
        <v>3072</v>
      </c>
      <c r="R143" t="s">
        <v>181</v>
      </c>
      <c r="S143" t="s">
        <v>35</v>
      </c>
      <c r="T143" t="s">
        <v>36</v>
      </c>
      <c r="U143">
        <v>30</v>
      </c>
      <c r="V143">
        <v>450</v>
      </c>
      <c r="W143">
        <v>4860</v>
      </c>
      <c r="X143">
        <v>0</v>
      </c>
      <c r="Y143">
        <v>0</v>
      </c>
      <c r="Z143">
        <v>0</v>
      </c>
      <c r="AA143">
        <v>4860</v>
      </c>
      <c r="AB143">
        <v>1417.5</v>
      </c>
    </row>
    <row r="144" spans="1:28" x14ac:dyDescent="0.25">
      <c r="A144">
        <v>3069</v>
      </c>
      <c r="B144" t="s">
        <v>180</v>
      </c>
      <c r="C144" t="s">
        <v>35</v>
      </c>
      <c r="D144" t="s">
        <v>36</v>
      </c>
      <c r="E144">
        <v>14</v>
      </c>
      <c r="F144">
        <v>210</v>
      </c>
      <c r="G144">
        <v>2835</v>
      </c>
      <c r="H144">
        <v>0</v>
      </c>
      <c r="I144">
        <v>0</v>
      </c>
      <c r="J144">
        <v>0</v>
      </c>
      <c r="K144">
        <v>2227.5</v>
      </c>
      <c r="L144">
        <v>2835</v>
      </c>
      <c r="M144">
        <v>1535.625</v>
      </c>
      <c r="O144">
        <v>3073</v>
      </c>
      <c r="Q144">
        <v>3073</v>
      </c>
      <c r="R144" t="s">
        <v>182</v>
      </c>
      <c r="S144" t="s">
        <v>35</v>
      </c>
      <c r="T144" t="s">
        <v>36</v>
      </c>
      <c r="U144">
        <v>13</v>
      </c>
      <c r="V144">
        <v>195</v>
      </c>
      <c r="W144">
        <v>2106</v>
      </c>
      <c r="X144">
        <v>0</v>
      </c>
      <c r="Y144">
        <v>0</v>
      </c>
      <c r="Z144">
        <v>0</v>
      </c>
      <c r="AA144">
        <v>2106</v>
      </c>
      <c r="AB144">
        <v>614.25</v>
      </c>
    </row>
    <row r="145" spans="1:28" x14ac:dyDescent="0.25">
      <c r="A145">
        <v>3072</v>
      </c>
      <c r="B145" t="s">
        <v>181</v>
      </c>
      <c r="C145" t="s">
        <v>35</v>
      </c>
      <c r="D145" t="s">
        <v>36</v>
      </c>
      <c r="E145">
        <v>21</v>
      </c>
      <c r="F145">
        <v>315</v>
      </c>
      <c r="G145">
        <v>4252.5</v>
      </c>
      <c r="H145">
        <v>0</v>
      </c>
      <c r="I145">
        <v>0</v>
      </c>
      <c r="J145">
        <v>0</v>
      </c>
      <c r="K145">
        <v>3442.5</v>
      </c>
      <c r="L145">
        <v>4252.5</v>
      </c>
      <c r="M145">
        <v>2244.375</v>
      </c>
      <c r="O145">
        <v>3081</v>
      </c>
      <c r="Q145">
        <v>3081</v>
      </c>
      <c r="R145" t="s">
        <v>183</v>
      </c>
      <c r="S145" t="s">
        <v>35</v>
      </c>
      <c r="T145" t="s">
        <v>36</v>
      </c>
      <c r="U145">
        <v>6</v>
      </c>
      <c r="V145">
        <v>90</v>
      </c>
      <c r="W145">
        <v>972</v>
      </c>
      <c r="X145">
        <v>0</v>
      </c>
      <c r="Y145">
        <v>0</v>
      </c>
      <c r="Z145">
        <v>0</v>
      </c>
      <c r="AA145">
        <v>972</v>
      </c>
      <c r="AB145">
        <v>283.5</v>
      </c>
    </row>
    <row r="146" spans="1:28" x14ac:dyDescent="0.25">
      <c r="A146">
        <v>3073</v>
      </c>
      <c r="B146" t="s">
        <v>182</v>
      </c>
      <c r="C146" t="s">
        <v>35</v>
      </c>
      <c r="D146" t="s">
        <v>36</v>
      </c>
      <c r="E146">
        <v>5</v>
      </c>
      <c r="F146">
        <v>75</v>
      </c>
      <c r="G146">
        <v>1012.5</v>
      </c>
      <c r="H146">
        <v>0</v>
      </c>
      <c r="I146">
        <v>0</v>
      </c>
      <c r="J146">
        <v>0</v>
      </c>
      <c r="K146">
        <v>810</v>
      </c>
      <c r="L146">
        <v>1012.5</v>
      </c>
      <c r="M146">
        <v>540</v>
      </c>
      <c r="O146">
        <v>3082</v>
      </c>
      <c r="Q146">
        <v>3082</v>
      </c>
      <c r="R146" t="s">
        <v>184</v>
      </c>
      <c r="S146" t="s">
        <v>35</v>
      </c>
      <c r="T146" t="s">
        <v>36</v>
      </c>
      <c r="U146">
        <v>9</v>
      </c>
      <c r="V146">
        <v>135</v>
      </c>
      <c r="W146">
        <v>1458</v>
      </c>
      <c r="X146">
        <v>0</v>
      </c>
      <c r="Y146">
        <v>0</v>
      </c>
      <c r="Z146">
        <v>0</v>
      </c>
      <c r="AA146">
        <v>1458</v>
      </c>
      <c r="AB146">
        <v>425.25</v>
      </c>
    </row>
    <row r="147" spans="1:28" x14ac:dyDescent="0.25">
      <c r="A147">
        <v>3081</v>
      </c>
      <c r="B147" t="s">
        <v>183</v>
      </c>
      <c r="C147" t="s">
        <v>35</v>
      </c>
      <c r="D147" t="s">
        <v>36</v>
      </c>
      <c r="E147">
        <v>4</v>
      </c>
      <c r="F147">
        <v>60</v>
      </c>
      <c r="G147">
        <v>810</v>
      </c>
      <c r="H147">
        <v>0</v>
      </c>
      <c r="I147">
        <v>0</v>
      </c>
      <c r="J147">
        <v>0</v>
      </c>
      <c r="K147">
        <v>607.5</v>
      </c>
      <c r="L147">
        <v>810</v>
      </c>
      <c r="M147">
        <v>455.625</v>
      </c>
      <c r="O147">
        <v>3083</v>
      </c>
      <c r="Q147">
        <v>3083</v>
      </c>
      <c r="R147" t="s">
        <v>185</v>
      </c>
      <c r="S147" t="s">
        <v>35</v>
      </c>
      <c r="T147" t="s">
        <v>36</v>
      </c>
      <c r="U147">
        <v>28</v>
      </c>
      <c r="V147">
        <v>420</v>
      </c>
      <c r="W147">
        <v>4536</v>
      </c>
      <c r="X147">
        <v>0</v>
      </c>
      <c r="Y147">
        <v>0</v>
      </c>
      <c r="Z147">
        <v>0</v>
      </c>
      <c r="AA147">
        <v>4536</v>
      </c>
      <c r="AB147">
        <v>1323</v>
      </c>
    </row>
    <row r="148" spans="1:28" x14ac:dyDescent="0.25">
      <c r="A148">
        <v>3082</v>
      </c>
      <c r="B148" t="s">
        <v>184</v>
      </c>
      <c r="C148" t="s">
        <v>35</v>
      </c>
      <c r="D148" t="s">
        <v>36</v>
      </c>
      <c r="E148">
        <v>6</v>
      </c>
      <c r="F148">
        <v>90</v>
      </c>
      <c r="G148">
        <v>1215</v>
      </c>
      <c r="H148">
        <v>0</v>
      </c>
      <c r="I148">
        <v>0</v>
      </c>
      <c r="J148">
        <v>0</v>
      </c>
      <c r="K148">
        <v>1012.5</v>
      </c>
      <c r="L148">
        <v>1215</v>
      </c>
      <c r="M148">
        <v>624.375</v>
      </c>
      <c r="O148">
        <v>3084</v>
      </c>
      <c r="Q148">
        <v>3084</v>
      </c>
      <c r="R148" t="s">
        <v>186</v>
      </c>
      <c r="S148" t="s">
        <v>160</v>
      </c>
      <c r="T148" t="s">
        <v>36</v>
      </c>
      <c r="U148">
        <v>31</v>
      </c>
      <c r="V148">
        <v>465</v>
      </c>
      <c r="W148">
        <v>5022</v>
      </c>
      <c r="X148">
        <v>0</v>
      </c>
      <c r="Y148">
        <v>0</v>
      </c>
      <c r="Z148">
        <v>0</v>
      </c>
      <c r="AA148">
        <v>5022</v>
      </c>
      <c r="AB148">
        <v>1464.75</v>
      </c>
    </row>
    <row r="149" spans="1:28" x14ac:dyDescent="0.25">
      <c r="A149">
        <v>3083</v>
      </c>
      <c r="B149" t="s">
        <v>185</v>
      </c>
      <c r="C149" t="s">
        <v>35</v>
      </c>
      <c r="D149" t="s">
        <v>36</v>
      </c>
      <c r="E149">
        <v>21</v>
      </c>
      <c r="F149">
        <v>315</v>
      </c>
      <c r="G149">
        <v>4252.5</v>
      </c>
      <c r="H149">
        <v>0</v>
      </c>
      <c r="I149">
        <v>0</v>
      </c>
      <c r="J149">
        <v>0</v>
      </c>
      <c r="K149">
        <v>3442.5</v>
      </c>
      <c r="L149">
        <v>4252.5</v>
      </c>
      <c r="M149">
        <v>2244.375</v>
      </c>
      <c r="O149">
        <v>3088</v>
      </c>
      <c r="Q149">
        <v>3088</v>
      </c>
      <c r="R149" t="s">
        <v>187</v>
      </c>
      <c r="S149" t="s">
        <v>35</v>
      </c>
      <c r="T149" t="s">
        <v>36</v>
      </c>
      <c r="U149">
        <v>66</v>
      </c>
      <c r="V149">
        <v>990</v>
      </c>
      <c r="W149">
        <v>10692</v>
      </c>
      <c r="X149">
        <v>0</v>
      </c>
      <c r="Y149">
        <v>0</v>
      </c>
      <c r="Z149">
        <v>0</v>
      </c>
      <c r="AA149">
        <v>10692</v>
      </c>
      <c r="AB149">
        <v>3118.5</v>
      </c>
    </row>
    <row r="150" spans="1:28" x14ac:dyDescent="0.25">
      <c r="A150">
        <v>3084</v>
      </c>
      <c r="B150" t="s">
        <v>186</v>
      </c>
      <c r="C150" t="s">
        <v>160</v>
      </c>
      <c r="D150" t="s">
        <v>36</v>
      </c>
      <c r="E150">
        <v>20</v>
      </c>
      <c r="F150">
        <v>300</v>
      </c>
      <c r="G150">
        <v>4050</v>
      </c>
      <c r="H150">
        <v>0</v>
      </c>
      <c r="I150">
        <v>0</v>
      </c>
      <c r="J150">
        <v>0</v>
      </c>
      <c r="K150">
        <v>3240</v>
      </c>
      <c r="L150">
        <v>4050</v>
      </c>
      <c r="M150">
        <v>2160</v>
      </c>
      <c r="O150">
        <v>3089</v>
      </c>
      <c r="Q150">
        <v>3089</v>
      </c>
      <c r="R150" t="s">
        <v>188</v>
      </c>
      <c r="S150" t="s">
        <v>35</v>
      </c>
      <c r="T150" t="s">
        <v>36</v>
      </c>
      <c r="U150">
        <v>35</v>
      </c>
      <c r="V150">
        <v>525</v>
      </c>
      <c r="W150">
        <v>5670</v>
      </c>
      <c r="X150">
        <v>0</v>
      </c>
      <c r="Y150">
        <v>0</v>
      </c>
      <c r="Z150">
        <v>0</v>
      </c>
      <c r="AA150">
        <v>5670</v>
      </c>
      <c r="AB150">
        <v>1653.75</v>
      </c>
    </row>
    <row r="151" spans="1:28" x14ac:dyDescent="0.25">
      <c r="A151">
        <v>3088</v>
      </c>
      <c r="B151" t="s">
        <v>187</v>
      </c>
      <c r="C151" t="s">
        <v>35</v>
      </c>
      <c r="D151" t="s">
        <v>36</v>
      </c>
      <c r="E151">
        <v>43</v>
      </c>
      <c r="F151">
        <v>645</v>
      </c>
      <c r="G151">
        <v>8707.5</v>
      </c>
      <c r="H151">
        <v>0</v>
      </c>
      <c r="I151">
        <v>0</v>
      </c>
      <c r="J151">
        <v>0</v>
      </c>
      <c r="K151">
        <v>6885</v>
      </c>
      <c r="L151">
        <v>8707.5</v>
      </c>
      <c r="M151">
        <v>4691.25</v>
      </c>
      <c r="O151">
        <v>3090</v>
      </c>
      <c r="Q151">
        <v>3090</v>
      </c>
      <c r="R151" t="s">
        <v>189</v>
      </c>
      <c r="S151" t="s">
        <v>35</v>
      </c>
      <c r="T151" t="s">
        <v>36</v>
      </c>
      <c r="U151">
        <v>4</v>
      </c>
      <c r="V151">
        <v>60</v>
      </c>
      <c r="W151">
        <v>648</v>
      </c>
      <c r="X151">
        <v>0</v>
      </c>
      <c r="Y151">
        <v>0</v>
      </c>
      <c r="Z151">
        <v>0</v>
      </c>
      <c r="AA151">
        <v>648</v>
      </c>
      <c r="AB151">
        <v>189</v>
      </c>
    </row>
    <row r="152" spans="1:28" x14ac:dyDescent="0.25">
      <c r="A152">
        <v>3089</v>
      </c>
      <c r="B152" t="s">
        <v>188</v>
      </c>
      <c r="C152" t="s">
        <v>35</v>
      </c>
      <c r="D152" t="s">
        <v>36</v>
      </c>
      <c r="E152">
        <v>28</v>
      </c>
      <c r="F152">
        <v>420</v>
      </c>
      <c r="G152">
        <v>5670</v>
      </c>
      <c r="H152">
        <v>0</v>
      </c>
      <c r="I152">
        <v>0</v>
      </c>
      <c r="J152">
        <v>0</v>
      </c>
      <c r="K152">
        <v>4455</v>
      </c>
      <c r="L152">
        <v>5670</v>
      </c>
      <c r="M152">
        <v>3071.25</v>
      </c>
      <c r="O152">
        <v>3091</v>
      </c>
      <c r="Q152">
        <v>3091</v>
      </c>
      <c r="R152" t="s">
        <v>190</v>
      </c>
      <c r="S152" t="s">
        <v>35</v>
      </c>
      <c r="T152" t="s">
        <v>36</v>
      </c>
      <c r="U152">
        <v>19</v>
      </c>
      <c r="V152">
        <v>285</v>
      </c>
      <c r="W152">
        <v>3078</v>
      </c>
      <c r="X152">
        <v>0</v>
      </c>
      <c r="Y152">
        <v>0</v>
      </c>
      <c r="Z152">
        <v>0</v>
      </c>
      <c r="AA152">
        <v>3078</v>
      </c>
      <c r="AB152">
        <v>897.75</v>
      </c>
    </row>
    <row r="153" spans="1:28" x14ac:dyDescent="0.25">
      <c r="A153">
        <v>3090</v>
      </c>
      <c r="B153" t="s">
        <v>189</v>
      </c>
      <c r="C153" t="s">
        <v>35</v>
      </c>
      <c r="D153" t="s">
        <v>36</v>
      </c>
      <c r="E153">
        <v>5</v>
      </c>
      <c r="F153">
        <v>75</v>
      </c>
      <c r="G153">
        <v>1012.5</v>
      </c>
      <c r="H153">
        <v>0</v>
      </c>
      <c r="I153">
        <v>0</v>
      </c>
      <c r="J153">
        <v>0</v>
      </c>
      <c r="K153">
        <v>810</v>
      </c>
      <c r="L153">
        <v>1012.5</v>
      </c>
      <c r="M153">
        <v>540</v>
      </c>
      <c r="O153">
        <v>3092</v>
      </c>
      <c r="Q153">
        <v>3092</v>
      </c>
      <c r="R153" t="s">
        <v>191</v>
      </c>
      <c r="S153" t="s">
        <v>35</v>
      </c>
      <c r="T153" t="s">
        <v>36</v>
      </c>
      <c r="U153">
        <v>23</v>
      </c>
      <c r="V153">
        <v>345</v>
      </c>
      <c r="W153">
        <v>3726</v>
      </c>
      <c r="X153">
        <v>0</v>
      </c>
      <c r="Y153">
        <v>0</v>
      </c>
      <c r="Z153">
        <v>0</v>
      </c>
      <c r="AA153">
        <v>3726</v>
      </c>
      <c r="AB153">
        <v>1086.75</v>
      </c>
    </row>
    <row r="154" spans="1:28" x14ac:dyDescent="0.25">
      <c r="A154">
        <v>3091</v>
      </c>
      <c r="B154" t="s">
        <v>190</v>
      </c>
      <c r="C154" t="s">
        <v>35</v>
      </c>
      <c r="D154" t="s">
        <v>36</v>
      </c>
      <c r="E154">
        <v>11</v>
      </c>
      <c r="F154">
        <v>165</v>
      </c>
      <c r="G154">
        <v>2227.5</v>
      </c>
      <c r="H154">
        <v>0</v>
      </c>
      <c r="I154">
        <v>0</v>
      </c>
      <c r="J154">
        <v>0</v>
      </c>
      <c r="K154">
        <v>1822.5</v>
      </c>
      <c r="L154">
        <v>2227.5</v>
      </c>
      <c r="M154">
        <v>1164.375</v>
      </c>
      <c r="O154">
        <v>3108</v>
      </c>
      <c r="Q154">
        <v>3108</v>
      </c>
      <c r="R154" t="s">
        <v>192</v>
      </c>
      <c r="S154" t="s">
        <v>35</v>
      </c>
      <c r="T154" t="s">
        <v>36</v>
      </c>
      <c r="U154">
        <v>64</v>
      </c>
      <c r="V154">
        <v>960</v>
      </c>
      <c r="W154">
        <v>10368</v>
      </c>
      <c r="X154">
        <v>0</v>
      </c>
      <c r="Y154">
        <v>0</v>
      </c>
      <c r="Z154">
        <v>0</v>
      </c>
      <c r="AA154">
        <v>10368</v>
      </c>
      <c r="AB154">
        <v>3024</v>
      </c>
    </row>
    <row r="155" spans="1:28" x14ac:dyDescent="0.25">
      <c r="A155">
        <v>3092</v>
      </c>
      <c r="B155" t="s">
        <v>191</v>
      </c>
      <c r="C155" t="s">
        <v>35</v>
      </c>
      <c r="D155" t="s">
        <v>36</v>
      </c>
      <c r="E155">
        <v>17</v>
      </c>
      <c r="F155">
        <v>255</v>
      </c>
      <c r="G155">
        <v>3442.5</v>
      </c>
      <c r="H155">
        <v>0</v>
      </c>
      <c r="I155">
        <v>0</v>
      </c>
      <c r="J155">
        <v>0</v>
      </c>
      <c r="K155">
        <v>2632.5</v>
      </c>
      <c r="L155">
        <v>3442.5</v>
      </c>
      <c r="M155">
        <v>1906.875</v>
      </c>
      <c r="O155">
        <v>3109</v>
      </c>
      <c r="Q155">
        <v>3109</v>
      </c>
      <c r="R155" t="s">
        <v>193</v>
      </c>
      <c r="S155" t="s">
        <v>35</v>
      </c>
      <c r="T155" t="s">
        <v>36</v>
      </c>
      <c r="U155">
        <v>18</v>
      </c>
      <c r="V155">
        <v>270</v>
      </c>
      <c r="W155">
        <v>2916</v>
      </c>
      <c r="X155">
        <v>0</v>
      </c>
      <c r="Y155">
        <v>0</v>
      </c>
      <c r="Z155">
        <v>0</v>
      </c>
      <c r="AA155">
        <v>2916</v>
      </c>
      <c r="AB155">
        <v>850.5</v>
      </c>
    </row>
    <row r="156" spans="1:28" x14ac:dyDescent="0.25">
      <c r="A156">
        <v>3108</v>
      </c>
      <c r="B156" t="s">
        <v>192</v>
      </c>
      <c r="C156" t="s">
        <v>35</v>
      </c>
      <c r="D156" t="s">
        <v>36</v>
      </c>
      <c r="E156">
        <v>48</v>
      </c>
      <c r="F156">
        <v>720</v>
      </c>
      <c r="G156">
        <v>9720</v>
      </c>
      <c r="H156">
        <v>0</v>
      </c>
      <c r="I156">
        <v>0</v>
      </c>
      <c r="J156">
        <v>0</v>
      </c>
      <c r="K156">
        <v>7695</v>
      </c>
      <c r="L156">
        <v>9720</v>
      </c>
      <c r="M156">
        <v>5231.25</v>
      </c>
      <c r="O156">
        <v>3111</v>
      </c>
      <c r="Q156">
        <v>3111</v>
      </c>
      <c r="R156" t="s">
        <v>194</v>
      </c>
      <c r="S156" t="s">
        <v>35</v>
      </c>
      <c r="T156" t="s">
        <v>36</v>
      </c>
      <c r="U156">
        <v>63</v>
      </c>
      <c r="V156">
        <v>945</v>
      </c>
      <c r="W156">
        <v>10206</v>
      </c>
      <c r="X156">
        <v>0</v>
      </c>
      <c r="Y156">
        <v>0</v>
      </c>
      <c r="Z156">
        <v>0</v>
      </c>
      <c r="AA156">
        <v>10206</v>
      </c>
      <c r="AB156">
        <v>2976.75</v>
      </c>
    </row>
    <row r="157" spans="1:28" x14ac:dyDescent="0.25">
      <c r="A157">
        <v>3109</v>
      </c>
      <c r="B157" t="s">
        <v>193</v>
      </c>
      <c r="C157" t="s">
        <v>35</v>
      </c>
      <c r="D157" t="s">
        <v>36</v>
      </c>
      <c r="E157">
        <v>12</v>
      </c>
      <c r="F157">
        <v>180</v>
      </c>
      <c r="G157">
        <v>2430</v>
      </c>
      <c r="H157">
        <v>0</v>
      </c>
      <c r="I157">
        <v>0</v>
      </c>
      <c r="J157">
        <v>0</v>
      </c>
      <c r="K157">
        <v>2025</v>
      </c>
      <c r="L157">
        <v>2430</v>
      </c>
      <c r="M157">
        <v>1248.75</v>
      </c>
      <c r="O157">
        <v>3117</v>
      </c>
      <c r="Q157">
        <v>3117</v>
      </c>
      <c r="R157" t="s">
        <v>195</v>
      </c>
      <c r="S157" t="s">
        <v>35</v>
      </c>
      <c r="T157" t="s">
        <v>36</v>
      </c>
      <c r="U157">
        <v>58</v>
      </c>
      <c r="V157">
        <v>870</v>
      </c>
      <c r="W157">
        <v>9396</v>
      </c>
      <c r="X157">
        <v>0</v>
      </c>
      <c r="Y157">
        <v>0</v>
      </c>
      <c r="Z157">
        <v>0</v>
      </c>
      <c r="AA157">
        <v>9396</v>
      </c>
      <c r="AB157">
        <v>2740.5</v>
      </c>
    </row>
    <row r="158" spans="1:28" x14ac:dyDescent="0.25">
      <c r="A158">
        <v>3111</v>
      </c>
      <c r="B158" t="s">
        <v>194</v>
      </c>
      <c r="C158" t="s">
        <v>35</v>
      </c>
      <c r="D158" t="s">
        <v>36</v>
      </c>
      <c r="E158">
        <v>40</v>
      </c>
      <c r="F158">
        <v>600</v>
      </c>
      <c r="G158">
        <v>8100</v>
      </c>
      <c r="H158">
        <v>0</v>
      </c>
      <c r="I158">
        <v>0</v>
      </c>
      <c r="J158">
        <v>0</v>
      </c>
      <c r="K158">
        <v>6277.5</v>
      </c>
      <c r="L158">
        <v>8100</v>
      </c>
      <c r="M158">
        <v>4438.125</v>
      </c>
      <c r="O158">
        <v>3120</v>
      </c>
      <c r="Q158">
        <v>3120</v>
      </c>
      <c r="R158" t="s">
        <v>196</v>
      </c>
      <c r="S158" t="s">
        <v>35</v>
      </c>
      <c r="T158" t="s">
        <v>36</v>
      </c>
      <c r="U158">
        <v>21</v>
      </c>
      <c r="V158">
        <v>315</v>
      </c>
      <c r="W158">
        <v>3402</v>
      </c>
      <c r="X158">
        <v>0</v>
      </c>
      <c r="Y158">
        <v>0</v>
      </c>
      <c r="Z158">
        <v>0</v>
      </c>
      <c r="AA158">
        <v>3402</v>
      </c>
      <c r="AB158">
        <v>992.25</v>
      </c>
    </row>
    <row r="159" spans="1:28" x14ac:dyDescent="0.25">
      <c r="A159">
        <v>3117</v>
      </c>
      <c r="B159" t="s">
        <v>195</v>
      </c>
      <c r="C159" t="s">
        <v>35</v>
      </c>
      <c r="D159" t="s">
        <v>36</v>
      </c>
      <c r="E159">
        <v>37</v>
      </c>
      <c r="F159">
        <v>555</v>
      </c>
      <c r="G159">
        <v>7492.5</v>
      </c>
      <c r="H159">
        <v>0</v>
      </c>
      <c r="I159">
        <v>0</v>
      </c>
      <c r="J159">
        <v>0</v>
      </c>
      <c r="K159">
        <v>5872.5</v>
      </c>
      <c r="L159">
        <v>7492.5</v>
      </c>
      <c r="M159">
        <v>4066.875</v>
      </c>
      <c r="O159">
        <v>3122</v>
      </c>
      <c r="Q159">
        <v>3122</v>
      </c>
      <c r="R159" t="s">
        <v>197</v>
      </c>
      <c r="S159" t="s">
        <v>35</v>
      </c>
      <c r="T159" t="s">
        <v>36</v>
      </c>
      <c r="U159">
        <v>11</v>
      </c>
      <c r="V159">
        <v>165</v>
      </c>
      <c r="W159">
        <v>1782</v>
      </c>
      <c r="X159">
        <v>0</v>
      </c>
      <c r="Y159">
        <v>0</v>
      </c>
      <c r="Z159">
        <v>0</v>
      </c>
      <c r="AA159">
        <v>1782</v>
      </c>
      <c r="AB159">
        <v>519.75</v>
      </c>
    </row>
    <row r="160" spans="1:28" x14ac:dyDescent="0.25">
      <c r="A160">
        <v>3120</v>
      </c>
      <c r="B160" t="s">
        <v>196</v>
      </c>
      <c r="C160" t="s">
        <v>35</v>
      </c>
      <c r="D160" t="s">
        <v>36</v>
      </c>
      <c r="E160">
        <v>14</v>
      </c>
      <c r="F160">
        <v>210</v>
      </c>
      <c r="G160">
        <v>2835</v>
      </c>
      <c r="H160">
        <v>0</v>
      </c>
      <c r="I160">
        <v>0</v>
      </c>
      <c r="J160">
        <v>0</v>
      </c>
      <c r="K160">
        <v>2227.5</v>
      </c>
      <c r="L160">
        <v>2835</v>
      </c>
      <c r="M160">
        <v>1535.625</v>
      </c>
      <c r="O160">
        <v>3123</v>
      </c>
      <c r="Q160">
        <v>3123</v>
      </c>
      <c r="R160" t="s">
        <v>198</v>
      </c>
      <c r="S160" t="s">
        <v>35</v>
      </c>
      <c r="T160" t="s">
        <v>36</v>
      </c>
      <c r="U160">
        <v>17</v>
      </c>
      <c r="V160">
        <v>255</v>
      </c>
      <c r="W160">
        <v>2754</v>
      </c>
      <c r="X160">
        <v>0</v>
      </c>
      <c r="Y160">
        <v>0</v>
      </c>
      <c r="Z160">
        <v>0</v>
      </c>
      <c r="AA160">
        <v>2754</v>
      </c>
      <c r="AB160">
        <v>803.25</v>
      </c>
    </row>
    <row r="161" spans="1:28" x14ac:dyDescent="0.25">
      <c r="A161">
        <v>3122</v>
      </c>
      <c r="B161" t="s">
        <v>197</v>
      </c>
      <c r="C161" t="s">
        <v>35</v>
      </c>
      <c r="D161" t="s">
        <v>36</v>
      </c>
      <c r="E161">
        <v>14</v>
      </c>
      <c r="F161">
        <v>210</v>
      </c>
      <c r="G161">
        <v>2835</v>
      </c>
      <c r="H161">
        <v>0</v>
      </c>
      <c r="I161">
        <v>0</v>
      </c>
      <c r="J161">
        <v>0</v>
      </c>
      <c r="K161">
        <v>2227.5</v>
      </c>
      <c r="L161">
        <v>2835</v>
      </c>
      <c r="M161">
        <v>1535.625</v>
      </c>
      <c r="O161">
        <v>3126</v>
      </c>
      <c r="Q161">
        <v>3126</v>
      </c>
      <c r="R161" t="s">
        <v>199</v>
      </c>
      <c r="S161" t="s">
        <v>35</v>
      </c>
      <c r="T161" t="s">
        <v>36</v>
      </c>
      <c r="U161">
        <v>28</v>
      </c>
      <c r="V161">
        <v>420</v>
      </c>
      <c r="W161">
        <v>4536</v>
      </c>
      <c r="X161">
        <v>0</v>
      </c>
      <c r="Y161">
        <v>0</v>
      </c>
      <c r="Z161">
        <v>0</v>
      </c>
      <c r="AA161">
        <v>4536</v>
      </c>
      <c r="AB161">
        <v>1323</v>
      </c>
    </row>
    <row r="162" spans="1:28" x14ac:dyDescent="0.25">
      <c r="A162">
        <v>3123</v>
      </c>
      <c r="B162" t="s">
        <v>198</v>
      </c>
      <c r="C162" t="s">
        <v>35</v>
      </c>
      <c r="D162" t="s">
        <v>36</v>
      </c>
      <c r="E162">
        <v>14</v>
      </c>
      <c r="F162">
        <v>210</v>
      </c>
      <c r="G162">
        <v>2835</v>
      </c>
      <c r="H162">
        <v>0</v>
      </c>
      <c r="I162">
        <v>0</v>
      </c>
      <c r="J162">
        <v>0</v>
      </c>
      <c r="K162">
        <v>2227.5</v>
      </c>
      <c r="L162">
        <v>2835</v>
      </c>
      <c r="M162">
        <v>1535.625</v>
      </c>
      <c r="O162">
        <v>3129</v>
      </c>
      <c r="Q162">
        <v>3129</v>
      </c>
      <c r="R162" t="s">
        <v>200</v>
      </c>
      <c r="S162" t="s">
        <v>35</v>
      </c>
      <c r="T162" t="s">
        <v>36</v>
      </c>
      <c r="U162">
        <v>26</v>
      </c>
      <c r="V162">
        <v>390</v>
      </c>
      <c r="W162">
        <v>4212</v>
      </c>
      <c r="X162">
        <v>0</v>
      </c>
      <c r="Y162">
        <v>0</v>
      </c>
      <c r="Z162">
        <v>0</v>
      </c>
      <c r="AA162">
        <v>4212</v>
      </c>
      <c r="AB162">
        <v>1228.5</v>
      </c>
    </row>
    <row r="163" spans="1:28" x14ac:dyDescent="0.25">
      <c r="A163">
        <v>3126</v>
      </c>
      <c r="B163" t="s">
        <v>199</v>
      </c>
      <c r="C163" t="s">
        <v>35</v>
      </c>
      <c r="D163" t="s">
        <v>36</v>
      </c>
      <c r="E163">
        <v>19</v>
      </c>
      <c r="F163">
        <v>285</v>
      </c>
      <c r="G163">
        <v>3847.5</v>
      </c>
      <c r="H163">
        <v>0</v>
      </c>
      <c r="I163">
        <v>0</v>
      </c>
      <c r="J163">
        <v>0</v>
      </c>
      <c r="K163">
        <v>3037.5</v>
      </c>
      <c r="L163">
        <v>3847.5</v>
      </c>
      <c r="M163">
        <v>2075.625</v>
      </c>
      <c r="O163">
        <v>3130</v>
      </c>
      <c r="Q163">
        <v>3130</v>
      </c>
      <c r="R163" t="s">
        <v>201</v>
      </c>
      <c r="S163" t="s">
        <v>35</v>
      </c>
      <c r="T163" t="s">
        <v>36</v>
      </c>
      <c r="U163">
        <v>13</v>
      </c>
      <c r="V163">
        <v>195</v>
      </c>
      <c r="W163">
        <v>2106</v>
      </c>
      <c r="X163">
        <v>0</v>
      </c>
      <c r="Y163">
        <v>0</v>
      </c>
      <c r="Z163">
        <v>0</v>
      </c>
      <c r="AA163">
        <v>2106</v>
      </c>
      <c r="AB163">
        <v>614.25</v>
      </c>
    </row>
    <row r="164" spans="1:28" x14ac:dyDescent="0.25">
      <c r="A164">
        <v>3129</v>
      </c>
      <c r="B164" t="s">
        <v>200</v>
      </c>
      <c r="C164" t="s">
        <v>35</v>
      </c>
      <c r="D164" t="s">
        <v>36</v>
      </c>
      <c r="E164">
        <v>21</v>
      </c>
      <c r="F164">
        <v>315</v>
      </c>
      <c r="G164">
        <v>4252.5</v>
      </c>
      <c r="H164">
        <v>0</v>
      </c>
      <c r="I164">
        <v>0</v>
      </c>
      <c r="J164">
        <v>0</v>
      </c>
      <c r="K164">
        <v>3240</v>
      </c>
      <c r="L164">
        <v>4252.5</v>
      </c>
      <c r="M164">
        <v>2362.5</v>
      </c>
      <c r="O164">
        <v>3134</v>
      </c>
      <c r="Q164">
        <v>3134</v>
      </c>
      <c r="R164" t="s">
        <v>202</v>
      </c>
      <c r="S164" t="s">
        <v>35</v>
      </c>
      <c r="T164" t="s">
        <v>36</v>
      </c>
      <c r="U164">
        <v>10</v>
      </c>
      <c r="V164">
        <v>150</v>
      </c>
      <c r="W164">
        <v>1620</v>
      </c>
      <c r="X164">
        <v>0</v>
      </c>
      <c r="Y164">
        <v>0</v>
      </c>
      <c r="Z164">
        <v>0</v>
      </c>
      <c r="AA164">
        <v>1620</v>
      </c>
      <c r="AB164">
        <v>472.5</v>
      </c>
    </row>
    <row r="165" spans="1:28" x14ac:dyDescent="0.25">
      <c r="A165">
        <v>3130</v>
      </c>
      <c r="B165" t="s">
        <v>201</v>
      </c>
      <c r="C165" t="s">
        <v>35</v>
      </c>
      <c r="D165" t="s">
        <v>36</v>
      </c>
      <c r="E165">
        <v>7</v>
      </c>
      <c r="F165">
        <v>105</v>
      </c>
      <c r="G165">
        <v>1417.5</v>
      </c>
      <c r="H165">
        <v>0</v>
      </c>
      <c r="I165">
        <v>0</v>
      </c>
      <c r="J165">
        <v>0</v>
      </c>
      <c r="K165">
        <v>1012.5</v>
      </c>
      <c r="L165">
        <v>1417.5</v>
      </c>
      <c r="M165">
        <v>826.875</v>
      </c>
      <c r="O165">
        <v>3136</v>
      </c>
      <c r="Q165">
        <v>3136</v>
      </c>
      <c r="R165" t="s">
        <v>203</v>
      </c>
      <c r="S165" t="s">
        <v>35</v>
      </c>
      <c r="T165" t="s">
        <v>36</v>
      </c>
      <c r="U165">
        <v>10</v>
      </c>
      <c r="V165">
        <v>150</v>
      </c>
      <c r="W165">
        <v>1620</v>
      </c>
      <c r="X165">
        <v>0</v>
      </c>
      <c r="Y165">
        <v>0</v>
      </c>
      <c r="Z165">
        <v>0</v>
      </c>
      <c r="AA165">
        <v>1620</v>
      </c>
      <c r="AB165">
        <v>472.5</v>
      </c>
    </row>
    <row r="166" spans="1:28" x14ac:dyDescent="0.25">
      <c r="A166">
        <v>3134</v>
      </c>
      <c r="B166" t="s">
        <v>202</v>
      </c>
      <c r="C166" t="s">
        <v>35</v>
      </c>
      <c r="D166" t="s">
        <v>36</v>
      </c>
      <c r="E166">
        <v>8</v>
      </c>
      <c r="F166">
        <v>120</v>
      </c>
      <c r="G166">
        <v>1620</v>
      </c>
      <c r="H166">
        <v>0</v>
      </c>
      <c r="I166">
        <v>0</v>
      </c>
      <c r="J166">
        <v>0</v>
      </c>
      <c r="K166">
        <v>1215</v>
      </c>
      <c r="L166">
        <v>1620</v>
      </c>
      <c r="M166">
        <v>911.25</v>
      </c>
      <c r="O166">
        <v>3137</v>
      </c>
      <c r="Q166">
        <v>3137</v>
      </c>
      <c r="R166" t="s">
        <v>204</v>
      </c>
      <c r="S166" t="s">
        <v>35</v>
      </c>
      <c r="T166" t="s">
        <v>36</v>
      </c>
      <c r="U166">
        <v>13</v>
      </c>
      <c r="V166">
        <v>195</v>
      </c>
      <c r="W166">
        <v>2106</v>
      </c>
      <c r="X166">
        <v>0</v>
      </c>
      <c r="Y166">
        <v>0</v>
      </c>
      <c r="Z166">
        <v>0</v>
      </c>
      <c r="AA166">
        <v>2106</v>
      </c>
      <c r="AB166">
        <v>614.25</v>
      </c>
    </row>
    <row r="167" spans="1:28" x14ac:dyDescent="0.25">
      <c r="A167">
        <v>3136</v>
      </c>
      <c r="B167" t="s">
        <v>203</v>
      </c>
      <c r="C167" t="s">
        <v>35</v>
      </c>
      <c r="D167" t="s">
        <v>36</v>
      </c>
      <c r="E167">
        <v>6</v>
      </c>
      <c r="F167">
        <v>90</v>
      </c>
      <c r="G167">
        <v>1215</v>
      </c>
      <c r="H167">
        <v>0</v>
      </c>
      <c r="I167">
        <v>0</v>
      </c>
      <c r="J167">
        <v>0</v>
      </c>
      <c r="K167">
        <v>1012.5</v>
      </c>
      <c r="L167">
        <v>1215</v>
      </c>
      <c r="M167">
        <v>624.375</v>
      </c>
      <c r="O167">
        <v>3138</v>
      </c>
      <c r="Q167">
        <v>3138</v>
      </c>
      <c r="R167" t="s">
        <v>205</v>
      </c>
      <c r="S167" t="s">
        <v>35</v>
      </c>
      <c r="T167" t="s">
        <v>36</v>
      </c>
      <c r="U167">
        <v>21</v>
      </c>
      <c r="V167">
        <v>315</v>
      </c>
      <c r="W167">
        <v>3402</v>
      </c>
      <c r="X167">
        <v>0</v>
      </c>
      <c r="Y167">
        <v>0</v>
      </c>
      <c r="Z167">
        <v>0</v>
      </c>
      <c r="AA167">
        <v>3402</v>
      </c>
      <c r="AB167">
        <v>992.25</v>
      </c>
    </row>
    <row r="168" spans="1:28" x14ac:dyDescent="0.25">
      <c r="A168">
        <v>3137</v>
      </c>
      <c r="B168" t="s">
        <v>204</v>
      </c>
      <c r="C168" t="s">
        <v>35</v>
      </c>
      <c r="D168" t="s">
        <v>36</v>
      </c>
      <c r="E168">
        <v>12</v>
      </c>
      <c r="F168">
        <v>180</v>
      </c>
      <c r="G168">
        <v>2430</v>
      </c>
      <c r="H168">
        <v>0</v>
      </c>
      <c r="I168">
        <v>0</v>
      </c>
      <c r="J168">
        <v>0</v>
      </c>
      <c r="K168">
        <v>2025</v>
      </c>
      <c r="L168">
        <v>2430</v>
      </c>
      <c r="M168">
        <v>1248.75</v>
      </c>
      <c r="O168">
        <v>3139</v>
      </c>
      <c r="Q168">
        <v>3139</v>
      </c>
      <c r="R168" t="s">
        <v>206</v>
      </c>
      <c r="S168" t="s">
        <v>35</v>
      </c>
      <c r="T168" t="s">
        <v>36</v>
      </c>
      <c r="U168">
        <v>16</v>
      </c>
      <c r="V168">
        <v>240</v>
      </c>
      <c r="W168">
        <v>2592</v>
      </c>
      <c r="X168">
        <v>0</v>
      </c>
      <c r="Y168">
        <v>0</v>
      </c>
      <c r="Z168">
        <v>0</v>
      </c>
      <c r="AA168">
        <v>2592</v>
      </c>
      <c r="AB168">
        <v>756</v>
      </c>
    </row>
    <row r="169" spans="1:28" x14ac:dyDescent="0.25">
      <c r="A169">
        <v>3138</v>
      </c>
      <c r="B169" t="s">
        <v>205</v>
      </c>
      <c r="C169" t="s">
        <v>35</v>
      </c>
      <c r="D169" t="s">
        <v>36</v>
      </c>
      <c r="E169">
        <v>16</v>
      </c>
      <c r="F169">
        <v>240</v>
      </c>
      <c r="G169">
        <v>3240</v>
      </c>
      <c r="H169">
        <v>0</v>
      </c>
      <c r="I169">
        <v>0</v>
      </c>
      <c r="J169">
        <v>0</v>
      </c>
      <c r="K169">
        <v>2632.5</v>
      </c>
      <c r="L169">
        <v>3240</v>
      </c>
      <c r="M169">
        <v>1704.375</v>
      </c>
      <c r="O169">
        <v>3145</v>
      </c>
      <c r="Q169">
        <v>3145</v>
      </c>
      <c r="R169" t="s">
        <v>207</v>
      </c>
      <c r="S169" t="s">
        <v>35</v>
      </c>
      <c r="T169" t="s">
        <v>36</v>
      </c>
      <c r="U169">
        <v>43</v>
      </c>
      <c r="V169">
        <v>645</v>
      </c>
      <c r="W169">
        <v>6966</v>
      </c>
      <c r="X169">
        <v>0</v>
      </c>
      <c r="Y169">
        <v>0</v>
      </c>
      <c r="Z169">
        <v>0</v>
      </c>
      <c r="AA169">
        <v>6966</v>
      </c>
      <c r="AB169">
        <v>2031.75</v>
      </c>
    </row>
    <row r="170" spans="1:28" x14ac:dyDescent="0.25">
      <c r="A170">
        <v>3139</v>
      </c>
      <c r="B170" t="s">
        <v>206</v>
      </c>
      <c r="C170" t="s">
        <v>35</v>
      </c>
      <c r="D170" t="s">
        <v>36</v>
      </c>
      <c r="E170">
        <v>11</v>
      </c>
      <c r="F170">
        <v>165</v>
      </c>
      <c r="G170">
        <v>2227.5</v>
      </c>
      <c r="H170">
        <v>0</v>
      </c>
      <c r="I170">
        <v>0</v>
      </c>
      <c r="J170">
        <v>0</v>
      </c>
      <c r="K170">
        <v>1822.5</v>
      </c>
      <c r="L170">
        <v>2227.5</v>
      </c>
      <c r="M170">
        <v>1164.375</v>
      </c>
      <c r="O170">
        <v>3146</v>
      </c>
      <c r="Q170">
        <v>3146</v>
      </c>
      <c r="R170" t="s">
        <v>208</v>
      </c>
      <c r="S170" t="s">
        <v>35</v>
      </c>
      <c r="T170" t="s">
        <v>36</v>
      </c>
      <c r="U170">
        <v>4</v>
      </c>
      <c r="V170">
        <v>60</v>
      </c>
      <c r="W170">
        <v>648</v>
      </c>
      <c r="X170">
        <v>0</v>
      </c>
      <c r="Y170">
        <v>0</v>
      </c>
      <c r="Z170">
        <v>0</v>
      </c>
      <c r="AA170">
        <v>648</v>
      </c>
      <c r="AB170">
        <v>189</v>
      </c>
    </row>
    <row r="171" spans="1:28" x14ac:dyDescent="0.25">
      <c r="A171">
        <v>3145</v>
      </c>
      <c r="B171" t="s">
        <v>207</v>
      </c>
      <c r="C171" t="s">
        <v>35</v>
      </c>
      <c r="D171" t="s">
        <v>36</v>
      </c>
      <c r="E171">
        <v>27</v>
      </c>
      <c r="F171">
        <v>405</v>
      </c>
      <c r="G171">
        <v>5467.5</v>
      </c>
      <c r="H171">
        <v>0</v>
      </c>
      <c r="I171">
        <v>0</v>
      </c>
      <c r="J171">
        <v>0</v>
      </c>
      <c r="K171">
        <v>4252.5</v>
      </c>
      <c r="L171">
        <v>5467.5</v>
      </c>
      <c r="M171">
        <v>2986.875</v>
      </c>
      <c r="O171">
        <v>3149</v>
      </c>
      <c r="Q171">
        <v>3149</v>
      </c>
      <c r="R171" t="s">
        <v>209</v>
      </c>
      <c r="S171" t="s">
        <v>35</v>
      </c>
      <c r="T171" t="s">
        <v>36</v>
      </c>
      <c r="U171">
        <v>40</v>
      </c>
      <c r="V171">
        <v>600</v>
      </c>
      <c r="W171">
        <v>6480</v>
      </c>
      <c r="X171">
        <v>0</v>
      </c>
      <c r="Y171">
        <v>0</v>
      </c>
      <c r="Z171">
        <v>0</v>
      </c>
      <c r="AA171">
        <v>6480</v>
      </c>
      <c r="AB171">
        <v>1890</v>
      </c>
    </row>
    <row r="172" spans="1:28" x14ac:dyDescent="0.25">
      <c r="A172">
        <v>3146</v>
      </c>
      <c r="B172" t="s">
        <v>208</v>
      </c>
      <c r="C172" t="s">
        <v>35</v>
      </c>
      <c r="D172" t="s">
        <v>36</v>
      </c>
      <c r="E172">
        <v>2</v>
      </c>
      <c r="F172">
        <v>30</v>
      </c>
      <c r="G172">
        <v>405</v>
      </c>
      <c r="H172">
        <v>0</v>
      </c>
      <c r="I172">
        <v>0</v>
      </c>
      <c r="J172">
        <v>0</v>
      </c>
      <c r="K172">
        <v>202.5</v>
      </c>
      <c r="L172">
        <v>405</v>
      </c>
      <c r="M172">
        <v>286.875</v>
      </c>
      <c r="O172">
        <v>3150</v>
      </c>
      <c r="Q172">
        <v>3150</v>
      </c>
      <c r="R172" t="s">
        <v>210</v>
      </c>
      <c r="S172" t="s">
        <v>35</v>
      </c>
      <c r="T172" t="s">
        <v>36</v>
      </c>
      <c r="U172">
        <v>43</v>
      </c>
      <c r="V172">
        <v>645</v>
      </c>
      <c r="W172">
        <v>6966</v>
      </c>
      <c r="X172">
        <v>0</v>
      </c>
      <c r="Y172">
        <v>0</v>
      </c>
      <c r="Z172">
        <v>0</v>
      </c>
      <c r="AA172">
        <v>6966</v>
      </c>
      <c r="AB172">
        <v>2031.75</v>
      </c>
    </row>
    <row r="173" spans="1:28" x14ac:dyDescent="0.25">
      <c r="A173">
        <v>3149</v>
      </c>
      <c r="B173" t="s">
        <v>209</v>
      </c>
      <c r="C173" t="s">
        <v>35</v>
      </c>
      <c r="D173" t="s">
        <v>36</v>
      </c>
      <c r="E173">
        <v>28</v>
      </c>
      <c r="F173">
        <v>420</v>
      </c>
      <c r="G173">
        <v>5670</v>
      </c>
      <c r="H173">
        <v>0</v>
      </c>
      <c r="I173">
        <v>0</v>
      </c>
      <c r="J173">
        <v>0</v>
      </c>
      <c r="K173">
        <v>4455</v>
      </c>
      <c r="L173">
        <v>5670</v>
      </c>
      <c r="M173">
        <v>3071.25</v>
      </c>
      <c r="O173">
        <v>3153</v>
      </c>
      <c r="Q173">
        <v>3153</v>
      </c>
      <c r="R173" t="s">
        <v>211</v>
      </c>
      <c r="S173" t="s">
        <v>35</v>
      </c>
      <c r="T173" t="s">
        <v>36</v>
      </c>
      <c r="U173">
        <v>13</v>
      </c>
      <c r="V173">
        <v>195</v>
      </c>
      <c r="W173">
        <v>2106</v>
      </c>
      <c r="X173">
        <v>0</v>
      </c>
      <c r="Y173">
        <v>0</v>
      </c>
      <c r="Z173">
        <v>0</v>
      </c>
      <c r="AA173">
        <v>2106</v>
      </c>
      <c r="AB173">
        <v>614.25</v>
      </c>
    </row>
    <row r="174" spans="1:28" x14ac:dyDescent="0.25">
      <c r="A174">
        <v>3150</v>
      </c>
      <c r="B174" t="s">
        <v>210</v>
      </c>
      <c r="C174" t="s">
        <v>35</v>
      </c>
      <c r="D174" t="s">
        <v>36</v>
      </c>
      <c r="E174">
        <v>30</v>
      </c>
      <c r="F174">
        <v>450</v>
      </c>
      <c r="G174">
        <v>6075</v>
      </c>
      <c r="H174">
        <v>0</v>
      </c>
      <c r="I174">
        <v>0</v>
      </c>
      <c r="J174">
        <v>0</v>
      </c>
      <c r="K174">
        <v>4657.5</v>
      </c>
      <c r="L174">
        <v>6075</v>
      </c>
      <c r="M174">
        <v>3358.125</v>
      </c>
      <c r="O174">
        <v>3154</v>
      </c>
      <c r="Q174">
        <v>3154</v>
      </c>
      <c r="R174" t="s">
        <v>212</v>
      </c>
      <c r="S174" t="s">
        <v>35</v>
      </c>
      <c r="T174" t="s">
        <v>36</v>
      </c>
      <c r="U174">
        <v>14</v>
      </c>
      <c r="V174">
        <v>210</v>
      </c>
      <c r="W174">
        <v>2268</v>
      </c>
      <c r="X174">
        <v>0</v>
      </c>
      <c r="Y174">
        <v>0</v>
      </c>
      <c r="Z174">
        <v>0</v>
      </c>
      <c r="AA174">
        <v>2268</v>
      </c>
      <c r="AB174">
        <v>661.5</v>
      </c>
    </row>
    <row r="175" spans="1:28" x14ac:dyDescent="0.25">
      <c r="A175">
        <v>3153</v>
      </c>
      <c r="B175" t="s">
        <v>211</v>
      </c>
      <c r="C175" t="s">
        <v>35</v>
      </c>
      <c r="D175" t="s">
        <v>36</v>
      </c>
      <c r="E175">
        <v>9</v>
      </c>
      <c r="F175">
        <v>135</v>
      </c>
      <c r="G175">
        <v>1822.5</v>
      </c>
      <c r="H175">
        <v>0</v>
      </c>
      <c r="I175">
        <v>0</v>
      </c>
      <c r="J175">
        <v>0</v>
      </c>
      <c r="K175">
        <v>1417.5</v>
      </c>
      <c r="L175">
        <v>1822.5</v>
      </c>
      <c r="M175">
        <v>995.625</v>
      </c>
      <c r="O175">
        <v>3155</v>
      </c>
      <c r="Q175">
        <v>3155</v>
      </c>
      <c r="R175" t="s">
        <v>213</v>
      </c>
      <c r="S175" t="s">
        <v>35</v>
      </c>
      <c r="T175" t="s">
        <v>36</v>
      </c>
      <c r="U175">
        <v>15</v>
      </c>
      <c r="V175">
        <v>225</v>
      </c>
      <c r="W175">
        <v>2430</v>
      </c>
      <c r="X175">
        <v>0</v>
      </c>
      <c r="Y175">
        <v>0</v>
      </c>
      <c r="Z175">
        <v>0</v>
      </c>
      <c r="AA175">
        <v>2430</v>
      </c>
      <c r="AB175">
        <v>708.75</v>
      </c>
    </row>
    <row r="176" spans="1:28" x14ac:dyDescent="0.25">
      <c r="A176">
        <v>3154</v>
      </c>
      <c r="B176" t="s">
        <v>212</v>
      </c>
      <c r="C176" t="s">
        <v>35</v>
      </c>
      <c r="D176" t="s">
        <v>36</v>
      </c>
      <c r="E176">
        <v>10</v>
      </c>
      <c r="F176">
        <v>150</v>
      </c>
      <c r="G176">
        <v>2025</v>
      </c>
      <c r="H176">
        <v>0</v>
      </c>
      <c r="I176">
        <v>0</v>
      </c>
      <c r="J176">
        <v>0</v>
      </c>
      <c r="K176">
        <v>1620</v>
      </c>
      <c r="L176">
        <v>2025</v>
      </c>
      <c r="M176">
        <v>1080</v>
      </c>
      <c r="O176">
        <v>3158</v>
      </c>
      <c r="Q176">
        <v>3158</v>
      </c>
      <c r="R176" t="s">
        <v>214</v>
      </c>
      <c r="S176" t="s">
        <v>35</v>
      </c>
      <c r="T176" t="s">
        <v>36</v>
      </c>
      <c r="U176">
        <v>13</v>
      </c>
      <c r="V176">
        <v>195</v>
      </c>
      <c r="W176">
        <v>2106</v>
      </c>
      <c r="X176">
        <v>0</v>
      </c>
      <c r="Y176">
        <v>0</v>
      </c>
      <c r="Z176">
        <v>0</v>
      </c>
      <c r="AA176">
        <v>2106</v>
      </c>
      <c r="AB176">
        <v>614.25</v>
      </c>
    </row>
    <row r="177" spans="1:28" x14ac:dyDescent="0.25">
      <c r="A177">
        <v>3155</v>
      </c>
      <c r="B177" t="s">
        <v>213</v>
      </c>
      <c r="C177" t="s">
        <v>35</v>
      </c>
      <c r="D177" t="s">
        <v>36</v>
      </c>
      <c r="E177">
        <v>9</v>
      </c>
      <c r="F177">
        <v>135</v>
      </c>
      <c r="G177">
        <v>1822.5</v>
      </c>
      <c r="H177">
        <v>0</v>
      </c>
      <c r="I177">
        <v>0</v>
      </c>
      <c r="J177">
        <v>0</v>
      </c>
      <c r="K177">
        <v>1417.5</v>
      </c>
      <c r="L177">
        <v>1822.5</v>
      </c>
      <c r="M177">
        <v>995.625</v>
      </c>
      <c r="O177">
        <v>3159</v>
      </c>
      <c r="Q177">
        <v>3159</v>
      </c>
      <c r="R177" t="s">
        <v>215</v>
      </c>
      <c r="S177" t="s">
        <v>35</v>
      </c>
      <c r="T177" t="s">
        <v>36</v>
      </c>
      <c r="U177">
        <v>14</v>
      </c>
      <c r="V177">
        <v>210</v>
      </c>
      <c r="W177">
        <v>2268</v>
      </c>
      <c r="X177">
        <v>0</v>
      </c>
      <c r="Y177">
        <v>0</v>
      </c>
      <c r="Z177">
        <v>0</v>
      </c>
      <c r="AA177">
        <v>2268</v>
      </c>
      <c r="AB177">
        <v>661.5</v>
      </c>
    </row>
    <row r="178" spans="1:28" x14ac:dyDescent="0.25">
      <c r="A178">
        <v>3158</v>
      </c>
      <c r="B178" t="s">
        <v>214</v>
      </c>
      <c r="C178" t="s">
        <v>35</v>
      </c>
      <c r="D178" t="s">
        <v>36</v>
      </c>
      <c r="E178">
        <v>8</v>
      </c>
      <c r="F178">
        <v>120</v>
      </c>
      <c r="G178">
        <v>1620</v>
      </c>
      <c r="H178">
        <v>0</v>
      </c>
      <c r="I178">
        <v>0</v>
      </c>
      <c r="J178">
        <v>0</v>
      </c>
      <c r="K178">
        <v>1215</v>
      </c>
      <c r="L178">
        <v>1620</v>
      </c>
      <c r="M178">
        <v>911.25</v>
      </c>
      <c r="O178">
        <v>3160</v>
      </c>
      <c r="Q178">
        <v>3160</v>
      </c>
      <c r="R178" t="s">
        <v>216</v>
      </c>
      <c r="S178" t="s">
        <v>35</v>
      </c>
      <c r="T178" t="s">
        <v>36</v>
      </c>
      <c r="U178">
        <v>10</v>
      </c>
      <c r="V178">
        <v>150</v>
      </c>
      <c r="W178">
        <v>1620</v>
      </c>
      <c r="X178">
        <v>0</v>
      </c>
      <c r="Y178">
        <v>0</v>
      </c>
      <c r="Z178">
        <v>0</v>
      </c>
      <c r="AA178">
        <v>1620</v>
      </c>
      <c r="AB178">
        <v>472.5</v>
      </c>
    </row>
    <row r="179" spans="1:28" x14ac:dyDescent="0.25">
      <c r="A179">
        <v>3159</v>
      </c>
      <c r="B179" t="s">
        <v>215</v>
      </c>
      <c r="C179" t="s">
        <v>35</v>
      </c>
      <c r="D179" t="s">
        <v>36</v>
      </c>
      <c r="E179">
        <v>4</v>
      </c>
      <c r="F179">
        <v>60</v>
      </c>
      <c r="G179">
        <v>810</v>
      </c>
      <c r="H179">
        <v>0</v>
      </c>
      <c r="I179">
        <v>0</v>
      </c>
      <c r="J179">
        <v>0</v>
      </c>
      <c r="K179">
        <v>607.5</v>
      </c>
      <c r="L179">
        <v>810</v>
      </c>
      <c r="M179">
        <v>455.625</v>
      </c>
      <c r="O179">
        <v>3167</v>
      </c>
      <c r="Q179">
        <v>3167</v>
      </c>
      <c r="R179" t="s">
        <v>217</v>
      </c>
      <c r="S179" t="s">
        <v>35</v>
      </c>
      <c r="T179" t="s">
        <v>36</v>
      </c>
      <c r="U179">
        <v>38</v>
      </c>
      <c r="V179">
        <v>570</v>
      </c>
      <c r="W179">
        <v>6156</v>
      </c>
      <c r="X179">
        <v>0</v>
      </c>
      <c r="Y179">
        <v>0</v>
      </c>
      <c r="Z179">
        <v>0</v>
      </c>
      <c r="AA179">
        <v>6156</v>
      </c>
      <c r="AB179">
        <v>1795.5</v>
      </c>
    </row>
    <row r="180" spans="1:28" x14ac:dyDescent="0.25">
      <c r="A180">
        <v>3160</v>
      </c>
      <c r="B180" t="s">
        <v>216</v>
      </c>
      <c r="C180" t="s">
        <v>35</v>
      </c>
      <c r="D180" t="s">
        <v>36</v>
      </c>
      <c r="E180">
        <v>8</v>
      </c>
      <c r="F180">
        <v>120</v>
      </c>
      <c r="G180">
        <v>1620</v>
      </c>
      <c r="H180">
        <v>0</v>
      </c>
      <c r="I180">
        <v>0</v>
      </c>
      <c r="J180">
        <v>0</v>
      </c>
      <c r="K180">
        <v>1417.5</v>
      </c>
      <c r="L180">
        <v>1620</v>
      </c>
      <c r="M180">
        <v>793.125</v>
      </c>
      <c r="O180">
        <v>3168</v>
      </c>
      <c r="Q180">
        <v>3168</v>
      </c>
      <c r="R180" t="s">
        <v>218</v>
      </c>
      <c r="S180" t="s">
        <v>35</v>
      </c>
      <c r="T180" t="s">
        <v>36</v>
      </c>
      <c r="U180">
        <v>8</v>
      </c>
      <c r="V180">
        <v>120</v>
      </c>
      <c r="W180">
        <v>1296</v>
      </c>
      <c r="X180">
        <v>0</v>
      </c>
      <c r="Y180">
        <v>0</v>
      </c>
      <c r="Z180">
        <v>0</v>
      </c>
      <c r="AA180">
        <v>1296</v>
      </c>
      <c r="AB180">
        <v>378</v>
      </c>
    </row>
    <row r="181" spans="1:28" x14ac:dyDescent="0.25">
      <c r="A181">
        <v>3167</v>
      </c>
      <c r="B181" t="s">
        <v>217</v>
      </c>
      <c r="C181" t="s">
        <v>35</v>
      </c>
      <c r="D181" t="s">
        <v>36</v>
      </c>
      <c r="E181">
        <v>27</v>
      </c>
      <c r="F181">
        <v>405</v>
      </c>
      <c r="G181">
        <v>5467.5</v>
      </c>
      <c r="H181">
        <v>0</v>
      </c>
      <c r="I181">
        <v>0</v>
      </c>
      <c r="J181">
        <v>0</v>
      </c>
      <c r="K181">
        <v>4455</v>
      </c>
      <c r="L181">
        <v>5467.5</v>
      </c>
      <c r="M181">
        <v>2868.75</v>
      </c>
      <c r="O181">
        <v>3169</v>
      </c>
      <c r="Q181">
        <v>3169</v>
      </c>
      <c r="R181" t="s">
        <v>219</v>
      </c>
      <c r="S181" t="s">
        <v>35</v>
      </c>
      <c r="T181" t="s">
        <v>36</v>
      </c>
      <c r="U181">
        <v>19</v>
      </c>
      <c r="V181">
        <v>285</v>
      </c>
      <c r="W181">
        <v>3078</v>
      </c>
      <c r="X181">
        <v>0</v>
      </c>
      <c r="Y181">
        <v>0</v>
      </c>
      <c r="Z181">
        <v>0</v>
      </c>
      <c r="AA181">
        <v>3078</v>
      </c>
      <c r="AB181">
        <v>897.75</v>
      </c>
    </row>
    <row r="182" spans="1:28" x14ac:dyDescent="0.25">
      <c r="A182">
        <v>3168</v>
      </c>
      <c r="B182" t="s">
        <v>218</v>
      </c>
      <c r="C182" t="s">
        <v>35</v>
      </c>
      <c r="D182" t="s">
        <v>36</v>
      </c>
      <c r="E182">
        <v>8</v>
      </c>
      <c r="F182">
        <v>120</v>
      </c>
      <c r="G182">
        <v>1620</v>
      </c>
      <c r="H182">
        <v>0</v>
      </c>
      <c r="I182">
        <v>0</v>
      </c>
      <c r="J182">
        <v>0</v>
      </c>
      <c r="K182">
        <v>1417.5</v>
      </c>
      <c r="L182">
        <v>1620</v>
      </c>
      <c r="M182">
        <v>793.125</v>
      </c>
      <c r="O182">
        <v>3171</v>
      </c>
      <c r="Q182">
        <v>3171</v>
      </c>
      <c r="R182" t="s">
        <v>220</v>
      </c>
      <c r="S182" t="s">
        <v>35</v>
      </c>
      <c r="T182" t="s">
        <v>36</v>
      </c>
      <c r="U182">
        <v>22</v>
      </c>
      <c r="V182">
        <v>330</v>
      </c>
      <c r="W182">
        <v>3564</v>
      </c>
      <c r="X182">
        <v>0</v>
      </c>
      <c r="Y182">
        <v>0</v>
      </c>
      <c r="Z182">
        <v>0</v>
      </c>
      <c r="AA182">
        <v>3564</v>
      </c>
      <c r="AB182">
        <v>1039.5</v>
      </c>
    </row>
    <row r="183" spans="1:28" x14ac:dyDescent="0.25">
      <c r="A183">
        <v>3169</v>
      </c>
      <c r="B183" t="s">
        <v>219</v>
      </c>
      <c r="C183" t="s">
        <v>35</v>
      </c>
      <c r="D183" t="s">
        <v>36</v>
      </c>
      <c r="E183">
        <v>12</v>
      </c>
      <c r="F183">
        <v>180</v>
      </c>
      <c r="G183">
        <v>2430</v>
      </c>
      <c r="H183">
        <v>0</v>
      </c>
      <c r="I183">
        <v>0</v>
      </c>
      <c r="J183">
        <v>0</v>
      </c>
      <c r="K183">
        <v>2025</v>
      </c>
      <c r="L183">
        <v>2430</v>
      </c>
      <c r="M183">
        <v>1248.75</v>
      </c>
      <c r="O183">
        <v>3175</v>
      </c>
      <c r="Q183">
        <v>3175</v>
      </c>
      <c r="R183" t="s">
        <v>221</v>
      </c>
      <c r="S183" t="s">
        <v>35</v>
      </c>
      <c r="T183" t="s">
        <v>36</v>
      </c>
      <c r="U183">
        <v>18</v>
      </c>
      <c r="V183">
        <v>270</v>
      </c>
      <c r="W183">
        <v>2916</v>
      </c>
      <c r="X183">
        <v>0</v>
      </c>
      <c r="Y183">
        <v>0</v>
      </c>
      <c r="Z183">
        <v>0</v>
      </c>
      <c r="AA183">
        <v>2916</v>
      </c>
      <c r="AB183">
        <v>850.5</v>
      </c>
    </row>
    <row r="184" spans="1:28" x14ac:dyDescent="0.25">
      <c r="A184">
        <v>3171</v>
      </c>
      <c r="B184" t="s">
        <v>220</v>
      </c>
      <c r="C184" t="s">
        <v>35</v>
      </c>
      <c r="D184" t="s">
        <v>36</v>
      </c>
      <c r="E184">
        <v>17</v>
      </c>
      <c r="F184">
        <v>255</v>
      </c>
      <c r="G184">
        <v>3442.5</v>
      </c>
      <c r="H184">
        <v>0</v>
      </c>
      <c r="I184">
        <v>0</v>
      </c>
      <c r="J184">
        <v>0</v>
      </c>
      <c r="K184">
        <v>2835</v>
      </c>
      <c r="L184">
        <v>3442.5</v>
      </c>
      <c r="M184">
        <v>1788.75</v>
      </c>
      <c r="O184">
        <v>3178</v>
      </c>
      <c r="Q184">
        <v>3178</v>
      </c>
      <c r="R184" t="s">
        <v>222</v>
      </c>
      <c r="S184" t="s">
        <v>35</v>
      </c>
      <c r="T184" t="s">
        <v>36</v>
      </c>
      <c r="U184">
        <v>106</v>
      </c>
      <c r="V184">
        <v>1590</v>
      </c>
      <c r="W184">
        <v>17172</v>
      </c>
      <c r="X184">
        <v>0</v>
      </c>
      <c r="Y184">
        <v>0</v>
      </c>
      <c r="Z184">
        <v>0</v>
      </c>
      <c r="AA184">
        <v>17172</v>
      </c>
      <c r="AB184">
        <v>5008.5</v>
      </c>
    </row>
    <row r="185" spans="1:28" x14ac:dyDescent="0.25">
      <c r="A185">
        <v>3175</v>
      </c>
      <c r="B185" t="s">
        <v>221</v>
      </c>
      <c r="C185" t="s">
        <v>35</v>
      </c>
      <c r="D185" t="s">
        <v>36</v>
      </c>
      <c r="E185">
        <v>17</v>
      </c>
      <c r="F185">
        <v>255</v>
      </c>
      <c r="G185">
        <v>3442.5</v>
      </c>
      <c r="H185">
        <v>0</v>
      </c>
      <c r="I185">
        <v>0</v>
      </c>
      <c r="J185">
        <v>0</v>
      </c>
      <c r="K185">
        <v>2632.5</v>
      </c>
      <c r="L185">
        <v>3442.5</v>
      </c>
      <c r="M185">
        <v>1906.875</v>
      </c>
      <c r="O185">
        <v>3179</v>
      </c>
      <c r="Q185">
        <v>3179</v>
      </c>
      <c r="R185" t="s">
        <v>223</v>
      </c>
      <c r="S185" t="s">
        <v>35</v>
      </c>
      <c r="T185" t="s">
        <v>36</v>
      </c>
      <c r="U185">
        <v>202</v>
      </c>
      <c r="V185">
        <v>3030</v>
      </c>
      <c r="W185">
        <v>32724</v>
      </c>
      <c r="X185">
        <v>4</v>
      </c>
      <c r="Y185">
        <v>60</v>
      </c>
      <c r="Z185">
        <v>1692</v>
      </c>
      <c r="AA185">
        <v>34416</v>
      </c>
      <c r="AB185">
        <v>10038</v>
      </c>
    </row>
    <row r="186" spans="1:28" x14ac:dyDescent="0.25">
      <c r="A186">
        <v>3178</v>
      </c>
      <c r="B186" t="s">
        <v>222</v>
      </c>
      <c r="C186" t="s">
        <v>35</v>
      </c>
      <c r="D186" t="s">
        <v>36</v>
      </c>
      <c r="E186">
        <v>66</v>
      </c>
      <c r="F186">
        <v>990</v>
      </c>
      <c r="G186">
        <v>13365</v>
      </c>
      <c r="H186">
        <v>0</v>
      </c>
      <c r="I186">
        <v>0</v>
      </c>
      <c r="J186">
        <v>0</v>
      </c>
      <c r="K186">
        <v>10530</v>
      </c>
      <c r="L186">
        <v>13365</v>
      </c>
      <c r="M186">
        <v>7222.5</v>
      </c>
      <c r="O186">
        <v>3181</v>
      </c>
      <c r="Q186">
        <v>3181</v>
      </c>
      <c r="R186" t="s">
        <v>224</v>
      </c>
      <c r="S186" t="s">
        <v>35</v>
      </c>
      <c r="T186" t="s">
        <v>36</v>
      </c>
      <c r="U186">
        <v>108</v>
      </c>
      <c r="V186">
        <v>1620</v>
      </c>
      <c r="W186">
        <v>17496</v>
      </c>
      <c r="X186">
        <v>0</v>
      </c>
      <c r="Y186">
        <v>0</v>
      </c>
      <c r="Z186">
        <v>0</v>
      </c>
      <c r="AA186">
        <v>17496</v>
      </c>
      <c r="AB186">
        <v>5103</v>
      </c>
    </row>
    <row r="187" spans="1:28" x14ac:dyDescent="0.25">
      <c r="A187">
        <v>3179</v>
      </c>
      <c r="B187" t="s">
        <v>223</v>
      </c>
      <c r="C187" t="s">
        <v>35</v>
      </c>
      <c r="D187" t="s">
        <v>36</v>
      </c>
      <c r="E187">
        <v>134</v>
      </c>
      <c r="F187">
        <v>2010</v>
      </c>
      <c r="G187">
        <v>27135</v>
      </c>
      <c r="H187">
        <v>3</v>
      </c>
      <c r="I187">
        <v>45</v>
      </c>
      <c r="J187">
        <v>1586.25</v>
      </c>
      <c r="K187">
        <v>22522.5</v>
      </c>
      <c r="L187">
        <v>28721.25</v>
      </c>
      <c r="M187">
        <v>15583.125</v>
      </c>
      <c r="O187">
        <v>3182</v>
      </c>
      <c r="Q187">
        <v>3182</v>
      </c>
      <c r="R187" t="s">
        <v>225</v>
      </c>
      <c r="S187" t="s">
        <v>35</v>
      </c>
      <c r="T187" t="s">
        <v>36</v>
      </c>
      <c r="U187">
        <v>83</v>
      </c>
      <c r="V187">
        <v>1245</v>
      </c>
      <c r="W187">
        <v>13446</v>
      </c>
      <c r="X187">
        <v>0</v>
      </c>
      <c r="Y187">
        <v>0</v>
      </c>
      <c r="Z187">
        <v>0</v>
      </c>
      <c r="AA187">
        <v>13446</v>
      </c>
      <c r="AB187">
        <v>3921.75</v>
      </c>
    </row>
    <row r="188" spans="1:28" x14ac:dyDescent="0.25">
      <c r="A188">
        <v>3181</v>
      </c>
      <c r="B188" t="s">
        <v>224</v>
      </c>
      <c r="C188" t="s">
        <v>35</v>
      </c>
      <c r="D188" t="s">
        <v>36</v>
      </c>
      <c r="E188">
        <v>71</v>
      </c>
      <c r="F188">
        <v>1065</v>
      </c>
      <c r="G188">
        <v>14377.5</v>
      </c>
      <c r="H188">
        <v>0</v>
      </c>
      <c r="I188">
        <v>0</v>
      </c>
      <c r="J188">
        <v>0</v>
      </c>
      <c r="K188">
        <v>11340</v>
      </c>
      <c r="L188">
        <v>14377.5</v>
      </c>
      <c r="M188">
        <v>7762.5</v>
      </c>
      <c r="O188">
        <v>3183</v>
      </c>
      <c r="Q188">
        <v>3183</v>
      </c>
      <c r="R188" t="s">
        <v>226</v>
      </c>
      <c r="S188" t="s">
        <v>35</v>
      </c>
      <c r="T188" t="s">
        <v>36</v>
      </c>
      <c r="U188">
        <v>21</v>
      </c>
      <c r="V188">
        <v>315</v>
      </c>
      <c r="W188">
        <v>3402</v>
      </c>
      <c r="X188">
        <v>0</v>
      </c>
      <c r="Y188">
        <v>0</v>
      </c>
      <c r="Z188">
        <v>0</v>
      </c>
      <c r="AA188">
        <v>3402</v>
      </c>
      <c r="AB188">
        <v>992.25</v>
      </c>
    </row>
    <row r="189" spans="1:28" x14ac:dyDescent="0.25">
      <c r="A189">
        <v>3182</v>
      </c>
      <c r="B189" t="s">
        <v>225</v>
      </c>
      <c r="C189" t="s">
        <v>35</v>
      </c>
      <c r="D189" t="s">
        <v>36</v>
      </c>
      <c r="E189">
        <v>63</v>
      </c>
      <c r="F189">
        <v>945</v>
      </c>
      <c r="G189">
        <v>12757.5</v>
      </c>
      <c r="H189">
        <v>0</v>
      </c>
      <c r="I189">
        <v>0</v>
      </c>
      <c r="J189">
        <v>0</v>
      </c>
      <c r="K189">
        <v>10125</v>
      </c>
      <c r="L189">
        <v>12757.5</v>
      </c>
      <c r="M189">
        <v>6851.25</v>
      </c>
      <c r="O189">
        <v>3186</v>
      </c>
      <c r="Q189">
        <v>3186</v>
      </c>
      <c r="R189" t="s">
        <v>227</v>
      </c>
      <c r="S189" t="s">
        <v>35</v>
      </c>
      <c r="T189" t="s">
        <v>36</v>
      </c>
      <c r="U189">
        <v>16</v>
      </c>
      <c r="V189">
        <v>240</v>
      </c>
      <c r="W189">
        <v>2592</v>
      </c>
      <c r="X189">
        <v>0</v>
      </c>
      <c r="Y189">
        <v>0</v>
      </c>
      <c r="Z189">
        <v>0</v>
      </c>
      <c r="AA189">
        <v>2592</v>
      </c>
      <c r="AB189">
        <v>756</v>
      </c>
    </row>
    <row r="190" spans="1:28" x14ac:dyDescent="0.25">
      <c r="A190">
        <v>3183</v>
      </c>
      <c r="B190" t="s">
        <v>226</v>
      </c>
      <c r="C190" t="s">
        <v>35</v>
      </c>
      <c r="D190" t="s">
        <v>36</v>
      </c>
      <c r="E190">
        <v>15</v>
      </c>
      <c r="F190">
        <v>225</v>
      </c>
      <c r="G190">
        <v>3037.5</v>
      </c>
      <c r="H190">
        <v>0</v>
      </c>
      <c r="I190">
        <v>0</v>
      </c>
      <c r="J190">
        <v>0</v>
      </c>
      <c r="K190">
        <v>2430</v>
      </c>
      <c r="L190">
        <v>3037.5</v>
      </c>
      <c r="M190">
        <v>1620</v>
      </c>
      <c r="O190">
        <v>3198</v>
      </c>
      <c r="Q190">
        <v>3198</v>
      </c>
      <c r="R190" t="s">
        <v>228</v>
      </c>
      <c r="S190" t="s">
        <v>35</v>
      </c>
      <c r="T190" t="s">
        <v>36</v>
      </c>
      <c r="U190">
        <v>18</v>
      </c>
      <c r="V190">
        <v>270</v>
      </c>
      <c r="W190">
        <v>2916</v>
      </c>
      <c r="X190">
        <v>0</v>
      </c>
      <c r="Y190">
        <v>0</v>
      </c>
      <c r="Z190">
        <v>0</v>
      </c>
      <c r="AA190">
        <v>2916</v>
      </c>
      <c r="AB190">
        <v>850.5</v>
      </c>
    </row>
    <row r="191" spans="1:28" x14ac:dyDescent="0.25">
      <c r="A191">
        <v>3186</v>
      </c>
      <c r="B191" t="s">
        <v>227</v>
      </c>
      <c r="C191" t="s">
        <v>35</v>
      </c>
      <c r="D191" t="s">
        <v>36</v>
      </c>
      <c r="E191">
        <v>12</v>
      </c>
      <c r="F191">
        <v>180</v>
      </c>
      <c r="G191">
        <v>2430</v>
      </c>
      <c r="H191">
        <v>0</v>
      </c>
      <c r="I191">
        <v>0</v>
      </c>
      <c r="J191">
        <v>0</v>
      </c>
      <c r="K191">
        <v>2025</v>
      </c>
      <c r="L191">
        <v>2430</v>
      </c>
      <c r="M191">
        <v>1248.75</v>
      </c>
      <c r="O191">
        <v>3199</v>
      </c>
      <c r="Q191">
        <v>3199</v>
      </c>
      <c r="R191" t="s">
        <v>229</v>
      </c>
      <c r="S191" t="s">
        <v>35</v>
      </c>
      <c r="T191" t="s">
        <v>36</v>
      </c>
      <c r="U191">
        <v>32</v>
      </c>
      <c r="V191">
        <v>480</v>
      </c>
      <c r="W191">
        <v>5184</v>
      </c>
      <c r="X191">
        <v>0</v>
      </c>
      <c r="Y191">
        <v>0</v>
      </c>
      <c r="Z191">
        <v>0</v>
      </c>
      <c r="AA191">
        <v>5184</v>
      </c>
      <c r="AB191">
        <v>1512</v>
      </c>
    </row>
    <row r="192" spans="1:28" x14ac:dyDescent="0.25">
      <c r="A192">
        <v>3198</v>
      </c>
      <c r="B192" t="s">
        <v>228</v>
      </c>
      <c r="C192" t="s">
        <v>35</v>
      </c>
      <c r="D192" t="s">
        <v>36</v>
      </c>
      <c r="E192">
        <v>7</v>
      </c>
      <c r="F192">
        <v>105</v>
      </c>
      <c r="G192">
        <v>1417.5</v>
      </c>
      <c r="H192">
        <v>0</v>
      </c>
      <c r="I192">
        <v>0</v>
      </c>
      <c r="J192">
        <v>0</v>
      </c>
      <c r="K192">
        <v>1012.5</v>
      </c>
      <c r="L192">
        <v>1417.5</v>
      </c>
      <c r="M192">
        <v>826.875</v>
      </c>
      <c r="O192">
        <v>3201</v>
      </c>
      <c r="Q192">
        <v>3201</v>
      </c>
      <c r="R192" t="s">
        <v>230</v>
      </c>
      <c r="S192" t="s">
        <v>35</v>
      </c>
      <c r="T192" t="s">
        <v>36</v>
      </c>
      <c r="U192">
        <v>4</v>
      </c>
      <c r="V192">
        <v>60</v>
      </c>
      <c r="W192">
        <v>648</v>
      </c>
      <c r="X192">
        <v>0</v>
      </c>
      <c r="Y192">
        <v>0</v>
      </c>
      <c r="Z192">
        <v>0</v>
      </c>
      <c r="AA192">
        <v>648</v>
      </c>
      <c r="AB192">
        <v>189</v>
      </c>
    </row>
    <row r="193" spans="1:28" x14ac:dyDescent="0.25">
      <c r="A193">
        <v>3199</v>
      </c>
      <c r="B193" t="s">
        <v>229</v>
      </c>
      <c r="C193" t="s">
        <v>35</v>
      </c>
      <c r="D193" t="s">
        <v>36</v>
      </c>
      <c r="E193">
        <v>23</v>
      </c>
      <c r="F193">
        <v>345</v>
      </c>
      <c r="G193">
        <v>4657.5</v>
      </c>
      <c r="H193">
        <v>0</v>
      </c>
      <c r="I193">
        <v>0</v>
      </c>
      <c r="J193">
        <v>0</v>
      </c>
      <c r="K193">
        <v>3645</v>
      </c>
      <c r="L193">
        <v>4657.5</v>
      </c>
      <c r="M193">
        <v>2531.25</v>
      </c>
      <c r="O193">
        <v>3282</v>
      </c>
      <c r="Q193">
        <v>3282</v>
      </c>
      <c r="R193" t="s">
        <v>231</v>
      </c>
      <c r="S193" t="s">
        <v>35</v>
      </c>
      <c r="T193" t="s">
        <v>36</v>
      </c>
      <c r="U193">
        <v>41</v>
      </c>
      <c r="V193">
        <v>615</v>
      </c>
      <c r="W193">
        <v>6642</v>
      </c>
      <c r="X193">
        <v>0</v>
      </c>
      <c r="Y193">
        <v>0</v>
      </c>
      <c r="Z193">
        <v>0</v>
      </c>
      <c r="AA193">
        <v>6642</v>
      </c>
      <c r="AB193">
        <v>1937.25</v>
      </c>
    </row>
    <row r="194" spans="1:28" x14ac:dyDescent="0.25">
      <c r="A194">
        <v>3201</v>
      </c>
      <c r="B194" t="s">
        <v>230</v>
      </c>
      <c r="C194" t="s">
        <v>35</v>
      </c>
      <c r="D194" t="s">
        <v>36</v>
      </c>
      <c r="E194">
        <v>5</v>
      </c>
      <c r="F194">
        <v>75</v>
      </c>
      <c r="G194">
        <v>1012.5</v>
      </c>
      <c r="H194">
        <v>0</v>
      </c>
      <c r="I194">
        <v>0</v>
      </c>
      <c r="J194">
        <v>0</v>
      </c>
      <c r="K194">
        <v>810</v>
      </c>
      <c r="L194">
        <v>1012.5</v>
      </c>
      <c r="M194">
        <v>540</v>
      </c>
      <c r="O194">
        <v>3284</v>
      </c>
      <c r="Q194">
        <v>3284</v>
      </c>
      <c r="R194" t="s">
        <v>232</v>
      </c>
      <c r="S194" t="s">
        <v>35</v>
      </c>
      <c r="T194" t="s">
        <v>36</v>
      </c>
      <c r="U194">
        <v>40</v>
      </c>
      <c r="V194">
        <v>600</v>
      </c>
      <c r="W194">
        <v>6480</v>
      </c>
      <c r="X194">
        <v>0</v>
      </c>
      <c r="Y194">
        <v>0</v>
      </c>
      <c r="Z194">
        <v>0</v>
      </c>
      <c r="AA194">
        <v>6480</v>
      </c>
      <c r="AB194">
        <v>1890</v>
      </c>
    </row>
    <row r="195" spans="1:28" x14ac:dyDescent="0.25">
      <c r="A195">
        <v>3282</v>
      </c>
      <c r="B195" t="s">
        <v>231</v>
      </c>
      <c r="C195" t="s">
        <v>35</v>
      </c>
      <c r="D195" t="s">
        <v>36</v>
      </c>
      <c r="E195">
        <v>30</v>
      </c>
      <c r="F195">
        <v>450</v>
      </c>
      <c r="G195">
        <v>6075</v>
      </c>
      <c r="H195">
        <v>0</v>
      </c>
      <c r="I195">
        <v>0</v>
      </c>
      <c r="J195">
        <v>0</v>
      </c>
      <c r="K195">
        <v>4657.5</v>
      </c>
      <c r="L195">
        <v>6075</v>
      </c>
      <c r="M195">
        <v>3358.125</v>
      </c>
      <c r="O195">
        <v>3289</v>
      </c>
      <c r="Q195">
        <v>3289</v>
      </c>
      <c r="R195" t="s">
        <v>233</v>
      </c>
      <c r="S195" t="s">
        <v>35</v>
      </c>
      <c r="T195" t="s">
        <v>36</v>
      </c>
      <c r="U195">
        <v>43</v>
      </c>
      <c r="V195">
        <v>645</v>
      </c>
      <c r="W195">
        <v>6966</v>
      </c>
      <c r="X195">
        <v>0</v>
      </c>
      <c r="Y195">
        <v>0</v>
      </c>
      <c r="Z195">
        <v>0</v>
      </c>
      <c r="AA195">
        <v>6966</v>
      </c>
      <c r="AB195">
        <v>2031.75</v>
      </c>
    </row>
    <row r="196" spans="1:28" x14ac:dyDescent="0.25">
      <c r="A196">
        <v>3284</v>
      </c>
      <c r="B196" t="s">
        <v>232</v>
      </c>
      <c r="C196" t="s">
        <v>35</v>
      </c>
      <c r="D196" t="s">
        <v>36</v>
      </c>
      <c r="E196">
        <v>21</v>
      </c>
      <c r="F196">
        <v>315</v>
      </c>
      <c r="G196">
        <v>4252.5</v>
      </c>
      <c r="H196">
        <v>0</v>
      </c>
      <c r="I196">
        <v>0</v>
      </c>
      <c r="J196">
        <v>0</v>
      </c>
      <c r="K196">
        <v>3442.5</v>
      </c>
      <c r="L196">
        <v>4252.5</v>
      </c>
      <c r="M196">
        <v>2244.375</v>
      </c>
      <c r="O196">
        <v>3294</v>
      </c>
      <c r="Q196">
        <v>3294</v>
      </c>
      <c r="R196" t="s">
        <v>234</v>
      </c>
      <c r="S196" t="s">
        <v>35</v>
      </c>
      <c r="T196" t="s">
        <v>36</v>
      </c>
      <c r="U196">
        <v>125</v>
      </c>
      <c r="V196">
        <v>1875</v>
      </c>
      <c r="W196">
        <v>20250</v>
      </c>
      <c r="X196">
        <v>0</v>
      </c>
      <c r="Y196">
        <v>0</v>
      </c>
      <c r="Z196">
        <v>0</v>
      </c>
      <c r="AA196">
        <v>20250</v>
      </c>
      <c r="AB196">
        <v>5906.25</v>
      </c>
    </row>
    <row r="197" spans="1:28" x14ac:dyDescent="0.25">
      <c r="A197">
        <v>3289</v>
      </c>
      <c r="B197" t="s">
        <v>233</v>
      </c>
      <c r="C197" t="s">
        <v>35</v>
      </c>
      <c r="D197" t="s">
        <v>36</v>
      </c>
      <c r="E197">
        <v>22</v>
      </c>
      <c r="F197">
        <v>330</v>
      </c>
      <c r="G197">
        <v>4455</v>
      </c>
      <c r="H197">
        <v>0</v>
      </c>
      <c r="I197">
        <v>0</v>
      </c>
      <c r="J197">
        <v>0</v>
      </c>
      <c r="K197">
        <v>3442.5</v>
      </c>
      <c r="L197">
        <v>4455</v>
      </c>
      <c r="M197">
        <v>2446.875</v>
      </c>
      <c r="O197">
        <v>3295</v>
      </c>
      <c r="Q197">
        <v>3295</v>
      </c>
      <c r="R197" t="s">
        <v>235</v>
      </c>
      <c r="S197" t="s">
        <v>35</v>
      </c>
      <c r="T197" t="s">
        <v>36</v>
      </c>
      <c r="U197">
        <v>19</v>
      </c>
      <c r="V197">
        <v>285</v>
      </c>
      <c r="W197">
        <v>3078</v>
      </c>
      <c r="X197">
        <v>0</v>
      </c>
      <c r="Y197">
        <v>0</v>
      </c>
      <c r="Z197">
        <v>0</v>
      </c>
      <c r="AA197">
        <v>3078</v>
      </c>
      <c r="AB197">
        <v>897.75</v>
      </c>
    </row>
    <row r="198" spans="1:28" x14ac:dyDescent="0.25">
      <c r="A198">
        <v>3294</v>
      </c>
      <c r="B198" t="s">
        <v>234</v>
      </c>
      <c r="C198" t="s">
        <v>35</v>
      </c>
      <c r="D198" t="s">
        <v>36</v>
      </c>
      <c r="E198">
        <v>85</v>
      </c>
      <c r="F198">
        <v>1275</v>
      </c>
      <c r="G198">
        <v>17212.5</v>
      </c>
      <c r="H198">
        <v>0</v>
      </c>
      <c r="I198">
        <v>0</v>
      </c>
      <c r="J198">
        <v>0</v>
      </c>
      <c r="K198">
        <v>13567.5</v>
      </c>
      <c r="L198">
        <v>17212.5</v>
      </c>
      <c r="M198">
        <v>9298.125</v>
      </c>
      <c r="O198">
        <v>3296</v>
      </c>
      <c r="Q198">
        <v>3296</v>
      </c>
      <c r="R198" t="s">
        <v>236</v>
      </c>
      <c r="S198" t="s">
        <v>35</v>
      </c>
      <c r="T198" t="s">
        <v>36</v>
      </c>
      <c r="U198">
        <v>99</v>
      </c>
      <c r="V198">
        <v>1485</v>
      </c>
      <c r="W198">
        <v>16038</v>
      </c>
      <c r="X198">
        <v>8</v>
      </c>
      <c r="Y198">
        <v>120</v>
      </c>
      <c r="Z198">
        <v>3384</v>
      </c>
      <c r="AA198">
        <v>19422</v>
      </c>
      <c r="AB198">
        <v>5664.75</v>
      </c>
    </row>
    <row r="199" spans="1:28" x14ac:dyDescent="0.25">
      <c r="A199">
        <v>3295</v>
      </c>
      <c r="B199" t="s">
        <v>235</v>
      </c>
      <c r="C199" t="s">
        <v>35</v>
      </c>
      <c r="D199" t="s">
        <v>36</v>
      </c>
      <c r="E199">
        <v>11</v>
      </c>
      <c r="F199">
        <v>165</v>
      </c>
      <c r="G199">
        <v>2227.5</v>
      </c>
      <c r="H199">
        <v>0</v>
      </c>
      <c r="I199">
        <v>0</v>
      </c>
      <c r="J199">
        <v>0</v>
      </c>
      <c r="K199">
        <v>1822.5</v>
      </c>
      <c r="L199">
        <v>2227.5</v>
      </c>
      <c r="M199">
        <v>1164.375</v>
      </c>
      <c r="O199">
        <v>3297</v>
      </c>
      <c r="Q199">
        <v>3297</v>
      </c>
      <c r="R199" t="s">
        <v>237</v>
      </c>
      <c r="S199" t="s">
        <v>35</v>
      </c>
      <c r="T199" t="s">
        <v>36</v>
      </c>
      <c r="U199">
        <v>104</v>
      </c>
      <c r="V199">
        <v>1560</v>
      </c>
      <c r="W199">
        <v>16848</v>
      </c>
      <c r="X199">
        <v>0</v>
      </c>
      <c r="Y199">
        <v>0</v>
      </c>
      <c r="Z199">
        <v>0</v>
      </c>
      <c r="AA199">
        <v>16848</v>
      </c>
      <c r="AB199">
        <v>4914</v>
      </c>
    </row>
    <row r="200" spans="1:28" x14ac:dyDescent="0.25">
      <c r="A200">
        <v>3296</v>
      </c>
      <c r="B200" t="s">
        <v>236</v>
      </c>
      <c r="C200" t="s">
        <v>35</v>
      </c>
      <c r="D200" t="s">
        <v>36</v>
      </c>
      <c r="E200">
        <v>63</v>
      </c>
      <c r="F200">
        <v>945</v>
      </c>
      <c r="G200">
        <v>12757.5</v>
      </c>
      <c r="H200">
        <v>5</v>
      </c>
      <c r="I200">
        <v>75</v>
      </c>
      <c r="J200">
        <v>2643.75</v>
      </c>
      <c r="K200">
        <v>12037.5</v>
      </c>
      <c r="L200">
        <v>15401.25</v>
      </c>
      <c r="M200">
        <v>8379.375</v>
      </c>
      <c r="O200">
        <v>3298</v>
      </c>
      <c r="Q200">
        <v>3298</v>
      </c>
      <c r="R200" t="s">
        <v>238</v>
      </c>
      <c r="S200" t="s">
        <v>35</v>
      </c>
      <c r="T200" t="s">
        <v>36</v>
      </c>
      <c r="U200">
        <v>38</v>
      </c>
      <c r="V200">
        <v>570</v>
      </c>
      <c r="W200">
        <v>6156</v>
      </c>
      <c r="X200">
        <v>0</v>
      </c>
      <c r="Y200">
        <v>0</v>
      </c>
      <c r="Z200">
        <v>0</v>
      </c>
      <c r="AA200">
        <v>6156</v>
      </c>
      <c r="AB200">
        <v>1795.5</v>
      </c>
    </row>
    <row r="201" spans="1:28" x14ac:dyDescent="0.25">
      <c r="A201">
        <v>3297</v>
      </c>
      <c r="B201" t="s">
        <v>237</v>
      </c>
      <c r="C201" t="s">
        <v>35</v>
      </c>
      <c r="D201" t="s">
        <v>36</v>
      </c>
      <c r="E201">
        <v>69</v>
      </c>
      <c r="F201">
        <v>1035</v>
      </c>
      <c r="G201">
        <v>13972.5</v>
      </c>
      <c r="H201">
        <v>0</v>
      </c>
      <c r="I201">
        <v>0</v>
      </c>
      <c r="J201">
        <v>0</v>
      </c>
      <c r="K201">
        <v>11137.5</v>
      </c>
      <c r="L201">
        <v>13972.5</v>
      </c>
      <c r="M201">
        <v>7475.625</v>
      </c>
      <c r="O201">
        <v>3299</v>
      </c>
      <c r="Q201">
        <v>3299</v>
      </c>
      <c r="R201" t="s">
        <v>239</v>
      </c>
      <c r="S201" t="s">
        <v>160</v>
      </c>
      <c r="T201" t="s">
        <v>36</v>
      </c>
      <c r="U201">
        <v>76</v>
      </c>
      <c r="V201">
        <v>1140</v>
      </c>
      <c r="W201">
        <v>12312</v>
      </c>
      <c r="X201">
        <v>2</v>
      </c>
      <c r="Y201">
        <v>30</v>
      </c>
      <c r="Z201">
        <v>846</v>
      </c>
      <c r="AA201">
        <v>13158</v>
      </c>
      <c r="AB201">
        <v>3837.75</v>
      </c>
    </row>
    <row r="202" spans="1:28" x14ac:dyDescent="0.25">
      <c r="A202">
        <v>3298</v>
      </c>
      <c r="B202" t="s">
        <v>238</v>
      </c>
      <c r="C202" t="s">
        <v>35</v>
      </c>
      <c r="D202" t="s">
        <v>36</v>
      </c>
      <c r="E202">
        <v>22</v>
      </c>
      <c r="F202">
        <v>330</v>
      </c>
      <c r="G202">
        <v>4455</v>
      </c>
      <c r="H202">
        <v>0</v>
      </c>
      <c r="I202">
        <v>0</v>
      </c>
      <c r="J202">
        <v>0</v>
      </c>
      <c r="K202">
        <v>3442.5</v>
      </c>
      <c r="L202">
        <v>4455</v>
      </c>
      <c r="M202">
        <v>2446.875</v>
      </c>
      <c r="O202">
        <v>3303</v>
      </c>
      <c r="Q202">
        <v>3303</v>
      </c>
      <c r="R202" t="s">
        <v>240</v>
      </c>
      <c r="S202" t="s">
        <v>160</v>
      </c>
      <c r="T202" t="s">
        <v>36</v>
      </c>
      <c r="U202">
        <v>12</v>
      </c>
      <c r="V202">
        <v>180</v>
      </c>
      <c r="W202">
        <v>1944</v>
      </c>
      <c r="X202">
        <v>0</v>
      </c>
      <c r="Y202">
        <v>0</v>
      </c>
      <c r="Z202">
        <v>0</v>
      </c>
      <c r="AA202">
        <v>1944</v>
      </c>
      <c r="AB202">
        <v>567</v>
      </c>
    </row>
    <row r="203" spans="1:28" x14ac:dyDescent="0.25">
      <c r="A203">
        <v>3299</v>
      </c>
      <c r="B203" t="s">
        <v>239</v>
      </c>
      <c r="C203" t="s">
        <v>160</v>
      </c>
      <c r="D203" t="s">
        <v>36</v>
      </c>
      <c r="E203">
        <v>55</v>
      </c>
      <c r="F203">
        <v>825</v>
      </c>
      <c r="G203">
        <v>11137.5</v>
      </c>
      <c r="H203">
        <v>1</v>
      </c>
      <c r="I203">
        <v>15</v>
      </c>
      <c r="J203">
        <v>528.75</v>
      </c>
      <c r="K203">
        <v>9236.25</v>
      </c>
      <c r="L203">
        <v>11666.25</v>
      </c>
      <c r="M203">
        <v>6278.4375</v>
      </c>
      <c r="O203">
        <v>3307</v>
      </c>
      <c r="Q203">
        <v>3307</v>
      </c>
      <c r="R203" t="s">
        <v>241</v>
      </c>
      <c r="S203" t="s">
        <v>160</v>
      </c>
      <c r="T203" t="s">
        <v>36</v>
      </c>
      <c r="U203">
        <v>10</v>
      </c>
      <c r="V203">
        <v>150</v>
      </c>
      <c r="W203">
        <v>1620</v>
      </c>
      <c r="X203">
        <v>0</v>
      </c>
      <c r="Y203">
        <v>0</v>
      </c>
      <c r="Z203">
        <v>0</v>
      </c>
      <c r="AA203">
        <v>1620</v>
      </c>
      <c r="AB203">
        <v>472.5</v>
      </c>
    </row>
    <row r="204" spans="1:28" x14ac:dyDescent="0.25">
      <c r="A204">
        <v>3303</v>
      </c>
      <c r="B204" t="s">
        <v>240</v>
      </c>
      <c r="C204" t="s">
        <v>160</v>
      </c>
      <c r="D204" t="s">
        <v>36</v>
      </c>
      <c r="E204">
        <v>11</v>
      </c>
      <c r="F204">
        <v>165</v>
      </c>
      <c r="G204">
        <v>2227.5</v>
      </c>
      <c r="H204">
        <v>0</v>
      </c>
      <c r="I204">
        <v>0</v>
      </c>
      <c r="J204">
        <v>0</v>
      </c>
      <c r="K204">
        <v>1620</v>
      </c>
      <c r="L204">
        <v>2227.5</v>
      </c>
      <c r="M204">
        <v>1282.5</v>
      </c>
      <c r="O204">
        <v>3308</v>
      </c>
      <c r="Q204">
        <v>3308</v>
      </c>
      <c r="R204" t="s">
        <v>242</v>
      </c>
      <c r="S204" t="s">
        <v>160</v>
      </c>
      <c r="T204" t="s">
        <v>36</v>
      </c>
      <c r="U204">
        <v>4</v>
      </c>
      <c r="V204">
        <v>60</v>
      </c>
      <c r="W204">
        <v>648</v>
      </c>
      <c r="X204">
        <v>0</v>
      </c>
      <c r="Y204">
        <v>0</v>
      </c>
      <c r="Z204">
        <v>0</v>
      </c>
      <c r="AA204">
        <v>648</v>
      </c>
      <c r="AB204">
        <v>189</v>
      </c>
    </row>
    <row r="205" spans="1:28" x14ac:dyDescent="0.25">
      <c r="A205">
        <v>3307</v>
      </c>
      <c r="B205" t="s">
        <v>241</v>
      </c>
      <c r="C205" t="s">
        <v>160</v>
      </c>
      <c r="D205" t="s">
        <v>36</v>
      </c>
      <c r="E205">
        <v>7</v>
      </c>
      <c r="F205">
        <v>105</v>
      </c>
      <c r="G205">
        <v>1417.5</v>
      </c>
      <c r="H205">
        <v>0</v>
      </c>
      <c r="I205">
        <v>0</v>
      </c>
      <c r="J205">
        <v>0</v>
      </c>
      <c r="K205">
        <v>1012.5</v>
      </c>
      <c r="L205">
        <v>1417.5</v>
      </c>
      <c r="M205">
        <v>826.875</v>
      </c>
      <c r="O205">
        <v>3309</v>
      </c>
      <c r="Q205">
        <v>3309</v>
      </c>
      <c r="R205" t="s">
        <v>243</v>
      </c>
      <c r="S205" t="s">
        <v>160</v>
      </c>
      <c r="T205" t="s">
        <v>36</v>
      </c>
      <c r="U205">
        <v>17</v>
      </c>
      <c r="V205">
        <v>255</v>
      </c>
      <c r="W205">
        <v>2754</v>
      </c>
      <c r="X205">
        <v>0</v>
      </c>
      <c r="Y205">
        <v>0</v>
      </c>
      <c r="Z205">
        <v>0</v>
      </c>
      <c r="AA205">
        <v>2754</v>
      </c>
      <c r="AB205">
        <v>803.25</v>
      </c>
    </row>
    <row r="206" spans="1:28" x14ac:dyDescent="0.25">
      <c r="A206">
        <v>3308</v>
      </c>
      <c r="B206" t="s">
        <v>242</v>
      </c>
      <c r="C206" t="s">
        <v>160</v>
      </c>
      <c r="D206" t="s">
        <v>36</v>
      </c>
      <c r="E206">
        <v>1</v>
      </c>
      <c r="F206">
        <v>15</v>
      </c>
      <c r="G206">
        <v>202.5</v>
      </c>
      <c r="H206">
        <v>0</v>
      </c>
      <c r="I206">
        <v>0</v>
      </c>
      <c r="J206">
        <v>0</v>
      </c>
      <c r="K206">
        <v>202.5</v>
      </c>
      <c r="L206">
        <v>202.5</v>
      </c>
      <c r="M206">
        <v>84.374999999999986</v>
      </c>
      <c r="O206">
        <v>3312</v>
      </c>
      <c r="Q206">
        <v>3312</v>
      </c>
      <c r="R206" t="s">
        <v>244</v>
      </c>
      <c r="S206" t="s">
        <v>160</v>
      </c>
      <c r="T206" t="s">
        <v>36</v>
      </c>
      <c r="U206">
        <v>25</v>
      </c>
      <c r="V206">
        <v>375</v>
      </c>
      <c r="W206">
        <v>4050</v>
      </c>
      <c r="X206">
        <v>0</v>
      </c>
      <c r="Y206">
        <v>0</v>
      </c>
      <c r="Z206">
        <v>0</v>
      </c>
      <c r="AA206">
        <v>4050</v>
      </c>
      <c r="AB206">
        <v>1181.25</v>
      </c>
    </row>
    <row r="207" spans="1:28" x14ac:dyDescent="0.25">
      <c r="A207">
        <v>3309</v>
      </c>
      <c r="B207" t="s">
        <v>243</v>
      </c>
      <c r="C207" t="s">
        <v>160</v>
      </c>
      <c r="D207" t="s">
        <v>36</v>
      </c>
      <c r="E207">
        <v>15</v>
      </c>
      <c r="F207">
        <v>225</v>
      </c>
      <c r="G207">
        <v>3037.5</v>
      </c>
      <c r="H207">
        <v>0</v>
      </c>
      <c r="I207">
        <v>0</v>
      </c>
      <c r="J207">
        <v>0</v>
      </c>
      <c r="K207">
        <v>2430</v>
      </c>
      <c r="L207">
        <v>3037.5</v>
      </c>
      <c r="M207">
        <v>1620</v>
      </c>
      <c r="O207">
        <v>3314</v>
      </c>
      <c r="Q207">
        <v>3314</v>
      </c>
      <c r="R207" t="s">
        <v>245</v>
      </c>
      <c r="S207" t="s">
        <v>160</v>
      </c>
      <c r="T207" t="s">
        <v>36</v>
      </c>
      <c r="U207">
        <v>14</v>
      </c>
      <c r="V207">
        <v>210</v>
      </c>
      <c r="W207">
        <v>2268</v>
      </c>
      <c r="X207">
        <v>0</v>
      </c>
      <c r="Y207">
        <v>0</v>
      </c>
      <c r="Z207">
        <v>0</v>
      </c>
      <c r="AA207">
        <v>2268</v>
      </c>
      <c r="AB207">
        <v>661.5</v>
      </c>
    </row>
    <row r="208" spans="1:28" x14ac:dyDescent="0.25">
      <c r="A208">
        <v>3312</v>
      </c>
      <c r="B208" t="s">
        <v>244</v>
      </c>
      <c r="C208" t="s">
        <v>160</v>
      </c>
      <c r="D208" t="s">
        <v>36</v>
      </c>
      <c r="E208">
        <v>17</v>
      </c>
      <c r="F208">
        <v>255</v>
      </c>
      <c r="G208">
        <v>3442.5</v>
      </c>
      <c r="H208">
        <v>0</v>
      </c>
      <c r="I208">
        <v>0</v>
      </c>
      <c r="J208">
        <v>0</v>
      </c>
      <c r="K208">
        <v>2835</v>
      </c>
      <c r="L208">
        <v>3442.5</v>
      </c>
      <c r="M208">
        <v>1788.75</v>
      </c>
      <c r="O208">
        <v>3317</v>
      </c>
      <c r="Q208">
        <v>3317</v>
      </c>
      <c r="R208" t="s">
        <v>246</v>
      </c>
      <c r="S208" t="s">
        <v>160</v>
      </c>
      <c r="T208" t="s">
        <v>36</v>
      </c>
      <c r="U208">
        <v>21</v>
      </c>
      <c r="V208">
        <v>315</v>
      </c>
      <c r="W208">
        <v>3402</v>
      </c>
      <c r="X208">
        <v>0</v>
      </c>
      <c r="Y208">
        <v>0</v>
      </c>
      <c r="Z208">
        <v>0</v>
      </c>
      <c r="AA208">
        <v>3402</v>
      </c>
      <c r="AB208">
        <v>992.25</v>
      </c>
    </row>
    <row r="209" spans="1:28" x14ac:dyDescent="0.25">
      <c r="A209">
        <v>3314</v>
      </c>
      <c r="B209" t="s">
        <v>245</v>
      </c>
      <c r="C209" t="s">
        <v>160</v>
      </c>
      <c r="D209" t="s">
        <v>36</v>
      </c>
      <c r="E209">
        <v>8</v>
      </c>
      <c r="F209">
        <v>120</v>
      </c>
      <c r="G209">
        <v>1620</v>
      </c>
      <c r="H209">
        <v>0</v>
      </c>
      <c r="I209">
        <v>0</v>
      </c>
      <c r="J209">
        <v>0</v>
      </c>
      <c r="K209">
        <v>1417.5</v>
      </c>
      <c r="L209">
        <v>1620</v>
      </c>
      <c r="M209">
        <v>793.125</v>
      </c>
      <c r="O209">
        <v>3318</v>
      </c>
      <c r="Q209">
        <v>3318</v>
      </c>
      <c r="R209" t="s">
        <v>247</v>
      </c>
      <c r="S209" t="s">
        <v>160</v>
      </c>
      <c r="T209" t="s">
        <v>36</v>
      </c>
      <c r="U209">
        <v>7</v>
      </c>
      <c r="V209">
        <v>105</v>
      </c>
      <c r="W209">
        <v>1134</v>
      </c>
      <c r="X209">
        <v>0</v>
      </c>
      <c r="Y209">
        <v>0</v>
      </c>
      <c r="Z209">
        <v>0</v>
      </c>
      <c r="AA209">
        <v>1134</v>
      </c>
      <c r="AB209">
        <v>330.75</v>
      </c>
    </row>
    <row r="210" spans="1:28" x14ac:dyDescent="0.25">
      <c r="A210">
        <v>3317</v>
      </c>
      <c r="B210" t="s">
        <v>246</v>
      </c>
      <c r="C210" t="s">
        <v>160</v>
      </c>
      <c r="D210" t="s">
        <v>36</v>
      </c>
      <c r="E210">
        <v>14</v>
      </c>
      <c r="F210">
        <v>210</v>
      </c>
      <c r="G210">
        <v>2835</v>
      </c>
      <c r="H210">
        <v>0</v>
      </c>
      <c r="I210">
        <v>0</v>
      </c>
      <c r="J210">
        <v>0</v>
      </c>
      <c r="K210">
        <v>2227.5</v>
      </c>
      <c r="L210">
        <v>2835</v>
      </c>
      <c r="M210">
        <v>1535.625</v>
      </c>
      <c r="O210">
        <v>3320</v>
      </c>
      <c r="Q210">
        <v>3320</v>
      </c>
      <c r="R210" t="s">
        <v>248</v>
      </c>
      <c r="S210" t="s">
        <v>160</v>
      </c>
      <c r="T210" t="s">
        <v>36</v>
      </c>
      <c r="U210">
        <v>64</v>
      </c>
      <c r="V210">
        <v>960</v>
      </c>
      <c r="W210">
        <v>10368</v>
      </c>
      <c r="X210">
        <v>0</v>
      </c>
      <c r="Y210">
        <v>0</v>
      </c>
      <c r="Z210">
        <v>0</v>
      </c>
      <c r="AA210">
        <v>10368</v>
      </c>
      <c r="AB210">
        <v>3024</v>
      </c>
    </row>
    <row r="211" spans="1:28" x14ac:dyDescent="0.25">
      <c r="A211">
        <v>3318</v>
      </c>
      <c r="B211" t="s">
        <v>247</v>
      </c>
      <c r="C211" t="s">
        <v>160</v>
      </c>
      <c r="D211" t="s">
        <v>36</v>
      </c>
      <c r="E211">
        <v>7</v>
      </c>
      <c r="F211">
        <v>105</v>
      </c>
      <c r="G211">
        <v>1417.5</v>
      </c>
      <c r="H211">
        <v>0</v>
      </c>
      <c r="I211">
        <v>0</v>
      </c>
      <c r="J211">
        <v>0</v>
      </c>
      <c r="K211">
        <v>1012.5</v>
      </c>
      <c r="L211">
        <v>1417.5</v>
      </c>
      <c r="M211">
        <v>826.875</v>
      </c>
      <c r="O211">
        <v>3322</v>
      </c>
      <c r="Q211">
        <v>3322</v>
      </c>
      <c r="R211" t="s">
        <v>249</v>
      </c>
      <c r="S211" t="s">
        <v>160</v>
      </c>
      <c r="T211" t="s">
        <v>36</v>
      </c>
      <c r="U211">
        <v>38</v>
      </c>
      <c r="V211">
        <v>570</v>
      </c>
      <c r="W211">
        <v>6156</v>
      </c>
      <c r="X211">
        <v>0</v>
      </c>
      <c r="Y211">
        <v>0</v>
      </c>
      <c r="Z211">
        <v>0</v>
      </c>
      <c r="AA211">
        <v>6156</v>
      </c>
      <c r="AB211">
        <v>1795.5</v>
      </c>
    </row>
    <row r="212" spans="1:28" x14ac:dyDescent="0.25">
      <c r="A212">
        <v>3320</v>
      </c>
      <c r="B212" t="s">
        <v>248</v>
      </c>
      <c r="C212" t="s">
        <v>160</v>
      </c>
      <c r="D212" t="s">
        <v>36</v>
      </c>
      <c r="E212">
        <v>42</v>
      </c>
      <c r="F212">
        <v>630</v>
      </c>
      <c r="G212">
        <v>8505</v>
      </c>
      <c r="H212">
        <v>0</v>
      </c>
      <c r="I212">
        <v>0</v>
      </c>
      <c r="J212">
        <v>0</v>
      </c>
      <c r="K212">
        <v>6682.5</v>
      </c>
      <c r="L212">
        <v>8505</v>
      </c>
      <c r="M212">
        <v>4606.875</v>
      </c>
      <c r="O212">
        <v>3323</v>
      </c>
      <c r="Q212">
        <v>3323</v>
      </c>
      <c r="R212" t="s">
        <v>250</v>
      </c>
      <c r="S212" t="s">
        <v>160</v>
      </c>
      <c r="T212" t="s">
        <v>36</v>
      </c>
      <c r="U212">
        <v>11</v>
      </c>
      <c r="V212">
        <v>165</v>
      </c>
      <c r="W212">
        <v>1782</v>
      </c>
      <c r="X212">
        <v>0</v>
      </c>
      <c r="Y212">
        <v>0</v>
      </c>
      <c r="Z212">
        <v>0</v>
      </c>
      <c r="AA212">
        <v>1782</v>
      </c>
      <c r="AB212">
        <v>519.75</v>
      </c>
    </row>
    <row r="213" spans="1:28" x14ac:dyDescent="0.25">
      <c r="A213">
        <v>3322</v>
      </c>
      <c r="B213" t="s">
        <v>249</v>
      </c>
      <c r="C213" t="s">
        <v>160</v>
      </c>
      <c r="D213" t="s">
        <v>36</v>
      </c>
      <c r="E213">
        <v>24</v>
      </c>
      <c r="F213">
        <v>360</v>
      </c>
      <c r="G213">
        <v>4860</v>
      </c>
      <c r="H213">
        <v>0</v>
      </c>
      <c r="I213">
        <v>0</v>
      </c>
      <c r="J213">
        <v>0</v>
      </c>
      <c r="K213">
        <v>3847.5</v>
      </c>
      <c r="L213">
        <v>4860</v>
      </c>
      <c r="M213">
        <v>2615.625</v>
      </c>
      <c r="O213">
        <v>3325</v>
      </c>
      <c r="Q213">
        <v>3325</v>
      </c>
      <c r="R213" t="s">
        <v>251</v>
      </c>
      <c r="S213" t="s">
        <v>160</v>
      </c>
      <c r="T213" t="s">
        <v>36</v>
      </c>
      <c r="U213">
        <v>23</v>
      </c>
      <c r="V213">
        <v>345</v>
      </c>
      <c r="W213">
        <v>3726</v>
      </c>
      <c r="X213">
        <v>0</v>
      </c>
      <c r="Y213">
        <v>0</v>
      </c>
      <c r="Z213">
        <v>0</v>
      </c>
      <c r="AA213">
        <v>3726</v>
      </c>
      <c r="AB213">
        <v>1086.75</v>
      </c>
    </row>
    <row r="214" spans="1:28" x14ac:dyDescent="0.25">
      <c r="A214">
        <v>3323</v>
      </c>
      <c r="B214" t="s">
        <v>250</v>
      </c>
      <c r="C214" t="s">
        <v>160</v>
      </c>
      <c r="D214" t="s">
        <v>36</v>
      </c>
      <c r="E214">
        <v>7</v>
      </c>
      <c r="F214">
        <v>105</v>
      </c>
      <c r="G214">
        <v>1417.5</v>
      </c>
      <c r="H214">
        <v>0</v>
      </c>
      <c r="I214">
        <v>0</v>
      </c>
      <c r="J214">
        <v>0</v>
      </c>
      <c r="K214">
        <v>1012.5</v>
      </c>
      <c r="L214">
        <v>1417.5</v>
      </c>
      <c r="M214">
        <v>826.875</v>
      </c>
      <c r="O214">
        <v>3328</v>
      </c>
      <c r="Q214">
        <v>3328</v>
      </c>
      <c r="R214" t="s">
        <v>360</v>
      </c>
      <c r="S214" t="s">
        <v>160</v>
      </c>
      <c r="T214" t="s">
        <v>36</v>
      </c>
      <c r="U214">
        <v>34</v>
      </c>
      <c r="V214">
        <v>510</v>
      </c>
      <c r="W214">
        <v>5508</v>
      </c>
      <c r="X214">
        <v>0</v>
      </c>
      <c r="Y214">
        <v>0</v>
      </c>
      <c r="Z214">
        <v>0</v>
      </c>
      <c r="AA214">
        <v>5508</v>
      </c>
      <c r="AB214">
        <v>1606.5</v>
      </c>
    </row>
    <row r="215" spans="1:28" x14ac:dyDescent="0.25">
      <c r="A215">
        <v>3325</v>
      </c>
      <c r="B215" t="s">
        <v>251</v>
      </c>
      <c r="C215" t="s">
        <v>160</v>
      </c>
      <c r="D215" t="s">
        <v>36</v>
      </c>
      <c r="E215">
        <v>11</v>
      </c>
      <c r="F215">
        <v>165</v>
      </c>
      <c r="G215">
        <v>2227.5</v>
      </c>
      <c r="H215">
        <v>0</v>
      </c>
      <c r="I215">
        <v>0</v>
      </c>
      <c r="J215">
        <v>0</v>
      </c>
      <c r="K215">
        <v>1822.5</v>
      </c>
      <c r="L215">
        <v>2227.5</v>
      </c>
      <c r="M215">
        <v>1164.375</v>
      </c>
      <c r="O215">
        <v>3332</v>
      </c>
      <c r="Q215">
        <v>3332</v>
      </c>
      <c r="R215" t="s">
        <v>253</v>
      </c>
      <c r="S215" t="s">
        <v>160</v>
      </c>
      <c r="T215" t="s">
        <v>36</v>
      </c>
      <c r="U215">
        <v>12</v>
      </c>
      <c r="V215">
        <v>180</v>
      </c>
      <c r="W215">
        <v>1944</v>
      </c>
      <c r="X215">
        <v>0</v>
      </c>
      <c r="Y215">
        <v>0</v>
      </c>
      <c r="Z215">
        <v>0</v>
      </c>
      <c r="AA215">
        <v>1944</v>
      </c>
      <c r="AB215">
        <v>567</v>
      </c>
    </row>
    <row r="216" spans="1:28" x14ac:dyDescent="0.25">
      <c r="A216">
        <v>3328</v>
      </c>
      <c r="B216" t="s">
        <v>252</v>
      </c>
      <c r="C216" t="s">
        <v>160</v>
      </c>
      <c r="D216" t="s">
        <v>36</v>
      </c>
      <c r="E216">
        <v>22</v>
      </c>
      <c r="F216">
        <v>330</v>
      </c>
      <c r="G216">
        <v>4455</v>
      </c>
      <c r="H216">
        <v>0</v>
      </c>
      <c r="I216">
        <v>0</v>
      </c>
      <c r="J216">
        <v>0</v>
      </c>
      <c r="K216">
        <v>3442.5</v>
      </c>
      <c r="L216">
        <v>4455</v>
      </c>
      <c r="M216">
        <v>2446.875</v>
      </c>
      <c r="O216">
        <v>3337</v>
      </c>
      <c r="Q216">
        <v>3337</v>
      </c>
      <c r="R216" t="s">
        <v>254</v>
      </c>
      <c r="S216" t="s">
        <v>160</v>
      </c>
      <c r="T216" t="s">
        <v>36</v>
      </c>
      <c r="U216">
        <v>16</v>
      </c>
      <c r="V216">
        <v>240</v>
      </c>
      <c r="W216">
        <v>2592</v>
      </c>
      <c r="X216">
        <v>0</v>
      </c>
      <c r="Y216">
        <v>0</v>
      </c>
      <c r="Z216">
        <v>0</v>
      </c>
      <c r="AA216">
        <v>2592</v>
      </c>
      <c r="AB216">
        <v>756</v>
      </c>
    </row>
    <row r="217" spans="1:28" x14ac:dyDescent="0.25">
      <c r="A217">
        <v>3332</v>
      </c>
      <c r="B217" t="s">
        <v>253</v>
      </c>
      <c r="C217" t="s">
        <v>160</v>
      </c>
      <c r="D217" t="s">
        <v>36</v>
      </c>
      <c r="E217">
        <v>10</v>
      </c>
      <c r="F217">
        <v>150</v>
      </c>
      <c r="G217">
        <v>2025</v>
      </c>
      <c r="H217">
        <v>0</v>
      </c>
      <c r="I217">
        <v>0</v>
      </c>
      <c r="J217">
        <v>0</v>
      </c>
      <c r="K217">
        <v>1620</v>
      </c>
      <c r="L217">
        <v>2025</v>
      </c>
      <c r="M217">
        <v>1080</v>
      </c>
      <c r="O217">
        <v>3338</v>
      </c>
      <c r="Q217">
        <v>3338</v>
      </c>
      <c r="R217" t="s">
        <v>255</v>
      </c>
      <c r="S217" t="s">
        <v>160</v>
      </c>
      <c r="T217" t="s">
        <v>36</v>
      </c>
      <c r="U217">
        <v>60</v>
      </c>
      <c r="V217">
        <v>900</v>
      </c>
      <c r="W217">
        <v>9720</v>
      </c>
      <c r="X217">
        <v>0</v>
      </c>
      <c r="Y217">
        <v>0</v>
      </c>
      <c r="Z217">
        <v>0</v>
      </c>
      <c r="AA217">
        <v>9720</v>
      </c>
      <c r="AB217">
        <v>2835</v>
      </c>
    </row>
    <row r="218" spans="1:28" x14ac:dyDescent="0.25">
      <c r="A218">
        <v>3337</v>
      </c>
      <c r="B218" t="s">
        <v>254</v>
      </c>
      <c r="C218" t="s">
        <v>160</v>
      </c>
      <c r="D218" t="s">
        <v>36</v>
      </c>
      <c r="E218">
        <v>8</v>
      </c>
      <c r="F218">
        <v>120</v>
      </c>
      <c r="G218">
        <v>1620</v>
      </c>
      <c r="H218">
        <v>0</v>
      </c>
      <c r="I218">
        <v>0</v>
      </c>
      <c r="J218">
        <v>0</v>
      </c>
      <c r="K218">
        <v>1215</v>
      </c>
      <c r="L218">
        <v>1620</v>
      </c>
      <c r="M218">
        <v>911.25</v>
      </c>
      <c r="O218">
        <v>3339</v>
      </c>
      <c r="Q218">
        <v>3339</v>
      </c>
      <c r="R218" t="s">
        <v>256</v>
      </c>
      <c r="S218" t="s">
        <v>160</v>
      </c>
      <c r="T218" t="s">
        <v>36</v>
      </c>
      <c r="U218">
        <v>35</v>
      </c>
      <c r="V218">
        <v>525</v>
      </c>
      <c r="W218">
        <v>5670</v>
      </c>
      <c r="X218">
        <v>0</v>
      </c>
      <c r="Y218">
        <v>0</v>
      </c>
      <c r="Z218">
        <v>0</v>
      </c>
      <c r="AA218">
        <v>5670</v>
      </c>
      <c r="AB218">
        <v>1653.75</v>
      </c>
    </row>
    <row r="219" spans="1:28" x14ac:dyDescent="0.25">
      <c r="A219">
        <v>3338</v>
      </c>
      <c r="B219" t="s">
        <v>255</v>
      </c>
      <c r="C219" t="s">
        <v>160</v>
      </c>
      <c r="D219" t="s">
        <v>36</v>
      </c>
      <c r="E219">
        <v>37</v>
      </c>
      <c r="F219">
        <v>555</v>
      </c>
      <c r="G219">
        <v>7492.5</v>
      </c>
      <c r="H219">
        <v>0</v>
      </c>
      <c r="I219">
        <v>0</v>
      </c>
      <c r="J219">
        <v>0</v>
      </c>
      <c r="K219">
        <v>5872.5</v>
      </c>
      <c r="L219">
        <v>7492.5</v>
      </c>
      <c r="M219">
        <v>4066.875</v>
      </c>
      <c r="O219">
        <v>3340</v>
      </c>
      <c r="Q219">
        <v>3340</v>
      </c>
      <c r="R219" t="s">
        <v>257</v>
      </c>
      <c r="S219" t="s">
        <v>160</v>
      </c>
      <c r="T219" t="s">
        <v>36</v>
      </c>
      <c r="U219">
        <v>112</v>
      </c>
      <c r="V219">
        <v>1680</v>
      </c>
      <c r="W219">
        <v>18144</v>
      </c>
      <c r="X219">
        <v>0</v>
      </c>
      <c r="Y219">
        <v>0</v>
      </c>
      <c r="Z219">
        <v>0</v>
      </c>
      <c r="AA219">
        <v>18144</v>
      </c>
      <c r="AB219">
        <v>5292</v>
      </c>
    </row>
    <row r="220" spans="1:28" x14ac:dyDescent="0.25">
      <c r="A220">
        <v>3339</v>
      </c>
      <c r="B220" t="s">
        <v>256</v>
      </c>
      <c r="C220" t="s">
        <v>160</v>
      </c>
      <c r="D220" t="s">
        <v>36</v>
      </c>
      <c r="E220">
        <v>30</v>
      </c>
      <c r="F220">
        <v>450</v>
      </c>
      <c r="G220">
        <v>6075</v>
      </c>
      <c r="H220">
        <v>0</v>
      </c>
      <c r="I220">
        <v>0</v>
      </c>
      <c r="J220">
        <v>0</v>
      </c>
      <c r="K220">
        <v>4860</v>
      </c>
      <c r="L220">
        <v>6075</v>
      </c>
      <c r="M220">
        <v>3240</v>
      </c>
      <c r="O220">
        <v>3346</v>
      </c>
      <c r="Q220">
        <v>3346</v>
      </c>
      <c r="R220" t="s">
        <v>258</v>
      </c>
      <c r="S220" t="s">
        <v>160</v>
      </c>
      <c r="T220" t="s">
        <v>36</v>
      </c>
      <c r="U220">
        <v>24</v>
      </c>
      <c r="V220">
        <v>360</v>
      </c>
      <c r="W220">
        <v>3888</v>
      </c>
      <c r="X220">
        <v>0</v>
      </c>
      <c r="Y220">
        <v>0</v>
      </c>
      <c r="Z220">
        <v>0</v>
      </c>
      <c r="AA220">
        <v>3888</v>
      </c>
      <c r="AB220">
        <v>1134</v>
      </c>
    </row>
    <row r="221" spans="1:28" x14ac:dyDescent="0.25">
      <c r="A221">
        <v>3340</v>
      </c>
      <c r="B221" t="s">
        <v>257</v>
      </c>
      <c r="C221" t="s">
        <v>160</v>
      </c>
      <c r="D221" t="s">
        <v>36</v>
      </c>
      <c r="E221">
        <v>72</v>
      </c>
      <c r="F221">
        <v>1080</v>
      </c>
      <c r="G221">
        <v>14580</v>
      </c>
      <c r="H221">
        <v>0</v>
      </c>
      <c r="I221">
        <v>0</v>
      </c>
      <c r="J221">
        <v>0</v>
      </c>
      <c r="K221">
        <v>11542.5</v>
      </c>
      <c r="L221">
        <v>14580</v>
      </c>
      <c r="M221">
        <v>7846.875</v>
      </c>
      <c r="O221">
        <v>3347</v>
      </c>
      <c r="Q221">
        <v>3347</v>
      </c>
      <c r="R221" t="s">
        <v>259</v>
      </c>
      <c r="S221" t="s">
        <v>160</v>
      </c>
      <c r="T221" t="s">
        <v>36</v>
      </c>
      <c r="U221">
        <v>14</v>
      </c>
      <c r="V221">
        <v>210</v>
      </c>
      <c r="W221">
        <v>2268</v>
      </c>
      <c r="X221">
        <v>0</v>
      </c>
      <c r="Y221">
        <v>0</v>
      </c>
      <c r="Z221">
        <v>0</v>
      </c>
      <c r="AA221">
        <v>2268</v>
      </c>
      <c r="AB221">
        <v>661.5</v>
      </c>
    </row>
    <row r="222" spans="1:28" x14ac:dyDescent="0.25">
      <c r="A222">
        <v>3346</v>
      </c>
      <c r="B222" t="s">
        <v>258</v>
      </c>
      <c r="C222" t="s">
        <v>160</v>
      </c>
      <c r="D222" t="s">
        <v>36</v>
      </c>
      <c r="E222">
        <v>16</v>
      </c>
      <c r="F222">
        <v>240</v>
      </c>
      <c r="G222">
        <v>3240</v>
      </c>
      <c r="H222">
        <v>0</v>
      </c>
      <c r="I222">
        <v>0</v>
      </c>
      <c r="J222">
        <v>0</v>
      </c>
      <c r="K222">
        <v>2632.5</v>
      </c>
      <c r="L222">
        <v>3240</v>
      </c>
      <c r="M222">
        <v>1704.375</v>
      </c>
      <c r="O222">
        <v>3350</v>
      </c>
      <c r="Q222">
        <v>3350</v>
      </c>
      <c r="R222" t="s">
        <v>260</v>
      </c>
      <c r="S222" t="s">
        <v>160</v>
      </c>
      <c r="T222" t="s">
        <v>36</v>
      </c>
      <c r="U222">
        <v>18</v>
      </c>
      <c r="V222">
        <v>270</v>
      </c>
      <c r="W222">
        <v>2916</v>
      </c>
      <c r="X222">
        <v>0</v>
      </c>
      <c r="Y222">
        <v>0</v>
      </c>
      <c r="Z222">
        <v>0</v>
      </c>
      <c r="AA222">
        <v>2916</v>
      </c>
      <c r="AB222">
        <v>850.5</v>
      </c>
    </row>
    <row r="223" spans="1:28" x14ac:dyDescent="0.25">
      <c r="A223">
        <v>3347</v>
      </c>
      <c r="B223" t="s">
        <v>259</v>
      </c>
      <c r="C223" t="s">
        <v>160</v>
      </c>
      <c r="D223" t="s">
        <v>36</v>
      </c>
      <c r="E223">
        <v>9</v>
      </c>
      <c r="F223">
        <v>135</v>
      </c>
      <c r="G223">
        <v>1822.5</v>
      </c>
      <c r="H223">
        <v>0</v>
      </c>
      <c r="I223">
        <v>0</v>
      </c>
      <c r="J223">
        <v>0</v>
      </c>
      <c r="K223">
        <v>1417.5</v>
      </c>
      <c r="L223">
        <v>1822.5</v>
      </c>
      <c r="M223">
        <v>995.625</v>
      </c>
      <c r="O223">
        <v>3351</v>
      </c>
      <c r="Q223">
        <v>3351</v>
      </c>
      <c r="R223" t="s">
        <v>261</v>
      </c>
      <c r="S223" t="s">
        <v>160</v>
      </c>
      <c r="T223" t="s">
        <v>36</v>
      </c>
      <c r="U223">
        <v>27</v>
      </c>
      <c r="V223">
        <v>405</v>
      </c>
      <c r="W223">
        <v>4374</v>
      </c>
      <c r="X223">
        <v>0</v>
      </c>
      <c r="Y223">
        <v>0</v>
      </c>
      <c r="Z223">
        <v>0</v>
      </c>
      <c r="AA223">
        <v>4374</v>
      </c>
      <c r="AB223">
        <v>1275.75</v>
      </c>
    </row>
    <row r="224" spans="1:28" x14ac:dyDescent="0.25">
      <c r="A224">
        <v>3350</v>
      </c>
      <c r="B224" t="s">
        <v>260</v>
      </c>
      <c r="C224" t="s">
        <v>160</v>
      </c>
      <c r="D224" t="s">
        <v>36</v>
      </c>
      <c r="E224">
        <v>8</v>
      </c>
      <c r="F224">
        <v>120</v>
      </c>
      <c r="G224">
        <v>1620</v>
      </c>
      <c r="H224">
        <v>0</v>
      </c>
      <c r="I224">
        <v>0</v>
      </c>
      <c r="J224">
        <v>0</v>
      </c>
      <c r="K224">
        <v>1215</v>
      </c>
      <c r="L224">
        <v>1620</v>
      </c>
      <c r="M224">
        <v>911.25</v>
      </c>
      <c r="O224">
        <v>3356</v>
      </c>
      <c r="Q224">
        <v>3356</v>
      </c>
      <c r="R224" t="s">
        <v>262</v>
      </c>
      <c r="S224" t="s">
        <v>160</v>
      </c>
      <c r="T224" t="s">
        <v>36</v>
      </c>
      <c r="U224">
        <v>85</v>
      </c>
      <c r="V224">
        <v>1275</v>
      </c>
      <c r="W224">
        <v>13770</v>
      </c>
      <c r="X224">
        <v>0</v>
      </c>
      <c r="Y224">
        <v>0</v>
      </c>
      <c r="Z224">
        <v>0</v>
      </c>
      <c r="AA224">
        <v>13770</v>
      </c>
      <c r="AB224">
        <v>4016.25</v>
      </c>
    </row>
    <row r="225" spans="1:28" x14ac:dyDescent="0.25">
      <c r="A225">
        <v>3351</v>
      </c>
      <c r="B225" t="s">
        <v>261</v>
      </c>
      <c r="C225" t="s">
        <v>160</v>
      </c>
      <c r="D225" t="s">
        <v>36</v>
      </c>
      <c r="E225">
        <v>17</v>
      </c>
      <c r="F225">
        <v>255</v>
      </c>
      <c r="G225">
        <v>3442.5</v>
      </c>
      <c r="H225">
        <v>0</v>
      </c>
      <c r="I225">
        <v>0</v>
      </c>
      <c r="J225">
        <v>0</v>
      </c>
      <c r="K225">
        <v>2632.5</v>
      </c>
      <c r="L225">
        <v>3442.5</v>
      </c>
      <c r="M225">
        <v>1906.875</v>
      </c>
      <c r="O225">
        <v>3360</v>
      </c>
      <c r="Q225">
        <v>3360</v>
      </c>
      <c r="R225" t="s">
        <v>263</v>
      </c>
      <c r="S225" t="s">
        <v>160</v>
      </c>
      <c r="T225" t="s">
        <v>36</v>
      </c>
      <c r="U225">
        <v>109</v>
      </c>
      <c r="V225">
        <v>1635</v>
      </c>
      <c r="W225">
        <v>17658</v>
      </c>
      <c r="X225">
        <v>0</v>
      </c>
      <c r="Y225">
        <v>0</v>
      </c>
      <c r="Z225">
        <v>0</v>
      </c>
      <c r="AA225">
        <v>17658</v>
      </c>
      <c r="AB225">
        <v>5150.25</v>
      </c>
    </row>
    <row r="226" spans="1:28" x14ac:dyDescent="0.25">
      <c r="A226">
        <v>3356</v>
      </c>
      <c r="B226" t="s">
        <v>262</v>
      </c>
      <c r="C226" t="s">
        <v>160</v>
      </c>
      <c r="D226" t="s">
        <v>36</v>
      </c>
      <c r="E226">
        <v>43</v>
      </c>
      <c r="F226">
        <v>645</v>
      </c>
      <c r="G226">
        <v>8707.5</v>
      </c>
      <c r="H226">
        <v>0</v>
      </c>
      <c r="I226">
        <v>0</v>
      </c>
      <c r="J226">
        <v>0</v>
      </c>
      <c r="K226">
        <v>6885</v>
      </c>
      <c r="L226">
        <v>8707.5</v>
      </c>
      <c r="M226">
        <v>4691.25</v>
      </c>
      <c r="O226">
        <v>3364</v>
      </c>
      <c r="Q226">
        <v>3364</v>
      </c>
      <c r="R226" t="s">
        <v>264</v>
      </c>
      <c r="S226" t="s">
        <v>160</v>
      </c>
      <c r="T226" t="s">
        <v>36</v>
      </c>
      <c r="U226">
        <v>33</v>
      </c>
      <c r="V226">
        <v>495</v>
      </c>
      <c r="W226">
        <v>5346</v>
      </c>
      <c r="X226">
        <v>0</v>
      </c>
      <c r="Y226">
        <v>0</v>
      </c>
      <c r="Z226">
        <v>0</v>
      </c>
      <c r="AA226">
        <v>5346</v>
      </c>
      <c r="AB226">
        <v>1559.25</v>
      </c>
    </row>
    <row r="227" spans="1:28" x14ac:dyDescent="0.25">
      <c r="A227">
        <v>3360</v>
      </c>
      <c r="B227" t="s">
        <v>263</v>
      </c>
      <c r="C227" t="s">
        <v>160</v>
      </c>
      <c r="D227" t="s">
        <v>36</v>
      </c>
      <c r="E227">
        <v>71</v>
      </c>
      <c r="F227">
        <v>1065</v>
      </c>
      <c r="G227">
        <v>14377.5</v>
      </c>
      <c r="H227">
        <v>0</v>
      </c>
      <c r="I227">
        <v>0</v>
      </c>
      <c r="J227">
        <v>0</v>
      </c>
      <c r="K227">
        <v>11340</v>
      </c>
      <c r="L227">
        <v>14377.5</v>
      </c>
      <c r="M227">
        <v>7762.5</v>
      </c>
      <c r="O227">
        <v>3373</v>
      </c>
      <c r="Q227">
        <v>3373</v>
      </c>
      <c r="R227" t="s">
        <v>265</v>
      </c>
      <c r="S227" t="s">
        <v>160</v>
      </c>
      <c r="T227" t="s">
        <v>36</v>
      </c>
      <c r="U227">
        <v>76</v>
      </c>
      <c r="V227">
        <v>1140</v>
      </c>
      <c r="W227">
        <v>12312</v>
      </c>
      <c r="X227">
        <v>0</v>
      </c>
      <c r="Y227">
        <v>0</v>
      </c>
      <c r="Z227">
        <v>0</v>
      </c>
      <c r="AA227">
        <v>12312</v>
      </c>
      <c r="AB227">
        <v>3591</v>
      </c>
    </row>
    <row r="228" spans="1:28" x14ac:dyDescent="0.25">
      <c r="A228">
        <v>3364</v>
      </c>
      <c r="B228" t="s">
        <v>264</v>
      </c>
      <c r="C228" t="s">
        <v>160</v>
      </c>
      <c r="D228" t="s">
        <v>36</v>
      </c>
      <c r="E228">
        <v>22</v>
      </c>
      <c r="F228">
        <v>330</v>
      </c>
      <c r="G228">
        <v>4455</v>
      </c>
      <c r="H228">
        <v>0</v>
      </c>
      <c r="I228">
        <v>0</v>
      </c>
      <c r="J228">
        <v>0</v>
      </c>
      <c r="K228">
        <v>3442.5</v>
      </c>
      <c r="L228">
        <v>4455</v>
      </c>
      <c r="M228">
        <v>2446.875</v>
      </c>
      <c r="O228">
        <v>3722</v>
      </c>
      <c r="Q228">
        <v>3722</v>
      </c>
      <c r="R228" t="s">
        <v>267</v>
      </c>
      <c r="S228" t="s">
        <v>160</v>
      </c>
      <c r="T228" t="s">
        <v>36</v>
      </c>
      <c r="U228">
        <v>63</v>
      </c>
      <c r="V228">
        <v>945</v>
      </c>
      <c r="W228">
        <v>10206</v>
      </c>
      <c r="X228">
        <v>0</v>
      </c>
      <c r="Y228">
        <v>0</v>
      </c>
      <c r="Z228">
        <v>0</v>
      </c>
      <c r="AA228">
        <v>10206</v>
      </c>
      <c r="AB228">
        <v>2976.75</v>
      </c>
    </row>
    <row r="229" spans="1:28" x14ac:dyDescent="0.25">
      <c r="A229">
        <v>3373</v>
      </c>
      <c r="B229" t="s">
        <v>265</v>
      </c>
      <c r="C229" t="s">
        <v>160</v>
      </c>
      <c r="D229" t="s">
        <v>36</v>
      </c>
      <c r="E229">
        <v>55</v>
      </c>
      <c r="F229">
        <v>825</v>
      </c>
      <c r="G229">
        <v>11137.5</v>
      </c>
      <c r="H229">
        <v>0</v>
      </c>
      <c r="I229">
        <v>0</v>
      </c>
      <c r="J229">
        <v>0</v>
      </c>
      <c r="K229">
        <v>8910</v>
      </c>
      <c r="L229">
        <v>11137.5</v>
      </c>
      <c r="M229">
        <v>5940</v>
      </c>
      <c r="O229">
        <v>3728</v>
      </c>
      <c r="Q229">
        <v>3728</v>
      </c>
      <c r="R229" t="s">
        <v>268</v>
      </c>
      <c r="S229" t="s">
        <v>160</v>
      </c>
      <c r="T229" t="s">
        <v>36</v>
      </c>
      <c r="U229">
        <v>23</v>
      </c>
      <c r="V229">
        <v>345</v>
      </c>
      <c r="W229">
        <v>3726</v>
      </c>
      <c r="X229">
        <v>0</v>
      </c>
      <c r="Y229">
        <v>0</v>
      </c>
      <c r="Z229">
        <v>0</v>
      </c>
      <c r="AA229">
        <v>3726</v>
      </c>
      <c r="AB229">
        <v>1086.75</v>
      </c>
    </row>
    <row r="230" spans="1:28" x14ac:dyDescent="0.25">
      <c r="A230">
        <v>3718</v>
      </c>
      <c r="B230" t="s">
        <v>266</v>
      </c>
      <c r="C230" t="s">
        <v>160</v>
      </c>
      <c r="D230" t="s">
        <v>36</v>
      </c>
      <c r="E230">
        <v>17</v>
      </c>
      <c r="F230">
        <v>255</v>
      </c>
      <c r="G230">
        <v>3442.5</v>
      </c>
      <c r="H230">
        <v>0</v>
      </c>
      <c r="I230">
        <v>0</v>
      </c>
      <c r="J230">
        <v>0</v>
      </c>
      <c r="K230">
        <v>2632.5</v>
      </c>
      <c r="L230">
        <v>3442.5</v>
      </c>
      <c r="M230">
        <v>1906.875</v>
      </c>
      <c r="O230">
        <v>3733</v>
      </c>
      <c r="Q230">
        <v>3733</v>
      </c>
      <c r="R230" t="s">
        <v>269</v>
      </c>
      <c r="S230" t="s">
        <v>160</v>
      </c>
      <c r="T230" t="s">
        <v>36</v>
      </c>
      <c r="U230">
        <v>14</v>
      </c>
      <c r="V230">
        <v>210</v>
      </c>
      <c r="W230">
        <v>2268</v>
      </c>
      <c r="X230">
        <v>0</v>
      </c>
      <c r="Y230">
        <v>0</v>
      </c>
      <c r="Z230">
        <v>0</v>
      </c>
      <c r="AA230">
        <v>2268</v>
      </c>
      <c r="AB230">
        <v>661.5</v>
      </c>
    </row>
    <row r="231" spans="1:28" x14ac:dyDescent="0.25">
      <c r="A231">
        <v>3722</v>
      </c>
      <c r="B231" t="s">
        <v>267</v>
      </c>
      <c r="C231" t="s">
        <v>160</v>
      </c>
      <c r="D231" t="s">
        <v>36</v>
      </c>
      <c r="E231">
        <v>36</v>
      </c>
      <c r="F231">
        <v>540</v>
      </c>
      <c r="G231">
        <v>7290</v>
      </c>
      <c r="H231">
        <v>0</v>
      </c>
      <c r="I231">
        <v>0</v>
      </c>
      <c r="J231">
        <v>0</v>
      </c>
      <c r="K231">
        <v>5872.5</v>
      </c>
      <c r="L231">
        <v>7290</v>
      </c>
      <c r="M231">
        <v>3864.375</v>
      </c>
      <c r="O231">
        <v>3749</v>
      </c>
      <c r="Q231">
        <v>3749</v>
      </c>
      <c r="R231" t="s">
        <v>270</v>
      </c>
      <c r="S231" t="s">
        <v>160</v>
      </c>
      <c r="T231" t="s">
        <v>36</v>
      </c>
      <c r="U231">
        <v>28</v>
      </c>
      <c r="V231">
        <v>420</v>
      </c>
      <c r="W231">
        <v>4536</v>
      </c>
      <c r="X231">
        <v>0</v>
      </c>
      <c r="Y231">
        <v>0</v>
      </c>
      <c r="Z231">
        <v>0</v>
      </c>
      <c r="AA231">
        <v>4536</v>
      </c>
      <c r="AB231">
        <v>1323</v>
      </c>
    </row>
    <row r="232" spans="1:28" x14ac:dyDescent="0.25">
      <c r="A232">
        <v>3728</v>
      </c>
      <c r="B232" t="s">
        <v>268</v>
      </c>
      <c r="C232" t="s">
        <v>160</v>
      </c>
      <c r="D232" t="s">
        <v>36</v>
      </c>
      <c r="E232">
        <v>11</v>
      </c>
      <c r="F232">
        <v>165</v>
      </c>
      <c r="G232">
        <v>2227.5</v>
      </c>
      <c r="H232">
        <v>0</v>
      </c>
      <c r="I232">
        <v>0</v>
      </c>
      <c r="J232">
        <v>0</v>
      </c>
      <c r="K232">
        <v>1822.5</v>
      </c>
      <c r="L232">
        <v>2227.5</v>
      </c>
      <c r="M232">
        <v>1164.375</v>
      </c>
      <c r="O232">
        <v>3893</v>
      </c>
      <c r="Q232">
        <v>3893</v>
      </c>
      <c r="R232" t="s">
        <v>271</v>
      </c>
      <c r="S232" t="s">
        <v>38</v>
      </c>
      <c r="T232" t="s">
        <v>36</v>
      </c>
      <c r="U232">
        <v>87</v>
      </c>
      <c r="V232">
        <v>1305</v>
      </c>
      <c r="W232">
        <v>14094</v>
      </c>
      <c r="X232">
        <v>0</v>
      </c>
      <c r="Y232">
        <v>0</v>
      </c>
      <c r="Z232">
        <v>0</v>
      </c>
      <c r="AA232">
        <v>14094</v>
      </c>
      <c r="AB232">
        <v>4110.75</v>
      </c>
    </row>
    <row r="233" spans="1:28" x14ac:dyDescent="0.25">
      <c r="A233">
        <v>3733</v>
      </c>
      <c r="B233" t="s">
        <v>269</v>
      </c>
      <c r="C233" t="s">
        <v>160</v>
      </c>
      <c r="D233" t="s">
        <v>36</v>
      </c>
      <c r="E233">
        <v>7</v>
      </c>
      <c r="F233">
        <v>105</v>
      </c>
      <c r="G233">
        <v>1417.5</v>
      </c>
      <c r="H233">
        <v>0</v>
      </c>
      <c r="I233">
        <v>0</v>
      </c>
      <c r="J233">
        <v>0</v>
      </c>
      <c r="K233">
        <v>1012.5</v>
      </c>
      <c r="L233">
        <v>1417.5</v>
      </c>
      <c r="M233">
        <v>826.875</v>
      </c>
      <c r="O233">
        <v>3896</v>
      </c>
      <c r="Q233">
        <v>3896</v>
      </c>
      <c r="R233" t="s">
        <v>272</v>
      </c>
      <c r="S233" t="s">
        <v>40</v>
      </c>
      <c r="T233" t="s">
        <v>36</v>
      </c>
      <c r="U233">
        <v>69</v>
      </c>
      <c r="V233">
        <v>1035</v>
      </c>
      <c r="W233">
        <v>11178</v>
      </c>
      <c r="X233">
        <v>0</v>
      </c>
      <c r="Y233">
        <v>0</v>
      </c>
      <c r="Z233">
        <v>0</v>
      </c>
      <c r="AA233">
        <v>11178</v>
      </c>
      <c r="AB233">
        <v>3260.25</v>
      </c>
    </row>
    <row r="234" spans="1:28" x14ac:dyDescent="0.25">
      <c r="A234">
        <v>3749</v>
      </c>
      <c r="B234" t="s">
        <v>270</v>
      </c>
      <c r="C234" t="s">
        <v>160</v>
      </c>
      <c r="D234" t="s">
        <v>36</v>
      </c>
      <c r="E234">
        <v>29</v>
      </c>
      <c r="F234">
        <v>435</v>
      </c>
      <c r="G234">
        <v>5872.5</v>
      </c>
      <c r="H234">
        <v>0</v>
      </c>
      <c r="I234">
        <v>0</v>
      </c>
      <c r="J234">
        <v>0</v>
      </c>
      <c r="K234">
        <v>4657.5</v>
      </c>
      <c r="L234">
        <v>5872.5</v>
      </c>
      <c r="M234">
        <v>3155.625</v>
      </c>
      <c r="O234">
        <v>3898</v>
      </c>
      <c r="Q234">
        <v>3898</v>
      </c>
      <c r="R234" t="s">
        <v>273</v>
      </c>
      <c r="S234" t="s">
        <v>40</v>
      </c>
      <c r="T234" t="s">
        <v>36</v>
      </c>
      <c r="U234">
        <v>134</v>
      </c>
      <c r="V234">
        <v>2010</v>
      </c>
      <c r="W234">
        <v>21708</v>
      </c>
      <c r="X234">
        <v>0</v>
      </c>
      <c r="Y234">
        <v>0</v>
      </c>
      <c r="Z234">
        <v>0</v>
      </c>
      <c r="AA234">
        <v>21708</v>
      </c>
      <c r="AB234">
        <v>6331.5</v>
      </c>
    </row>
    <row r="235" spans="1:28" x14ac:dyDescent="0.25">
      <c r="A235">
        <v>3893</v>
      </c>
      <c r="B235" t="s">
        <v>271</v>
      </c>
      <c r="C235" t="s">
        <v>38</v>
      </c>
      <c r="D235" t="s">
        <v>36</v>
      </c>
      <c r="E235">
        <v>64</v>
      </c>
      <c r="F235">
        <v>960</v>
      </c>
      <c r="G235">
        <v>12960</v>
      </c>
      <c r="H235">
        <v>0</v>
      </c>
      <c r="I235">
        <v>0</v>
      </c>
      <c r="J235">
        <v>0</v>
      </c>
      <c r="K235">
        <v>10125</v>
      </c>
      <c r="L235">
        <v>12960</v>
      </c>
      <c r="M235">
        <v>7053.75</v>
      </c>
      <c r="O235">
        <v>3902</v>
      </c>
      <c r="Q235">
        <v>3902</v>
      </c>
      <c r="R235" t="s">
        <v>274</v>
      </c>
      <c r="S235" t="s">
        <v>35</v>
      </c>
      <c r="T235" t="s">
        <v>36</v>
      </c>
      <c r="U235">
        <v>103</v>
      </c>
      <c r="V235">
        <v>1545</v>
      </c>
      <c r="W235">
        <v>16686</v>
      </c>
      <c r="X235">
        <v>8</v>
      </c>
      <c r="Y235">
        <v>120</v>
      </c>
      <c r="Z235">
        <v>3384</v>
      </c>
      <c r="AA235">
        <v>20070</v>
      </c>
      <c r="AB235">
        <v>5853.75</v>
      </c>
    </row>
    <row r="236" spans="1:28" x14ac:dyDescent="0.25">
      <c r="A236">
        <v>3896</v>
      </c>
      <c r="B236" t="s">
        <v>272</v>
      </c>
      <c r="C236" t="s">
        <v>40</v>
      </c>
      <c r="D236" t="s">
        <v>36</v>
      </c>
      <c r="E236">
        <v>49</v>
      </c>
      <c r="F236">
        <v>735</v>
      </c>
      <c r="G236">
        <v>9922.5</v>
      </c>
      <c r="H236">
        <v>0</v>
      </c>
      <c r="I236">
        <v>0</v>
      </c>
      <c r="J236">
        <v>0</v>
      </c>
      <c r="K236">
        <v>7695</v>
      </c>
      <c r="L236">
        <v>9922.5</v>
      </c>
      <c r="M236">
        <v>5433.75</v>
      </c>
      <c r="O236">
        <v>3904</v>
      </c>
      <c r="Q236">
        <v>3904</v>
      </c>
      <c r="R236" t="s">
        <v>275</v>
      </c>
      <c r="S236" t="s">
        <v>40</v>
      </c>
      <c r="T236" t="s">
        <v>36</v>
      </c>
      <c r="U236">
        <v>177</v>
      </c>
      <c r="V236">
        <v>2655</v>
      </c>
      <c r="W236">
        <v>28674</v>
      </c>
      <c r="X236">
        <v>5</v>
      </c>
      <c r="Y236">
        <v>75</v>
      </c>
      <c r="Z236">
        <v>2115</v>
      </c>
      <c r="AA236">
        <v>30789</v>
      </c>
      <c r="AB236">
        <v>8980.125</v>
      </c>
    </row>
    <row r="237" spans="1:28" x14ac:dyDescent="0.25">
      <c r="A237">
        <v>3898</v>
      </c>
      <c r="B237" t="s">
        <v>273</v>
      </c>
      <c r="C237" t="s">
        <v>40</v>
      </c>
      <c r="D237" t="s">
        <v>36</v>
      </c>
      <c r="E237">
        <v>95</v>
      </c>
      <c r="F237">
        <v>1425</v>
      </c>
      <c r="G237">
        <v>19237.5</v>
      </c>
      <c r="H237">
        <v>0</v>
      </c>
      <c r="I237">
        <v>0</v>
      </c>
      <c r="J237">
        <v>0</v>
      </c>
      <c r="K237">
        <v>15187.5</v>
      </c>
      <c r="L237">
        <v>19237.5</v>
      </c>
      <c r="M237">
        <v>10378.125</v>
      </c>
      <c r="O237">
        <v>3906</v>
      </c>
      <c r="Q237">
        <v>3906</v>
      </c>
      <c r="R237" t="s">
        <v>276</v>
      </c>
      <c r="S237" t="s">
        <v>40</v>
      </c>
      <c r="T237" t="s">
        <v>36</v>
      </c>
      <c r="U237">
        <v>69</v>
      </c>
      <c r="V237">
        <v>1035</v>
      </c>
      <c r="W237">
        <v>11178</v>
      </c>
      <c r="X237">
        <v>0</v>
      </c>
      <c r="Y237">
        <v>0</v>
      </c>
      <c r="Z237">
        <v>0</v>
      </c>
      <c r="AA237">
        <v>11178</v>
      </c>
      <c r="AB237">
        <v>3260.25</v>
      </c>
    </row>
    <row r="238" spans="1:28" x14ac:dyDescent="0.25">
      <c r="A238">
        <v>3902</v>
      </c>
      <c r="B238" t="s">
        <v>274</v>
      </c>
      <c r="C238" t="s">
        <v>35</v>
      </c>
      <c r="D238" t="s">
        <v>36</v>
      </c>
      <c r="E238">
        <v>84</v>
      </c>
      <c r="F238">
        <v>1260</v>
      </c>
      <c r="G238">
        <v>17010</v>
      </c>
      <c r="H238">
        <v>6</v>
      </c>
      <c r="I238">
        <v>90</v>
      </c>
      <c r="J238">
        <v>3172.5</v>
      </c>
      <c r="K238">
        <v>16008.75</v>
      </c>
      <c r="L238">
        <v>20182.5</v>
      </c>
      <c r="M238">
        <v>10844.0625</v>
      </c>
      <c r="O238">
        <v>3907</v>
      </c>
      <c r="Q238">
        <v>3907</v>
      </c>
      <c r="R238" t="s">
        <v>277</v>
      </c>
      <c r="S238" t="s">
        <v>40</v>
      </c>
      <c r="T238" t="s">
        <v>36</v>
      </c>
      <c r="U238">
        <v>98</v>
      </c>
      <c r="V238">
        <v>1470</v>
      </c>
      <c r="W238">
        <v>15876</v>
      </c>
      <c r="X238">
        <v>0</v>
      </c>
      <c r="Y238">
        <v>0</v>
      </c>
      <c r="Z238">
        <v>0</v>
      </c>
      <c r="AA238">
        <v>15876</v>
      </c>
      <c r="AB238">
        <v>4630.5</v>
      </c>
    </row>
    <row r="239" spans="1:28" x14ac:dyDescent="0.25">
      <c r="A239">
        <v>3904</v>
      </c>
      <c r="B239" t="s">
        <v>275</v>
      </c>
      <c r="C239" t="s">
        <v>40</v>
      </c>
      <c r="D239" t="s">
        <v>36</v>
      </c>
      <c r="E239">
        <v>131</v>
      </c>
      <c r="F239">
        <v>1965</v>
      </c>
      <c r="G239">
        <v>26527.5</v>
      </c>
      <c r="H239">
        <v>3</v>
      </c>
      <c r="I239">
        <v>45</v>
      </c>
      <c r="J239">
        <v>1586.25</v>
      </c>
      <c r="K239">
        <v>22117.5</v>
      </c>
      <c r="L239">
        <v>28113.75</v>
      </c>
      <c r="M239">
        <v>15211.875</v>
      </c>
      <c r="O239">
        <v>3909</v>
      </c>
      <c r="Q239">
        <v>3909</v>
      </c>
      <c r="R239" t="s">
        <v>278</v>
      </c>
      <c r="S239" t="s">
        <v>40</v>
      </c>
      <c r="T239" t="s">
        <v>36</v>
      </c>
      <c r="U239">
        <v>212</v>
      </c>
      <c r="V239">
        <v>3180</v>
      </c>
      <c r="W239">
        <v>34344</v>
      </c>
      <c r="X239">
        <v>4</v>
      </c>
      <c r="Y239">
        <v>60</v>
      </c>
      <c r="Z239">
        <v>1692</v>
      </c>
      <c r="AA239">
        <v>36036</v>
      </c>
      <c r="AB239">
        <v>10510.5</v>
      </c>
    </row>
    <row r="240" spans="1:28" x14ac:dyDescent="0.25">
      <c r="A240">
        <v>3906</v>
      </c>
      <c r="B240" t="s">
        <v>276</v>
      </c>
      <c r="C240" t="s">
        <v>40</v>
      </c>
      <c r="D240" t="s">
        <v>36</v>
      </c>
      <c r="E240">
        <v>54</v>
      </c>
      <c r="F240">
        <v>810</v>
      </c>
      <c r="G240">
        <v>10935</v>
      </c>
      <c r="H240">
        <v>0</v>
      </c>
      <c r="I240">
        <v>0</v>
      </c>
      <c r="J240">
        <v>0</v>
      </c>
      <c r="K240">
        <v>8707.5</v>
      </c>
      <c r="L240">
        <v>10935</v>
      </c>
      <c r="M240">
        <v>5855.625</v>
      </c>
      <c r="O240">
        <v>3910</v>
      </c>
      <c r="Q240">
        <v>3910</v>
      </c>
      <c r="R240" t="s">
        <v>279</v>
      </c>
      <c r="S240" t="s">
        <v>38</v>
      </c>
      <c r="T240" t="s">
        <v>36</v>
      </c>
      <c r="U240">
        <v>120</v>
      </c>
      <c r="V240">
        <v>1800</v>
      </c>
      <c r="W240">
        <v>19440</v>
      </c>
      <c r="X240">
        <v>6</v>
      </c>
      <c r="Y240">
        <v>90</v>
      </c>
      <c r="Z240">
        <v>2538</v>
      </c>
      <c r="AA240">
        <v>21978</v>
      </c>
      <c r="AB240">
        <v>6410.25</v>
      </c>
    </row>
    <row r="241" spans="1:28" x14ac:dyDescent="0.25">
      <c r="A241">
        <v>3907</v>
      </c>
      <c r="B241" t="s">
        <v>277</v>
      </c>
      <c r="C241" t="s">
        <v>40</v>
      </c>
      <c r="D241" t="s">
        <v>36</v>
      </c>
      <c r="E241">
        <v>51</v>
      </c>
      <c r="F241">
        <v>765</v>
      </c>
      <c r="G241">
        <v>10327.5</v>
      </c>
      <c r="H241">
        <v>0</v>
      </c>
      <c r="I241">
        <v>0</v>
      </c>
      <c r="J241">
        <v>0</v>
      </c>
      <c r="K241">
        <v>8100</v>
      </c>
      <c r="L241">
        <v>10327.5</v>
      </c>
      <c r="M241">
        <v>5602.5</v>
      </c>
      <c r="O241">
        <v>3913</v>
      </c>
      <c r="Q241">
        <v>3913</v>
      </c>
      <c r="R241" t="s">
        <v>280</v>
      </c>
      <c r="S241" t="s">
        <v>160</v>
      </c>
      <c r="T241" t="s">
        <v>36</v>
      </c>
      <c r="U241">
        <v>38</v>
      </c>
      <c r="V241">
        <v>570</v>
      </c>
      <c r="W241">
        <v>6156</v>
      </c>
      <c r="X241">
        <v>0</v>
      </c>
      <c r="Y241">
        <v>0</v>
      </c>
      <c r="Z241">
        <v>0</v>
      </c>
      <c r="AA241">
        <v>6156</v>
      </c>
      <c r="AB241">
        <v>1795.5</v>
      </c>
    </row>
    <row r="242" spans="1:28" x14ac:dyDescent="0.25">
      <c r="A242">
        <v>3909</v>
      </c>
      <c r="B242" t="s">
        <v>278</v>
      </c>
      <c r="C242" t="s">
        <v>40</v>
      </c>
      <c r="D242" t="s">
        <v>36</v>
      </c>
      <c r="E242">
        <v>152</v>
      </c>
      <c r="F242">
        <v>2280</v>
      </c>
      <c r="G242">
        <v>30780</v>
      </c>
      <c r="H242">
        <v>3</v>
      </c>
      <c r="I242">
        <v>45</v>
      </c>
      <c r="J242">
        <v>1586.25</v>
      </c>
      <c r="K242">
        <v>25357.5</v>
      </c>
      <c r="L242">
        <v>32366.25</v>
      </c>
      <c r="M242">
        <v>17574.375</v>
      </c>
      <c r="O242">
        <v>3916</v>
      </c>
      <c r="Q242">
        <v>3916</v>
      </c>
      <c r="R242" t="s">
        <v>281</v>
      </c>
      <c r="S242" t="s">
        <v>40</v>
      </c>
      <c r="T242" t="s">
        <v>36</v>
      </c>
      <c r="U242">
        <v>164</v>
      </c>
      <c r="V242">
        <v>2460</v>
      </c>
      <c r="W242">
        <v>26568</v>
      </c>
      <c r="X242">
        <v>0</v>
      </c>
      <c r="Y242">
        <v>0</v>
      </c>
      <c r="Z242">
        <v>0</v>
      </c>
      <c r="AA242">
        <v>26568</v>
      </c>
      <c r="AB242">
        <v>7749</v>
      </c>
    </row>
    <row r="243" spans="1:28" x14ac:dyDescent="0.25">
      <c r="A243">
        <v>3910</v>
      </c>
      <c r="B243" t="s">
        <v>279</v>
      </c>
      <c r="C243" t="s">
        <v>38</v>
      </c>
      <c r="D243" t="s">
        <v>36</v>
      </c>
      <c r="E243">
        <v>77</v>
      </c>
      <c r="F243">
        <v>1155</v>
      </c>
      <c r="G243">
        <v>15592.5</v>
      </c>
      <c r="H243">
        <v>4</v>
      </c>
      <c r="I243">
        <v>60</v>
      </c>
      <c r="J243">
        <v>2115</v>
      </c>
      <c r="K243">
        <v>13938.75</v>
      </c>
      <c r="L243">
        <v>17707.5</v>
      </c>
      <c r="M243">
        <v>9576.5625</v>
      </c>
      <c r="O243">
        <v>3917</v>
      </c>
      <c r="Q243">
        <v>3917</v>
      </c>
      <c r="R243" t="s">
        <v>282</v>
      </c>
      <c r="S243" t="s">
        <v>38</v>
      </c>
      <c r="T243" t="s">
        <v>36</v>
      </c>
      <c r="U243">
        <v>288</v>
      </c>
      <c r="V243">
        <v>4320</v>
      </c>
      <c r="W243">
        <v>46656</v>
      </c>
      <c r="X243">
        <v>7</v>
      </c>
      <c r="Y243">
        <v>105</v>
      </c>
      <c r="Z243">
        <v>2961</v>
      </c>
      <c r="AA243">
        <v>49617</v>
      </c>
      <c r="AB243">
        <v>14471.625</v>
      </c>
    </row>
    <row r="244" spans="1:28" x14ac:dyDescent="0.25">
      <c r="A244">
        <v>3913</v>
      </c>
      <c r="B244" t="s">
        <v>280</v>
      </c>
      <c r="C244" t="s">
        <v>160</v>
      </c>
      <c r="D244" t="s">
        <v>36</v>
      </c>
      <c r="E244">
        <v>33</v>
      </c>
      <c r="F244">
        <v>495</v>
      </c>
      <c r="G244">
        <v>6682.5</v>
      </c>
      <c r="H244">
        <v>0</v>
      </c>
      <c r="I244">
        <v>0</v>
      </c>
      <c r="J244">
        <v>0</v>
      </c>
      <c r="K244">
        <v>5265</v>
      </c>
      <c r="L244">
        <v>6682.5</v>
      </c>
      <c r="M244">
        <v>3611.25</v>
      </c>
      <c r="O244">
        <v>3918</v>
      </c>
      <c r="Q244">
        <v>3918</v>
      </c>
      <c r="R244" t="s">
        <v>283</v>
      </c>
      <c r="S244" t="s">
        <v>40</v>
      </c>
      <c r="T244" t="s">
        <v>36</v>
      </c>
      <c r="U244">
        <v>253</v>
      </c>
      <c r="V244">
        <v>3795</v>
      </c>
      <c r="W244">
        <v>40986</v>
      </c>
      <c r="X244">
        <v>0</v>
      </c>
      <c r="Y244">
        <v>0</v>
      </c>
      <c r="Z244">
        <v>0</v>
      </c>
      <c r="AA244">
        <v>40986</v>
      </c>
      <c r="AB244">
        <v>11954.25</v>
      </c>
    </row>
    <row r="245" spans="1:28" x14ac:dyDescent="0.25">
      <c r="A245">
        <v>3916</v>
      </c>
      <c r="B245" t="s">
        <v>281</v>
      </c>
      <c r="C245" t="s">
        <v>40</v>
      </c>
      <c r="D245" t="s">
        <v>36</v>
      </c>
      <c r="E245">
        <v>113</v>
      </c>
      <c r="F245">
        <v>1695</v>
      </c>
      <c r="G245">
        <v>22882.5</v>
      </c>
      <c r="H245">
        <v>0</v>
      </c>
      <c r="I245">
        <v>0</v>
      </c>
      <c r="J245">
        <v>0</v>
      </c>
      <c r="K245">
        <v>18022.5</v>
      </c>
      <c r="L245">
        <v>22882.5</v>
      </c>
      <c r="M245">
        <v>12369.375</v>
      </c>
      <c r="O245">
        <v>3920</v>
      </c>
      <c r="Q245">
        <v>3920</v>
      </c>
      <c r="R245" t="s">
        <v>284</v>
      </c>
      <c r="S245" t="s">
        <v>38</v>
      </c>
      <c r="T245" t="s">
        <v>36</v>
      </c>
      <c r="U245">
        <v>75</v>
      </c>
      <c r="V245">
        <v>1125</v>
      </c>
      <c r="W245">
        <v>12150</v>
      </c>
      <c r="X245">
        <v>0</v>
      </c>
      <c r="Y245">
        <v>0</v>
      </c>
      <c r="Z245">
        <v>0</v>
      </c>
      <c r="AA245">
        <v>12150</v>
      </c>
      <c r="AB245">
        <v>3543.75</v>
      </c>
    </row>
    <row r="246" spans="1:28" x14ac:dyDescent="0.25">
      <c r="A246">
        <v>3917</v>
      </c>
      <c r="B246" t="s">
        <v>282</v>
      </c>
      <c r="C246" t="s">
        <v>38</v>
      </c>
      <c r="D246" t="s">
        <v>36</v>
      </c>
      <c r="E246">
        <v>208</v>
      </c>
      <c r="F246">
        <v>3120</v>
      </c>
      <c r="G246">
        <v>42120</v>
      </c>
      <c r="H246">
        <v>3</v>
      </c>
      <c r="I246">
        <v>45</v>
      </c>
      <c r="J246">
        <v>1586.25</v>
      </c>
      <c r="K246">
        <v>34593.75</v>
      </c>
      <c r="L246">
        <v>43706.25</v>
      </c>
      <c r="M246">
        <v>23526.5625</v>
      </c>
      <c r="O246">
        <v>4026</v>
      </c>
      <c r="Q246">
        <v>4026</v>
      </c>
      <c r="R246" t="s">
        <v>285</v>
      </c>
      <c r="S246" t="s">
        <v>38</v>
      </c>
      <c r="T246" t="s">
        <v>36</v>
      </c>
      <c r="U246">
        <v>163</v>
      </c>
      <c r="V246">
        <v>2445</v>
      </c>
      <c r="W246">
        <v>26406</v>
      </c>
      <c r="X246">
        <v>0</v>
      </c>
      <c r="Y246">
        <v>0</v>
      </c>
      <c r="Z246">
        <v>0</v>
      </c>
      <c r="AA246">
        <v>26406</v>
      </c>
      <c r="AB246">
        <v>7701.75</v>
      </c>
    </row>
    <row r="247" spans="1:28" x14ac:dyDescent="0.25">
      <c r="A247">
        <v>3918</v>
      </c>
      <c r="B247" t="s">
        <v>283</v>
      </c>
      <c r="C247" t="s">
        <v>40</v>
      </c>
      <c r="D247" t="s">
        <v>36</v>
      </c>
      <c r="E247">
        <v>173</v>
      </c>
      <c r="F247">
        <v>2595</v>
      </c>
      <c r="G247">
        <v>35032.5</v>
      </c>
      <c r="H247">
        <v>0</v>
      </c>
      <c r="I247">
        <v>0</v>
      </c>
      <c r="J247">
        <v>0</v>
      </c>
      <c r="K247">
        <v>27742.5</v>
      </c>
      <c r="L247">
        <v>35032.5</v>
      </c>
      <c r="M247">
        <v>18849.375</v>
      </c>
      <c r="O247">
        <v>4040</v>
      </c>
      <c r="Q247">
        <v>4040</v>
      </c>
      <c r="R247" t="s">
        <v>286</v>
      </c>
      <c r="S247" t="s">
        <v>38</v>
      </c>
      <c r="T247" t="s">
        <v>36</v>
      </c>
      <c r="U247">
        <v>342</v>
      </c>
      <c r="V247">
        <v>5130</v>
      </c>
      <c r="W247">
        <v>55404</v>
      </c>
      <c r="X247">
        <v>0</v>
      </c>
      <c r="Y247">
        <v>0</v>
      </c>
      <c r="Z247">
        <v>0</v>
      </c>
      <c r="AA247">
        <v>55404</v>
      </c>
      <c r="AB247">
        <v>16159.5</v>
      </c>
    </row>
    <row r="248" spans="1:28" x14ac:dyDescent="0.25">
      <c r="A248">
        <v>3920</v>
      </c>
      <c r="B248" t="s">
        <v>284</v>
      </c>
      <c r="C248" t="s">
        <v>38</v>
      </c>
      <c r="D248" t="s">
        <v>36</v>
      </c>
      <c r="E248">
        <v>52</v>
      </c>
      <c r="F248">
        <v>780</v>
      </c>
      <c r="G248">
        <v>10530</v>
      </c>
      <c r="H248">
        <v>0</v>
      </c>
      <c r="I248">
        <v>0</v>
      </c>
      <c r="J248">
        <v>0</v>
      </c>
      <c r="K248">
        <v>8302.5</v>
      </c>
      <c r="L248">
        <v>10530</v>
      </c>
      <c r="M248">
        <v>5686.875</v>
      </c>
      <c r="O248">
        <v>4043</v>
      </c>
      <c r="Q248">
        <v>4043</v>
      </c>
      <c r="R248" t="s">
        <v>287</v>
      </c>
      <c r="S248" t="s">
        <v>38</v>
      </c>
      <c r="T248" t="s">
        <v>36</v>
      </c>
      <c r="U248">
        <v>29</v>
      </c>
      <c r="V248">
        <v>435</v>
      </c>
      <c r="W248">
        <v>4698</v>
      </c>
      <c r="X248">
        <v>0</v>
      </c>
      <c r="Y248">
        <v>0</v>
      </c>
      <c r="Z248">
        <v>0</v>
      </c>
      <c r="AA248">
        <v>4698</v>
      </c>
      <c r="AB248">
        <v>1370.25</v>
      </c>
    </row>
    <row r="249" spans="1:28" x14ac:dyDescent="0.25">
      <c r="A249">
        <v>4026</v>
      </c>
      <c r="B249" t="s">
        <v>285</v>
      </c>
      <c r="C249" t="s">
        <v>38</v>
      </c>
      <c r="D249" t="s">
        <v>36</v>
      </c>
      <c r="E249">
        <v>125</v>
      </c>
      <c r="F249">
        <v>1875</v>
      </c>
      <c r="G249">
        <v>25312.5</v>
      </c>
      <c r="H249">
        <v>0</v>
      </c>
      <c r="I249">
        <v>0</v>
      </c>
      <c r="J249">
        <v>0</v>
      </c>
      <c r="K249">
        <v>19845</v>
      </c>
      <c r="L249">
        <v>25312.5</v>
      </c>
      <c r="M249">
        <v>13736.25</v>
      </c>
      <c r="O249">
        <v>4045</v>
      </c>
      <c r="Q249">
        <v>4045</v>
      </c>
      <c r="R249" t="s">
        <v>288</v>
      </c>
      <c r="S249" t="s">
        <v>40</v>
      </c>
      <c r="T249" t="s">
        <v>36</v>
      </c>
      <c r="U249">
        <v>66</v>
      </c>
      <c r="V249">
        <v>990</v>
      </c>
      <c r="W249">
        <v>10692</v>
      </c>
      <c r="X249">
        <v>0</v>
      </c>
      <c r="Y249">
        <v>0</v>
      </c>
      <c r="Z249">
        <v>0</v>
      </c>
      <c r="AA249">
        <v>10692</v>
      </c>
      <c r="AB249">
        <v>3118.5</v>
      </c>
    </row>
    <row r="250" spans="1:28" x14ac:dyDescent="0.25">
      <c r="A250">
        <v>4040</v>
      </c>
      <c r="B250" t="s">
        <v>286</v>
      </c>
      <c r="C250" t="s">
        <v>38</v>
      </c>
      <c r="D250" t="s">
        <v>36</v>
      </c>
      <c r="E250">
        <v>228</v>
      </c>
      <c r="F250">
        <v>3420</v>
      </c>
      <c r="G250">
        <v>46170</v>
      </c>
      <c r="H250">
        <v>0</v>
      </c>
      <c r="I250">
        <v>0</v>
      </c>
      <c r="J250">
        <v>0</v>
      </c>
      <c r="K250">
        <v>36450</v>
      </c>
      <c r="L250">
        <v>46170</v>
      </c>
      <c r="M250">
        <v>24907.5</v>
      </c>
      <c r="O250">
        <v>4109</v>
      </c>
      <c r="Q250">
        <v>4109</v>
      </c>
      <c r="R250" t="s">
        <v>290</v>
      </c>
      <c r="S250" t="s">
        <v>40</v>
      </c>
      <c r="T250" t="s">
        <v>36</v>
      </c>
      <c r="U250">
        <v>107</v>
      </c>
      <c r="V250">
        <v>1605</v>
      </c>
      <c r="W250">
        <v>17334</v>
      </c>
      <c r="X250">
        <v>0</v>
      </c>
      <c r="Y250">
        <v>0</v>
      </c>
      <c r="Z250">
        <v>0</v>
      </c>
      <c r="AA250">
        <v>17334</v>
      </c>
      <c r="AB250">
        <v>5055.75</v>
      </c>
    </row>
    <row r="251" spans="1:28" x14ac:dyDescent="0.25">
      <c r="A251">
        <v>4043</v>
      </c>
      <c r="B251" t="s">
        <v>287</v>
      </c>
      <c r="C251" t="s">
        <v>38</v>
      </c>
      <c r="D251" t="s">
        <v>36</v>
      </c>
      <c r="E251">
        <v>24</v>
      </c>
      <c r="F251">
        <v>360</v>
      </c>
      <c r="G251">
        <v>4860</v>
      </c>
      <c r="H251">
        <v>0</v>
      </c>
      <c r="I251">
        <v>0</v>
      </c>
      <c r="J251">
        <v>0</v>
      </c>
      <c r="K251">
        <v>3847.5</v>
      </c>
      <c r="L251">
        <v>4860</v>
      </c>
      <c r="M251">
        <v>2615.625</v>
      </c>
      <c r="O251">
        <v>4522</v>
      </c>
      <c r="Q251">
        <v>4522</v>
      </c>
      <c r="R251" t="s">
        <v>291</v>
      </c>
      <c r="S251" t="s">
        <v>38</v>
      </c>
      <c r="T251" t="s">
        <v>36</v>
      </c>
      <c r="U251">
        <v>70</v>
      </c>
      <c r="V251">
        <v>1050</v>
      </c>
      <c r="W251">
        <v>11340</v>
      </c>
      <c r="X251">
        <v>0</v>
      </c>
      <c r="Y251">
        <v>0</v>
      </c>
      <c r="Z251">
        <v>0</v>
      </c>
      <c r="AA251">
        <v>11340</v>
      </c>
      <c r="AB251">
        <v>3307.5</v>
      </c>
    </row>
    <row r="252" spans="1:28" x14ac:dyDescent="0.25">
      <c r="A252">
        <v>4045</v>
      </c>
      <c r="B252" t="s">
        <v>288</v>
      </c>
      <c r="C252" t="s">
        <v>40</v>
      </c>
      <c r="D252" t="s">
        <v>36</v>
      </c>
      <c r="E252">
        <v>48</v>
      </c>
      <c r="F252">
        <v>720</v>
      </c>
      <c r="G252">
        <v>9720</v>
      </c>
      <c r="H252">
        <v>0</v>
      </c>
      <c r="I252">
        <v>0</v>
      </c>
      <c r="J252">
        <v>0</v>
      </c>
      <c r="K252">
        <v>7695</v>
      </c>
      <c r="L252">
        <v>9720</v>
      </c>
      <c r="M252">
        <v>5231.25</v>
      </c>
      <c r="O252">
        <v>4523</v>
      </c>
      <c r="Q252">
        <v>4523</v>
      </c>
      <c r="R252" t="s">
        <v>292</v>
      </c>
      <c r="S252" t="s">
        <v>38</v>
      </c>
      <c r="T252" t="s">
        <v>36</v>
      </c>
      <c r="U252">
        <v>76</v>
      </c>
      <c r="V252">
        <v>1140</v>
      </c>
      <c r="W252">
        <v>12312</v>
      </c>
      <c r="X252">
        <v>0</v>
      </c>
      <c r="Y252">
        <v>0</v>
      </c>
      <c r="Z252">
        <v>0</v>
      </c>
      <c r="AA252">
        <v>12312</v>
      </c>
      <c r="AB252">
        <v>3591</v>
      </c>
    </row>
    <row r="253" spans="1:28" x14ac:dyDescent="0.25">
      <c r="A253">
        <v>4065</v>
      </c>
      <c r="B253" t="s">
        <v>289</v>
      </c>
      <c r="C253" t="s">
        <v>38</v>
      </c>
      <c r="D253" t="s">
        <v>36</v>
      </c>
      <c r="E253">
        <v>120</v>
      </c>
      <c r="F253">
        <v>1800</v>
      </c>
      <c r="G253">
        <v>24300</v>
      </c>
      <c r="H253">
        <v>2</v>
      </c>
      <c r="I253">
        <v>30</v>
      </c>
      <c r="J253">
        <v>1057.5</v>
      </c>
      <c r="K253">
        <v>20295</v>
      </c>
      <c r="L253">
        <v>25357.5</v>
      </c>
      <c r="M253">
        <v>13518.75</v>
      </c>
      <c r="O253">
        <v>4534</v>
      </c>
      <c r="Q253">
        <v>4534</v>
      </c>
      <c r="R253" t="s">
        <v>293</v>
      </c>
      <c r="S253" t="s">
        <v>35</v>
      </c>
      <c r="T253" t="s">
        <v>36</v>
      </c>
      <c r="U253">
        <v>78</v>
      </c>
      <c r="V253">
        <v>1170</v>
      </c>
      <c r="W253">
        <v>12636</v>
      </c>
      <c r="X253">
        <v>0</v>
      </c>
      <c r="Y253">
        <v>0</v>
      </c>
      <c r="Z253">
        <v>0</v>
      </c>
      <c r="AA253">
        <v>12636</v>
      </c>
      <c r="AB253">
        <v>3685.5</v>
      </c>
    </row>
    <row r="254" spans="1:28" x14ac:dyDescent="0.25">
      <c r="A254">
        <v>4109</v>
      </c>
      <c r="B254" t="s">
        <v>290</v>
      </c>
      <c r="C254" t="s">
        <v>40</v>
      </c>
      <c r="D254" t="s">
        <v>36</v>
      </c>
      <c r="E254">
        <v>78</v>
      </c>
      <c r="F254">
        <v>1170</v>
      </c>
      <c r="G254">
        <v>15795</v>
      </c>
      <c r="H254">
        <v>0</v>
      </c>
      <c r="I254">
        <v>0</v>
      </c>
      <c r="J254">
        <v>0</v>
      </c>
      <c r="K254">
        <v>12352.5</v>
      </c>
      <c r="L254">
        <v>15795</v>
      </c>
      <c r="M254">
        <v>8589.375</v>
      </c>
      <c r="O254">
        <v>4622</v>
      </c>
      <c r="Q254">
        <v>4622</v>
      </c>
      <c r="R254" t="s">
        <v>294</v>
      </c>
      <c r="S254" t="s">
        <v>160</v>
      </c>
      <c r="T254" t="s">
        <v>36</v>
      </c>
      <c r="U254">
        <v>26</v>
      </c>
      <c r="V254">
        <v>390</v>
      </c>
      <c r="W254">
        <v>4212</v>
      </c>
      <c r="X254">
        <v>0</v>
      </c>
      <c r="Y254">
        <v>0</v>
      </c>
      <c r="Z254">
        <v>0</v>
      </c>
      <c r="AA254">
        <v>4212</v>
      </c>
      <c r="AB254">
        <v>1228.5</v>
      </c>
    </row>
    <row r="255" spans="1:28" x14ac:dyDescent="0.25">
      <c r="A255">
        <v>4522</v>
      </c>
      <c r="B255" t="s">
        <v>291</v>
      </c>
      <c r="C255" t="s">
        <v>38</v>
      </c>
      <c r="D255" t="s">
        <v>36</v>
      </c>
      <c r="E255">
        <v>51</v>
      </c>
      <c r="F255">
        <v>765</v>
      </c>
      <c r="G255">
        <v>10327.5</v>
      </c>
      <c r="H255">
        <v>0</v>
      </c>
      <c r="I255">
        <v>0</v>
      </c>
      <c r="J255">
        <v>0</v>
      </c>
      <c r="K255">
        <v>8100</v>
      </c>
      <c r="L255">
        <v>10327.5</v>
      </c>
      <c r="M255">
        <v>5602.5</v>
      </c>
      <c r="O255">
        <v>5200</v>
      </c>
      <c r="Q255">
        <v>5200</v>
      </c>
      <c r="R255" t="s">
        <v>295</v>
      </c>
      <c r="S255" t="s">
        <v>160</v>
      </c>
      <c r="T255" t="s">
        <v>36</v>
      </c>
      <c r="U255">
        <v>112</v>
      </c>
      <c r="V255">
        <v>1680</v>
      </c>
      <c r="W255">
        <v>18144</v>
      </c>
      <c r="X255">
        <v>0</v>
      </c>
      <c r="Y255">
        <v>0</v>
      </c>
      <c r="Z255">
        <v>0</v>
      </c>
      <c r="AA255">
        <v>18144</v>
      </c>
      <c r="AB255">
        <v>5292</v>
      </c>
    </row>
    <row r="256" spans="1:28" x14ac:dyDescent="0.25">
      <c r="A256">
        <v>4523</v>
      </c>
      <c r="B256" t="s">
        <v>292</v>
      </c>
      <c r="C256" t="s">
        <v>38</v>
      </c>
      <c r="D256" t="s">
        <v>36</v>
      </c>
      <c r="E256">
        <v>46</v>
      </c>
      <c r="F256">
        <v>690</v>
      </c>
      <c r="G256">
        <v>9315</v>
      </c>
      <c r="H256">
        <v>0</v>
      </c>
      <c r="I256">
        <v>0</v>
      </c>
      <c r="J256">
        <v>0</v>
      </c>
      <c r="K256">
        <v>7290</v>
      </c>
      <c r="L256">
        <v>9315</v>
      </c>
      <c r="M256">
        <v>5062.5</v>
      </c>
      <c r="O256">
        <v>5201</v>
      </c>
      <c r="Q256">
        <v>5201</v>
      </c>
      <c r="R256" t="s">
        <v>296</v>
      </c>
      <c r="S256" t="s">
        <v>38</v>
      </c>
      <c r="T256" t="s">
        <v>36</v>
      </c>
      <c r="U256">
        <v>51</v>
      </c>
      <c r="V256">
        <v>765</v>
      </c>
      <c r="W256">
        <v>8262</v>
      </c>
      <c r="X256">
        <v>0</v>
      </c>
      <c r="Y256">
        <v>0</v>
      </c>
      <c r="Z256">
        <v>0</v>
      </c>
      <c r="AA256">
        <v>8262</v>
      </c>
      <c r="AB256">
        <v>2409.75</v>
      </c>
    </row>
    <row r="257" spans="1:28" x14ac:dyDescent="0.25">
      <c r="A257">
        <v>4534</v>
      </c>
      <c r="B257" t="s">
        <v>293</v>
      </c>
      <c r="C257" t="s">
        <v>35</v>
      </c>
      <c r="D257" t="s">
        <v>36</v>
      </c>
      <c r="E257">
        <v>58</v>
      </c>
      <c r="F257">
        <v>870</v>
      </c>
      <c r="G257">
        <v>11745</v>
      </c>
      <c r="H257">
        <v>0</v>
      </c>
      <c r="I257">
        <v>0</v>
      </c>
      <c r="J257">
        <v>0</v>
      </c>
      <c r="K257">
        <v>9315</v>
      </c>
      <c r="L257">
        <v>11745</v>
      </c>
      <c r="M257">
        <v>6311.25</v>
      </c>
      <c r="O257">
        <v>5203</v>
      </c>
      <c r="Q257">
        <v>5203</v>
      </c>
      <c r="R257" t="s">
        <v>297</v>
      </c>
      <c r="S257" t="s">
        <v>38</v>
      </c>
      <c r="T257" t="s">
        <v>36</v>
      </c>
      <c r="U257">
        <v>18</v>
      </c>
      <c r="V257">
        <v>270</v>
      </c>
      <c r="W257">
        <v>2916</v>
      </c>
      <c r="X257">
        <v>0</v>
      </c>
      <c r="Y257">
        <v>0</v>
      </c>
      <c r="Z257">
        <v>0</v>
      </c>
      <c r="AA257">
        <v>2916</v>
      </c>
      <c r="AB257">
        <v>850.5</v>
      </c>
    </row>
    <row r="258" spans="1:28" x14ac:dyDescent="0.25">
      <c r="A258">
        <v>4622</v>
      </c>
      <c r="B258" t="s">
        <v>294</v>
      </c>
      <c r="C258" t="s">
        <v>160</v>
      </c>
      <c r="D258" t="s">
        <v>36</v>
      </c>
      <c r="E258">
        <v>20</v>
      </c>
      <c r="F258">
        <v>300</v>
      </c>
      <c r="G258">
        <v>4050</v>
      </c>
      <c r="H258">
        <v>0</v>
      </c>
      <c r="I258">
        <v>0</v>
      </c>
      <c r="J258">
        <v>0</v>
      </c>
      <c r="K258">
        <v>3240</v>
      </c>
      <c r="L258">
        <v>4050</v>
      </c>
      <c r="M258">
        <v>2160</v>
      </c>
      <c r="O258">
        <v>5206</v>
      </c>
      <c r="Q258">
        <v>5206</v>
      </c>
      <c r="R258" t="s">
        <v>298</v>
      </c>
      <c r="S258" t="s">
        <v>38</v>
      </c>
      <c r="T258" t="s">
        <v>36</v>
      </c>
      <c r="U258">
        <v>164</v>
      </c>
      <c r="V258">
        <v>2460</v>
      </c>
      <c r="W258">
        <v>26568</v>
      </c>
      <c r="X258">
        <v>0</v>
      </c>
      <c r="Y258">
        <v>0</v>
      </c>
      <c r="Z258">
        <v>0</v>
      </c>
      <c r="AA258">
        <v>26568</v>
      </c>
      <c r="AB258">
        <v>7749</v>
      </c>
    </row>
    <row r="259" spans="1:28" x14ac:dyDescent="0.25">
      <c r="A259">
        <v>5200</v>
      </c>
      <c r="B259" t="s">
        <v>295</v>
      </c>
      <c r="C259" t="s">
        <v>160</v>
      </c>
      <c r="D259" t="s">
        <v>36</v>
      </c>
      <c r="E259">
        <v>78</v>
      </c>
      <c r="F259">
        <v>1170</v>
      </c>
      <c r="G259">
        <v>15795</v>
      </c>
      <c r="H259">
        <v>0</v>
      </c>
      <c r="I259">
        <v>0</v>
      </c>
      <c r="J259">
        <v>0</v>
      </c>
      <c r="K259">
        <v>12555</v>
      </c>
      <c r="L259">
        <v>15795</v>
      </c>
      <c r="M259">
        <v>8471.25</v>
      </c>
      <c r="O259">
        <v>5207</v>
      </c>
      <c r="Q259">
        <v>5207</v>
      </c>
      <c r="R259" t="s">
        <v>299</v>
      </c>
      <c r="S259" t="s">
        <v>160</v>
      </c>
      <c r="T259" t="s">
        <v>36</v>
      </c>
      <c r="U259">
        <v>56</v>
      </c>
      <c r="V259">
        <v>840</v>
      </c>
      <c r="W259">
        <v>9072</v>
      </c>
      <c r="X259">
        <v>0</v>
      </c>
      <c r="Y259">
        <v>0</v>
      </c>
      <c r="Z259">
        <v>0</v>
      </c>
      <c r="AA259">
        <v>9072</v>
      </c>
      <c r="AB259">
        <v>2646</v>
      </c>
    </row>
    <row r="260" spans="1:28" x14ac:dyDescent="0.25">
      <c r="A260">
        <v>5201</v>
      </c>
      <c r="B260" t="s">
        <v>296</v>
      </c>
      <c r="C260" t="s">
        <v>38</v>
      </c>
      <c r="D260" t="s">
        <v>36</v>
      </c>
      <c r="E260">
        <v>37</v>
      </c>
      <c r="F260">
        <v>555</v>
      </c>
      <c r="G260">
        <v>7492.5</v>
      </c>
      <c r="H260">
        <v>0</v>
      </c>
      <c r="I260">
        <v>0</v>
      </c>
      <c r="J260">
        <v>0</v>
      </c>
      <c r="K260">
        <v>5872.5</v>
      </c>
      <c r="L260">
        <v>7492.5</v>
      </c>
      <c r="M260">
        <v>4066.875</v>
      </c>
      <c r="O260">
        <v>5208</v>
      </c>
      <c r="Q260">
        <v>5208</v>
      </c>
      <c r="R260" t="s">
        <v>300</v>
      </c>
      <c r="S260" t="s">
        <v>160</v>
      </c>
      <c r="T260" t="s">
        <v>36</v>
      </c>
      <c r="U260">
        <v>41</v>
      </c>
      <c r="V260">
        <v>615</v>
      </c>
      <c r="W260">
        <v>6642</v>
      </c>
      <c r="X260">
        <v>0</v>
      </c>
      <c r="Y260">
        <v>0</v>
      </c>
      <c r="Z260">
        <v>0</v>
      </c>
      <c r="AA260">
        <v>6642</v>
      </c>
      <c r="AB260">
        <v>1937.25</v>
      </c>
    </row>
    <row r="261" spans="1:28" x14ac:dyDescent="0.25">
      <c r="A261">
        <v>5203</v>
      </c>
      <c r="B261" t="s">
        <v>297</v>
      </c>
      <c r="C261" t="s">
        <v>38</v>
      </c>
      <c r="D261" t="s">
        <v>36</v>
      </c>
      <c r="E261">
        <v>14</v>
      </c>
      <c r="F261">
        <v>210</v>
      </c>
      <c r="G261">
        <v>2835</v>
      </c>
      <c r="H261">
        <v>0</v>
      </c>
      <c r="I261">
        <v>0</v>
      </c>
      <c r="J261">
        <v>0</v>
      </c>
      <c r="K261">
        <v>2227.5</v>
      </c>
      <c r="L261">
        <v>2835</v>
      </c>
      <c r="M261">
        <v>1535.625</v>
      </c>
      <c r="O261">
        <v>5212</v>
      </c>
      <c r="Q261">
        <v>5212</v>
      </c>
      <c r="R261" t="s">
        <v>301</v>
      </c>
      <c r="S261" t="s">
        <v>38</v>
      </c>
      <c r="T261" t="s">
        <v>36</v>
      </c>
      <c r="U261">
        <v>17</v>
      </c>
      <c r="V261">
        <v>255</v>
      </c>
      <c r="W261">
        <v>2754</v>
      </c>
      <c r="X261">
        <v>0</v>
      </c>
      <c r="Y261">
        <v>0</v>
      </c>
      <c r="Z261">
        <v>0</v>
      </c>
      <c r="AA261">
        <v>2754</v>
      </c>
      <c r="AB261">
        <v>803.25</v>
      </c>
    </row>
    <row r="262" spans="1:28" x14ac:dyDescent="0.25">
      <c r="A262">
        <v>5206</v>
      </c>
      <c r="B262" t="s">
        <v>298</v>
      </c>
      <c r="C262" t="s">
        <v>38</v>
      </c>
      <c r="D262" t="s">
        <v>36</v>
      </c>
      <c r="E262">
        <v>112</v>
      </c>
      <c r="F262">
        <v>1680</v>
      </c>
      <c r="G262">
        <v>22680</v>
      </c>
      <c r="H262">
        <v>0</v>
      </c>
      <c r="I262">
        <v>0</v>
      </c>
      <c r="J262">
        <v>0</v>
      </c>
      <c r="K262">
        <v>17820</v>
      </c>
      <c r="L262">
        <v>22680</v>
      </c>
      <c r="M262">
        <v>12285</v>
      </c>
      <c r="O262">
        <v>5213</v>
      </c>
      <c r="Q262">
        <v>5213</v>
      </c>
      <c r="R262" t="s">
        <v>302</v>
      </c>
      <c r="S262" t="s">
        <v>160</v>
      </c>
      <c r="T262" t="s">
        <v>36</v>
      </c>
      <c r="U262">
        <v>64</v>
      </c>
      <c r="V262">
        <v>960</v>
      </c>
      <c r="W262">
        <v>10368</v>
      </c>
      <c r="X262">
        <v>0</v>
      </c>
      <c r="Y262">
        <v>0</v>
      </c>
      <c r="Z262">
        <v>0</v>
      </c>
      <c r="AA262">
        <v>10368</v>
      </c>
      <c r="AB262">
        <v>3024</v>
      </c>
    </row>
    <row r="263" spans="1:28" x14ac:dyDescent="0.25">
      <c r="A263">
        <v>5207</v>
      </c>
      <c r="B263" t="s">
        <v>299</v>
      </c>
      <c r="C263" t="s">
        <v>160</v>
      </c>
      <c r="D263" t="s">
        <v>36</v>
      </c>
      <c r="E263">
        <v>44</v>
      </c>
      <c r="F263">
        <v>660</v>
      </c>
      <c r="G263">
        <v>8910</v>
      </c>
      <c r="H263">
        <v>0</v>
      </c>
      <c r="I263">
        <v>0</v>
      </c>
      <c r="J263">
        <v>0</v>
      </c>
      <c r="K263">
        <v>7087.5</v>
      </c>
      <c r="L263">
        <v>8910</v>
      </c>
      <c r="M263">
        <v>4775.625</v>
      </c>
      <c r="O263">
        <v>5214</v>
      </c>
      <c r="Q263">
        <v>5214</v>
      </c>
      <c r="R263" t="s">
        <v>303</v>
      </c>
      <c r="S263" t="s">
        <v>160</v>
      </c>
      <c r="T263" t="s">
        <v>36</v>
      </c>
      <c r="U263">
        <v>74</v>
      </c>
      <c r="V263">
        <v>1110</v>
      </c>
      <c r="W263">
        <v>11988</v>
      </c>
      <c r="X263">
        <v>0</v>
      </c>
      <c r="Y263">
        <v>0</v>
      </c>
      <c r="Z263">
        <v>0</v>
      </c>
      <c r="AA263">
        <v>11988</v>
      </c>
      <c r="AB263">
        <v>3496.5</v>
      </c>
    </row>
    <row r="264" spans="1:28" x14ac:dyDescent="0.25">
      <c r="A264">
        <v>5208</v>
      </c>
      <c r="B264" t="s">
        <v>300</v>
      </c>
      <c r="C264" t="s">
        <v>160</v>
      </c>
      <c r="D264" t="s">
        <v>36</v>
      </c>
      <c r="E264">
        <v>35</v>
      </c>
      <c r="F264">
        <v>525</v>
      </c>
      <c r="G264">
        <v>7087.5</v>
      </c>
      <c r="H264">
        <v>0</v>
      </c>
      <c r="I264">
        <v>0</v>
      </c>
      <c r="J264">
        <v>0</v>
      </c>
      <c r="K264">
        <v>5670</v>
      </c>
      <c r="L264">
        <v>7087.5</v>
      </c>
      <c r="M264">
        <v>3780</v>
      </c>
      <c r="O264">
        <v>5218</v>
      </c>
      <c r="Q264">
        <v>5218</v>
      </c>
      <c r="R264" t="s">
        <v>304</v>
      </c>
      <c r="S264" t="s">
        <v>38</v>
      </c>
      <c r="T264" t="s">
        <v>36</v>
      </c>
      <c r="U264">
        <v>67</v>
      </c>
      <c r="V264">
        <v>1005</v>
      </c>
      <c r="W264">
        <v>10854</v>
      </c>
      <c r="X264">
        <v>0</v>
      </c>
      <c r="Y264">
        <v>0</v>
      </c>
      <c r="Z264">
        <v>0</v>
      </c>
      <c r="AA264">
        <v>10854</v>
      </c>
      <c r="AB264">
        <v>3165.75</v>
      </c>
    </row>
    <row r="265" spans="1:28" x14ac:dyDescent="0.25">
      <c r="A265">
        <v>5212</v>
      </c>
      <c r="B265" t="s">
        <v>301</v>
      </c>
      <c r="C265" t="s">
        <v>38</v>
      </c>
      <c r="D265" t="s">
        <v>36</v>
      </c>
      <c r="E265">
        <v>11</v>
      </c>
      <c r="F265">
        <v>165</v>
      </c>
      <c r="G265">
        <v>2227.5</v>
      </c>
      <c r="H265">
        <v>0</v>
      </c>
      <c r="I265">
        <v>0</v>
      </c>
      <c r="J265">
        <v>0</v>
      </c>
      <c r="K265">
        <v>1822.5</v>
      </c>
      <c r="L265">
        <v>2227.5</v>
      </c>
      <c r="M265">
        <v>1164.375</v>
      </c>
      <c r="O265">
        <v>5221</v>
      </c>
      <c r="Q265">
        <v>5221</v>
      </c>
      <c r="R265" t="s">
        <v>305</v>
      </c>
      <c r="S265" t="s">
        <v>38</v>
      </c>
      <c r="T265" t="s">
        <v>36</v>
      </c>
      <c r="U265">
        <v>120</v>
      </c>
      <c r="V265">
        <v>1800</v>
      </c>
      <c r="W265">
        <v>19440</v>
      </c>
      <c r="X265">
        <v>6</v>
      </c>
      <c r="Y265">
        <v>90</v>
      </c>
      <c r="Z265">
        <v>2538</v>
      </c>
      <c r="AA265">
        <v>21978</v>
      </c>
      <c r="AB265">
        <v>6410.25</v>
      </c>
    </row>
    <row r="266" spans="1:28" x14ac:dyDescent="0.25">
      <c r="A266">
        <v>5213</v>
      </c>
      <c r="B266" t="s">
        <v>302</v>
      </c>
      <c r="C266" t="s">
        <v>160</v>
      </c>
      <c r="D266" t="s">
        <v>36</v>
      </c>
      <c r="E266">
        <v>44</v>
      </c>
      <c r="F266">
        <v>660</v>
      </c>
      <c r="G266">
        <v>8910</v>
      </c>
      <c r="H266">
        <v>0</v>
      </c>
      <c r="I266">
        <v>0</v>
      </c>
      <c r="J266">
        <v>0</v>
      </c>
      <c r="K266">
        <v>7087.5</v>
      </c>
      <c r="L266">
        <v>8910</v>
      </c>
      <c r="M266">
        <v>4775.625</v>
      </c>
      <c r="O266">
        <v>5223</v>
      </c>
      <c r="Q266">
        <v>5223</v>
      </c>
      <c r="R266" t="s">
        <v>306</v>
      </c>
      <c r="S266" t="s">
        <v>40</v>
      </c>
      <c r="T266" t="s">
        <v>36</v>
      </c>
      <c r="U266">
        <v>83</v>
      </c>
      <c r="V266">
        <v>1245</v>
      </c>
      <c r="W266">
        <v>13446</v>
      </c>
      <c r="X266">
        <v>0</v>
      </c>
      <c r="Y266">
        <v>0</v>
      </c>
      <c r="Z266">
        <v>0</v>
      </c>
      <c r="AA266">
        <v>13446</v>
      </c>
      <c r="AB266">
        <v>3921.75</v>
      </c>
    </row>
    <row r="267" spans="1:28" x14ac:dyDescent="0.25">
      <c r="A267">
        <v>5214</v>
      </c>
      <c r="B267" t="s">
        <v>303</v>
      </c>
      <c r="C267" t="s">
        <v>160</v>
      </c>
      <c r="D267" t="s">
        <v>36</v>
      </c>
      <c r="E267">
        <v>44</v>
      </c>
      <c r="F267">
        <v>660</v>
      </c>
      <c r="G267">
        <v>8910</v>
      </c>
      <c r="H267">
        <v>0</v>
      </c>
      <c r="I267">
        <v>0</v>
      </c>
      <c r="J267">
        <v>0</v>
      </c>
      <c r="K267">
        <v>7087.5</v>
      </c>
      <c r="L267">
        <v>8910</v>
      </c>
      <c r="M267">
        <v>4775.625</v>
      </c>
      <c r="O267">
        <v>5225</v>
      </c>
      <c r="Q267">
        <v>5225</v>
      </c>
      <c r="R267" t="s">
        <v>307</v>
      </c>
      <c r="S267" t="s">
        <v>38</v>
      </c>
      <c r="T267" t="s">
        <v>36</v>
      </c>
      <c r="U267">
        <v>56</v>
      </c>
      <c r="V267">
        <v>840</v>
      </c>
      <c r="W267">
        <v>9072</v>
      </c>
      <c r="X267">
        <v>0</v>
      </c>
      <c r="Y267">
        <v>0</v>
      </c>
      <c r="Z267">
        <v>0</v>
      </c>
      <c r="AA267">
        <v>9072</v>
      </c>
      <c r="AB267">
        <v>2646</v>
      </c>
    </row>
    <row r="268" spans="1:28" x14ac:dyDescent="0.25">
      <c r="A268">
        <v>5218</v>
      </c>
      <c r="B268" t="s">
        <v>304</v>
      </c>
      <c r="C268" t="s">
        <v>38</v>
      </c>
      <c r="D268" t="s">
        <v>36</v>
      </c>
      <c r="E268">
        <v>45</v>
      </c>
      <c r="F268">
        <v>675</v>
      </c>
      <c r="G268">
        <v>9112.5</v>
      </c>
      <c r="H268">
        <v>0</v>
      </c>
      <c r="I268">
        <v>0</v>
      </c>
      <c r="J268">
        <v>0</v>
      </c>
      <c r="K268">
        <v>7087.5</v>
      </c>
      <c r="L268">
        <v>9112.5</v>
      </c>
      <c r="M268">
        <v>4978.125</v>
      </c>
      <c r="O268">
        <v>5226</v>
      </c>
      <c r="Q268">
        <v>5226</v>
      </c>
      <c r="R268" t="s">
        <v>308</v>
      </c>
      <c r="S268" t="s">
        <v>38</v>
      </c>
      <c r="T268" t="s">
        <v>36</v>
      </c>
      <c r="U268">
        <v>100</v>
      </c>
      <c r="V268">
        <v>1500</v>
      </c>
      <c r="W268">
        <v>16200</v>
      </c>
      <c r="X268">
        <v>0</v>
      </c>
      <c r="Y268">
        <v>0</v>
      </c>
      <c r="Z268">
        <v>0</v>
      </c>
      <c r="AA268">
        <v>16200</v>
      </c>
      <c r="AB268">
        <v>4725</v>
      </c>
    </row>
    <row r="269" spans="1:28" x14ac:dyDescent="0.25">
      <c r="A269">
        <v>5221</v>
      </c>
      <c r="B269" t="s">
        <v>305</v>
      </c>
      <c r="C269" t="s">
        <v>38</v>
      </c>
      <c r="D269" t="s">
        <v>36</v>
      </c>
      <c r="E269">
        <v>79</v>
      </c>
      <c r="F269">
        <v>1185</v>
      </c>
      <c r="G269">
        <v>15997.5</v>
      </c>
      <c r="H269">
        <v>4</v>
      </c>
      <c r="I269">
        <v>60</v>
      </c>
      <c r="J269">
        <v>2115</v>
      </c>
      <c r="K269">
        <v>14141.25</v>
      </c>
      <c r="L269">
        <v>18112.5</v>
      </c>
      <c r="M269">
        <v>9863.4375</v>
      </c>
      <c r="O269">
        <v>5407</v>
      </c>
      <c r="Q269">
        <v>5407</v>
      </c>
      <c r="R269" t="s">
        <v>309</v>
      </c>
      <c r="S269" t="s">
        <v>38</v>
      </c>
      <c r="T269" t="s">
        <v>36</v>
      </c>
      <c r="U269">
        <v>348</v>
      </c>
      <c r="V269">
        <v>5220</v>
      </c>
      <c r="W269">
        <v>56376</v>
      </c>
      <c r="X269">
        <v>4</v>
      </c>
      <c r="Y269">
        <v>60</v>
      </c>
      <c r="Z269">
        <v>1692</v>
      </c>
      <c r="AA269">
        <v>58068</v>
      </c>
      <c r="AB269">
        <v>16936.5</v>
      </c>
    </row>
    <row r="270" spans="1:28" x14ac:dyDescent="0.25">
      <c r="A270">
        <v>5223</v>
      </c>
      <c r="B270" t="s">
        <v>306</v>
      </c>
      <c r="C270" t="s">
        <v>40</v>
      </c>
      <c r="D270" t="s">
        <v>36</v>
      </c>
      <c r="E270">
        <v>62</v>
      </c>
      <c r="F270">
        <v>930</v>
      </c>
      <c r="G270">
        <v>12555</v>
      </c>
      <c r="H270">
        <v>0</v>
      </c>
      <c r="I270">
        <v>0</v>
      </c>
      <c r="J270">
        <v>0</v>
      </c>
      <c r="K270">
        <v>9922.5</v>
      </c>
      <c r="L270">
        <v>12555</v>
      </c>
      <c r="M270">
        <v>6766.875</v>
      </c>
      <c r="O270">
        <v>5412</v>
      </c>
      <c r="Q270">
        <v>5412</v>
      </c>
      <c r="R270" t="s">
        <v>311</v>
      </c>
      <c r="S270" t="s">
        <v>38</v>
      </c>
      <c r="T270" t="s">
        <v>36</v>
      </c>
      <c r="U270">
        <v>37</v>
      </c>
      <c r="V270">
        <v>555</v>
      </c>
      <c r="W270">
        <v>5994</v>
      </c>
      <c r="X270">
        <v>1</v>
      </c>
      <c r="Y270">
        <v>15</v>
      </c>
      <c r="Z270">
        <v>423</v>
      </c>
      <c r="AA270">
        <v>6417</v>
      </c>
      <c r="AB270">
        <v>1871.625</v>
      </c>
    </row>
    <row r="271" spans="1:28" x14ac:dyDescent="0.25">
      <c r="A271">
        <v>5225</v>
      </c>
      <c r="B271" t="s">
        <v>307</v>
      </c>
      <c r="C271" t="s">
        <v>38</v>
      </c>
      <c r="D271" t="s">
        <v>36</v>
      </c>
      <c r="E271">
        <v>37</v>
      </c>
      <c r="F271">
        <v>555</v>
      </c>
      <c r="G271">
        <v>7492.5</v>
      </c>
      <c r="H271">
        <v>0</v>
      </c>
      <c r="I271">
        <v>0</v>
      </c>
      <c r="J271">
        <v>0</v>
      </c>
      <c r="K271">
        <v>5872.5</v>
      </c>
      <c r="L271">
        <v>7492.5</v>
      </c>
      <c r="M271">
        <v>4066.875</v>
      </c>
      <c r="O271">
        <v>5425</v>
      </c>
      <c r="Q271">
        <v>5425</v>
      </c>
      <c r="R271" t="s">
        <v>312</v>
      </c>
      <c r="S271" t="s">
        <v>38</v>
      </c>
      <c r="T271" t="s">
        <v>36</v>
      </c>
      <c r="U271">
        <v>216</v>
      </c>
      <c r="V271">
        <v>3240</v>
      </c>
      <c r="W271">
        <v>34992</v>
      </c>
      <c r="X271">
        <v>33</v>
      </c>
      <c r="Y271">
        <v>495</v>
      </c>
      <c r="Z271">
        <v>13959</v>
      </c>
      <c r="AA271">
        <v>48951</v>
      </c>
      <c r="AB271">
        <v>14277.375</v>
      </c>
    </row>
    <row r="272" spans="1:28" x14ac:dyDescent="0.25">
      <c r="A272">
        <v>5226</v>
      </c>
      <c r="B272" t="s">
        <v>308</v>
      </c>
      <c r="C272" t="s">
        <v>38</v>
      </c>
      <c r="D272" t="s">
        <v>36</v>
      </c>
      <c r="E272">
        <v>74</v>
      </c>
      <c r="F272">
        <v>1110</v>
      </c>
      <c r="G272">
        <v>14985</v>
      </c>
      <c r="H272">
        <v>0</v>
      </c>
      <c r="I272">
        <v>0</v>
      </c>
      <c r="J272">
        <v>0</v>
      </c>
      <c r="K272">
        <v>11947.5</v>
      </c>
      <c r="L272">
        <v>14985</v>
      </c>
      <c r="M272">
        <v>8015.625</v>
      </c>
      <c r="O272">
        <v>5426</v>
      </c>
      <c r="Q272">
        <v>5426</v>
      </c>
      <c r="R272" t="s">
        <v>313</v>
      </c>
      <c r="S272" t="s">
        <v>38</v>
      </c>
      <c r="T272" t="s">
        <v>36</v>
      </c>
      <c r="U272">
        <v>265</v>
      </c>
      <c r="V272">
        <v>3975</v>
      </c>
      <c r="W272">
        <v>42930</v>
      </c>
      <c r="X272">
        <v>3</v>
      </c>
      <c r="Y272">
        <v>45</v>
      </c>
      <c r="Z272">
        <v>1269</v>
      </c>
      <c r="AA272">
        <v>44199</v>
      </c>
      <c r="AB272">
        <v>12891.375</v>
      </c>
    </row>
    <row r="273" spans="1:28" x14ac:dyDescent="0.25">
      <c r="A273">
        <v>5407</v>
      </c>
      <c r="B273" t="s">
        <v>309</v>
      </c>
      <c r="C273" t="s">
        <v>38</v>
      </c>
      <c r="D273" t="s">
        <v>36</v>
      </c>
      <c r="E273">
        <v>240</v>
      </c>
      <c r="F273">
        <v>3600</v>
      </c>
      <c r="G273">
        <v>48600</v>
      </c>
      <c r="H273">
        <v>3</v>
      </c>
      <c r="I273">
        <v>45</v>
      </c>
      <c r="J273">
        <v>1586.25</v>
      </c>
      <c r="K273">
        <v>39532.5</v>
      </c>
      <c r="L273">
        <v>50186.25</v>
      </c>
      <c r="M273">
        <v>27125.625</v>
      </c>
      <c r="O273">
        <v>5431</v>
      </c>
      <c r="Q273">
        <v>5431</v>
      </c>
      <c r="R273" t="s">
        <v>314</v>
      </c>
      <c r="S273" t="s">
        <v>38</v>
      </c>
      <c r="T273" t="s">
        <v>36</v>
      </c>
      <c r="U273">
        <v>260</v>
      </c>
      <c r="V273">
        <v>3900</v>
      </c>
      <c r="W273">
        <v>42120</v>
      </c>
      <c r="X273">
        <v>8</v>
      </c>
      <c r="Y273">
        <v>120</v>
      </c>
      <c r="Z273">
        <v>3384</v>
      </c>
      <c r="AA273">
        <v>45504</v>
      </c>
      <c r="AB273">
        <v>13272</v>
      </c>
    </row>
    <row r="274" spans="1:28" x14ac:dyDescent="0.25">
      <c r="A274">
        <v>5410</v>
      </c>
      <c r="B274" t="s">
        <v>310</v>
      </c>
      <c r="C274" t="s">
        <v>38</v>
      </c>
      <c r="D274" t="s">
        <v>36</v>
      </c>
      <c r="E274">
        <v>135</v>
      </c>
      <c r="F274">
        <v>2025</v>
      </c>
      <c r="G274">
        <v>27337.5</v>
      </c>
      <c r="H274">
        <v>0</v>
      </c>
      <c r="I274">
        <v>0</v>
      </c>
      <c r="J274">
        <v>0</v>
      </c>
      <c r="K274">
        <v>21667.5</v>
      </c>
      <c r="L274">
        <v>27337.5</v>
      </c>
      <c r="M274">
        <v>14698.125</v>
      </c>
      <c r="O274">
        <v>5447</v>
      </c>
      <c r="Q274">
        <v>5447</v>
      </c>
      <c r="R274" t="s">
        <v>315</v>
      </c>
      <c r="S274" t="s">
        <v>38</v>
      </c>
      <c r="T274" t="s">
        <v>36</v>
      </c>
      <c r="U274">
        <v>412</v>
      </c>
      <c r="V274">
        <v>6180</v>
      </c>
      <c r="W274">
        <v>66744</v>
      </c>
      <c r="X274">
        <v>0</v>
      </c>
      <c r="Y274">
        <v>0</v>
      </c>
      <c r="Z274">
        <v>0</v>
      </c>
      <c r="AA274">
        <v>66744</v>
      </c>
      <c r="AB274">
        <v>19467</v>
      </c>
    </row>
    <row r="275" spans="1:28" x14ac:dyDescent="0.25">
      <c r="A275">
        <v>5412</v>
      </c>
      <c r="B275" t="s">
        <v>311</v>
      </c>
      <c r="C275" t="s">
        <v>38</v>
      </c>
      <c r="D275" t="s">
        <v>36</v>
      </c>
      <c r="E275">
        <v>30</v>
      </c>
      <c r="F275">
        <v>450</v>
      </c>
      <c r="G275">
        <v>6075</v>
      </c>
      <c r="H275">
        <v>1</v>
      </c>
      <c r="I275">
        <v>15</v>
      </c>
      <c r="J275">
        <v>528.75</v>
      </c>
      <c r="K275">
        <v>5388.75</v>
      </c>
      <c r="L275">
        <v>6603.75</v>
      </c>
      <c r="M275">
        <v>3460.3125</v>
      </c>
      <c r="O275">
        <v>5456</v>
      </c>
      <c r="Q275">
        <v>5456</v>
      </c>
      <c r="R275" t="s">
        <v>316</v>
      </c>
      <c r="S275" t="s">
        <v>38</v>
      </c>
      <c r="T275" t="s">
        <v>36</v>
      </c>
      <c r="U275">
        <v>271</v>
      </c>
      <c r="V275">
        <v>4065</v>
      </c>
      <c r="W275">
        <v>43902</v>
      </c>
      <c r="X275">
        <v>0</v>
      </c>
      <c r="Y275">
        <v>0</v>
      </c>
      <c r="Z275">
        <v>0</v>
      </c>
      <c r="AA275">
        <v>43902</v>
      </c>
      <c r="AB275">
        <v>12804.75</v>
      </c>
    </row>
    <row r="276" spans="1:28" x14ac:dyDescent="0.25">
      <c r="A276">
        <v>5425</v>
      </c>
      <c r="B276" t="s">
        <v>312</v>
      </c>
      <c r="C276" t="s">
        <v>38</v>
      </c>
      <c r="D276" t="s">
        <v>36</v>
      </c>
      <c r="E276">
        <v>154</v>
      </c>
      <c r="F276">
        <v>2310</v>
      </c>
      <c r="G276">
        <v>31185</v>
      </c>
      <c r="H276">
        <v>19</v>
      </c>
      <c r="I276">
        <v>285</v>
      </c>
      <c r="J276">
        <v>10046.25</v>
      </c>
      <c r="K276">
        <v>32636.25</v>
      </c>
      <c r="L276">
        <v>41231.25</v>
      </c>
      <c r="M276">
        <v>22193.4375</v>
      </c>
      <c r="O276">
        <v>5459</v>
      </c>
      <c r="Q276">
        <v>5459</v>
      </c>
      <c r="R276" t="s">
        <v>317</v>
      </c>
      <c r="S276" t="s">
        <v>38</v>
      </c>
      <c r="T276" t="s">
        <v>36</v>
      </c>
      <c r="U276">
        <v>116</v>
      </c>
      <c r="V276">
        <v>1740</v>
      </c>
      <c r="W276">
        <v>18792</v>
      </c>
      <c r="X276">
        <v>0</v>
      </c>
      <c r="Y276">
        <v>0</v>
      </c>
      <c r="Z276">
        <v>0</v>
      </c>
      <c r="AA276">
        <v>18792</v>
      </c>
      <c r="AB276">
        <v>5481</v>
      </c>
    </row>
    <row r="277" spans="1:28" x14ac:dyDescent="0.25">
      <c r="A277">
        <v>5426</v>
      </c>
      <c r="B277" t="s">
        <v>313</v>
      </c>
      <c r="C277" t="s">
        <v>38</v>
      </c>
      <c r="D277" t="s">
        <v>36</v>
      </c>
      <c r="E277">
        <v>160</v>
      </c>
      <c r="F277">
        <v>2400</v>
      </c>
      <c r="G277">
        <v>32400</v>
      </c>
      <c r="H277">
        <v>2</v>
      </c>
      <c r="I277">
        <v>30</v>
      </c>
      <c r="J277">
        <v>1057.5</v>
      </c>
      <c r="K277">
        <v>26572.5</v>
      </c>
      <c r="L277">
        <v>33457.5</v>
      </c>
      <c r="M277">
        <v>17956.875</v>
      </c>
      <c r="O277">
        <v>5461</v>
      </c>
      <c r="Q277">
        <v>5461</v>
      </c>
      <c r="R277" t="s">
        <v>318</v>
      </c>
      <c r="S277" t="s">
        <v>160</v>
      </c>
      <c r="T277" t="s">
        <v>36</v>
      </c>
      <c r="U277">
        <v>240</v>
      </c>
      <c r="V277">
        <v>3600</v>
      </c>
      <c r="W277">
        <v>38880</v>
      </c>
      <c r="X277">
        <v>0</v>
      </c>
      <c r="Y277">
        <v>0</v>
      </c>
      <c r="Z277">
        <v>0</v>
      </c>
      <c r="AA277">
        <v>38880</v>
      </c>
      <c r="AB277">
        <v>11340</v>
      </c>
    </row>
    <row r="278" spans="1:28" x14ac:dyDescent="0.25">
      <c r="A278">
        <v>5431</v>
      </c>
      <c r="B278" t="s">
        <v>314</v>
      </c>
      <c r="C278" t="s">
        <v>38</v>
      </c>
      <c r="D278" t="s">
        <v>36</v>
      </c>
      <c r="E278">
        <v>178</v>
      </c>
      <c r="F278">
        <v>2670</v>
      </c>
      <c r="G278">
        <v>36045</v>
      </c>
      <c r="H278">
        <v>5</v>
      </c>
      <c r="I278">
        <v>75</v>
      </c>
      <c r="J278">
        <v>2643.75</v>
      </c>
      <c r="K278">
        <v>30667.5</v>
      </c>
      <c r="L278">
        <v>38688.75</v>
      </c>
      <c r="M278">
        <v>20799.375</v>
      </c>
      <c r="O278">
        <v>5468</v>
      </c>
      <c r="Q278">
        <v>5468</v>
      </c>
      <c r="R278" t="s">
        <v>319</v>
      </c>
      <c r="S278" t="s">
        <v>38</v>
      </c>
      <c r="T278" t="s">
        <v>36</v>
      </c>
      <c r="U278">
        <v>543</v>
      </c>
      <c r="V278">
        <v>8145</v>
      </c>
      <c r="W278">
        <v>87966</v>
      </c>
      <c r="X278">
        <v>0</v>
      </c>
      <c r="Y278">
        <v>0</v>
      </c>
      <c r="Z278">
        <v>0</v>
      </c>
      <c r="AA278">
        <v>87966</v>
      </c>
      <c r="AB278">
        <v>25656.75</v>
      </c>
    </row>
    <row r="279" spans="1:28" x14ac:dyDescent="0.25">
      <c r="A279">
        <v>5447</v>
      </c>
      <c r="B279" t="s">
        <v>315</v>
      </c>
      <c r="C279" t="s">
        <v>38</v>
      </c>
      <c r="D279" t="s">
        <v>36</v>
      </c>
      <c r="E279">
        <v>285</v>
      </c>
      <c r="F279">
        <v>4275</v>
      </c>
      <c r="G279">
        <v>57712.5</v>
      </c>
      <c r="H279">
        <v>0</v>
      </c>
      <c r="I279">
        <v>0</v>
      </c>
      <c r="J279">
        <v>0</v>
      </c>
      <c r="K279">
        <v>45562.5</v>
      </c>
      <c r="L279">
        <v>57712.5</v>
      </c>
      <c r="M279">
        <v>31134.375</v>
      </c>
      <c r="O279">
        <v>7002</v>
      </c>
      <c r="Q279">
        <v>7002</v>
      </c>
      <c r="R279" t="s">
        <v>328</v>
      </c>
      <c r="S279" t="s">
        <v>324</v>
      </c>
      <c r="T279" t="s">
        <v>325</v>
      </c>
      <c r="U279">
        <v>0</v>
      </c>
      <c r="V279">
        <v>0</v>
      </c>
      <c r="W279">
        <v>0</v>
      </c>
      <c r="X279">
        <v>79</v>
      </c>
      <c r="Y279">
        <v>1185</v>
      </c>
      <c r="Z279">
        <v>33417</v>
      </c>
      <c r="AA279">
        <v>33417</v>
      </c>
      <c r="AB279">
        <v>9746.625</v>
      </c>
    </row>
    <row r="280" spans="1:28" x14ac:dyDescent="0.25">
      <c r="A280">
        <v>5456</v>
      </c>
      <c r="B280" t="s">
        <v>316</v>
      </c>
      <c r="C280" t="s">
        <v>38</v>
      </c>
      <c r="D280" t="s">
        <v>36</v>
      </c>
      <c r="E280">
        <v>207</v>
      </c>
      <c r="F280">
        <v>3105</v>
      </c>
      <c r="G280">
        <v>41917.5</v>
      </c>
      <c r="H280">
        <v>0</v>
      </c>
      <c r="I280">
        <v>0</v>
      </c>
      <c r="J280">
        <v>0</v>
      </c>
      <c r="K280">
        <v>33007.5</v>
      </c>
      <c r="L280">
        <v>41917.5</v>
      </c>
      <c r="M280">
        <v>22663.125</v>
      </c>
      <c r="O280">
        <v>7021</v>
      </c>
      <c r="Q280">
        <v>7021</v>
      </c>
      <c r="R280" t="s">
        <v>329</v>
      </c>
      <c r="S280" t="s">
        <v>324</v>
      </c>
      <c r="T280" t="s">
        <v>325</v>
      </c>
      <c r="U280">
        <v>0</v>
      </c>
      <c r="V280">
        <v>0</v>
      </c>
      <c r="W280">
        <v>0</v>
      </c>
      <c r="X280">
        <v>25</v>
      </c>
      <c r="Y280">
        <v>375</v>
      </c>
      <c r="Z280">
        <v>10575</v>
      </c>
      <c r="AA280">
        <v>10575</v>
      </c>
      <c r="AB280">
        <v>3084.375</v>
      </c>
    </row>
    <row r="281" spans="1:28" x14ac:dyDescent="0.25">
      <c r="A281">
        <v>5459</v>
      </c>
      <c r="B281" t="s">
        <v>317</v>
      </c>
      <c r="C281" t="s">
        <v>38</v>
      </c>
      <c r="D281" t="s">
        <v>36</v>
      </c>
      <c r="E281">
        <v>84</v>
      </c>
      <c r="F281">
        <v>1260</v>
      </c>
      <c r="G281">
        <v>17010</v>
      </c>
      <c r="H281">
        <v>0</v>
      </c>
      <c r="I281">
        <v>0</v>
      </c>
      <c r="J281">
        <v>0</v>
      </c>
      <c r="K281">
        <v>13365</v>
      </c>
      <c r="L281">
        <v>17010</v>
      </c>
      <c r="M281">
        <v>9213.75</v>
      </c>
      <c r="O281">
        <v>7032</v>
      </c>
      <c r="Q281">
        <v>7032</v>
      </c>
      <c r="R281" t="s">
        <v>330</v>
      </c>
      <c r="S281" t="s">
        <v>324</v>
      </c>
      <c r="T281" t="s">
        <v>325</v>
      </c>
      <c r="U281">
        <v>0</v>
      </c>
      <c r="V281">
        <v>0</v>
      </c>
      <c r="W281">
        <v>0</v>
      </c>
      <c r="X281">
        <v>139</v>
      </c>
      <c r="Y281">
        <v>2085</v>
      </c>
      <c r="Z281">
        <v>58797</v>
      </c>
      <c r="AA281">
        <v>58797</v>
      </c>
      <c r="AB281">
        <v>17149.125</v>
      </c>
    </row>
    <row r="282" spans="1:28" x14ac:dyDescent="0.25">
      <c r="A282">
        <v>5461</v>
      </c>
      <c r="B282" t="s">
        <v>318</v>
      </c>
      <c r="C282" t="s">
        <v>160</v>
      </c>
      <c r="D282" t="s">
        <v>36</v>
      </c>
      <c r="E282">
        <v>166</v>
      </c>
      <c r="F282">
        <v>2490</v>
      </c>
      <c r="G282">
        <v>33615</v>
      </c>
      <c r="H282">
        <v>0</v>
      </c>
      <c r="I282">
        <v>0</v>
      </c>
      <c r="J282">
        <v>0</v>
      </c>
      <c r="K282">
        <v>26527.5</v>
      </c>
      <c r="L282">
        <v>33615</v>
      </c>
      <c r="M282">
        <v>18140.625</v>
      </c>
      <c r="O282">
        <v>7033</v>
      </c>
      <c r="Q282">
        <v>7033</v>
      </c>
      <c r="R282" t="s">
        <v>331</v>
      </c>
      <c r="S282" t="s">
        <v>324</v>
      </c>
      <c r="T282" t="s">
        <v>325</v>
      </c>
      <c r="U282">
        <v>0</v>
      </c>
      <c r="V282">
        <v>0</v>
      </c>
      <c r="W282">
        <v>0</v>
      </c>
      <c r="X282">
        <v>82</v>
      </c>
      <c r="Y282">
        <v>1230</v>
      </c>
      <c r="Z282">
        <v>34686</v>
      </c>
      <c r="AA282">
        <v>34686</v>
      </c>
      <c r="AB282">
        <v>10116.75</v>
      </c>
    </row>
    <row r="283" spans="1:28" x14ac:dyDescent="0.25">
      <c r="A283">
        <v>5468</v>
      </c>
      <c r="B283" t="s">
        <v>319</v>
      </c>
      <c r="C283" t="s">
        <v>38</v>
      </c>
      <c r="D283" t="s">
        <v>36</v>
      </c>
      <c r="E283">
        <v>376</v>
      </c>
      <c r="F283">
        <v>5640</v>
      </c>
      <c r="G283">
        <v>76140</v>
      </c>
      <c r="H283">
        <v>0</v>
      </c>
      <c r="I283">
        <v>0</v>
      </c>
      <c r="J283">
        <v>0</v>
      </c>
      <c r="K283">
        <v>60142.5</v>
      </c>
      <c r="L283">
        <v>76140</v>
      </c>
      <c r="M283">
        <v>41056.875</v>
      </c>
      <c r="O283">
        <v>7039</v>
      </c>
      <c r="Q283">
        <v>7039</v>
      </c>
      <c r="R283" t="s">
        <v>332</v>
      </c>
      <c r="S283" t="s">
        <v>324</v>
      </c>
      <c r="T283" t="s">
        <v>325</v>
      </c>
      <c r="U283">
        <v>0</v>
      </c>
      <c r="V283">
        <v>0</v>
      </c>
      <c r="W283">
        <v>0</v>
      </c>
      <c r="X283">
        <v>87</v>
      </c>
      <c r="Y283">
        <v>1305</v>
      </c>
      <c r="Z283">
        <v>36801</v>
      </c>
      <c r="AA283">
        <v>36801</v>
      </c>
      <c r="AB283">
        <v>10733.625</v>
      </c>
    </row>
    <row r="284" spans="1:28" x14ac:dyDescent="0.25">
      <c r="O284">
        <v>7040</v>
      </c>
      <c r="Q284">
        <v>7040</v>
      </c>
      <c r="R284" t="s">
        <v>333</v>
      </c>
      <c r="S284" t="s">
        <v>324</v>
      </c>
      <c r="T284" t="s">
        <v>325</v>
      </c>
      <c r="U284">
        <v>0</v>
      </c>
      <c r="V284">
        <v>0</v>
      </c>
      <c r="W284">
        <v>0</v>
      </c>
      <c r="X284">
        <v>91</v>
      </c>
      <c r="Y284">
        <v>1365</v>
      </c>
      <c r="Z284">
        <v>38493</v>
      </c>
      <c r="AA284">
        <v>38493</v>
      </c>
      <c r="AB284">
        <v>11227.125</v>
      </c>
    </row>
    <row r="285" spans="1:28" x14ac:dyDescent="0.25">
      <c r="A285" t="s">
        <v>350</v>
      </c>
      <c r="B285" t="s">
        <v>22</v>
      </c>
      <c r="C285" t="s">
        <v>23</v>
      </c>
      <c r="D285" t="s">
        <v>320</v>
      </c>
      <c r="E285" t="s">
        <v>321</v>
      </c>
      <c r="F285" t="s">
        <v>322</v>
      </c>
      <c r="G285" t="s">
        <v>323</v>
      </c>
      <c r="H285" t="s">
        <v>31</v>
      </c>
      <c r="I285" t="s">
        <v>32</v>
      </c>
      <c r="J285" t="s">
        <v>33</v>
      </c>
      <c r="O285">
        <v>7041</v>
      </c>
      <c r="Q285">
        <v>7041</v>
      </c>
      <c r="R285" t="s">
        <v>334</v>
      </c>
      <c r="S285" t="s">
        <v>324</v>
      </c>
      <c r="T285" t="s">
        <v>325</v>
      </c>
      <c r="U285">
        <v>0</v>
      </c>
      <c r="V285">
        <v>0</v>
      </c>
      <c r="W285">
        <v>0</v>
      </c>
      <c r="X285">
        <v>88</v>
      </c>
      <c r="Y285">
        <v>1320</v>
      </c>
      <c r="Z285">
        <v>37224</v>
      </c>
      <c r="AA285">
        <v>37224</v>
      </c>
      <c r="AB285">
        <v>10857</v>
      </c>
    </row>
    <row r="286" spans="1:28" x14ac:dyDescent="0.25">
      <c r="A286">
        <v>7002</v>
      </c>
      <c r="B286" t="s">
        <v>328</v>
      </c>
      <c r="C286" t="s">
        <v>324</v>
      </c>
      <c r="D286" t="s">
        <v>325</v>
      </c>
      <c r="E286">
        <v>48</v>
      </c>
      <c r="F286">
        <v>720</v>
      </c>
      <c r="G286">
        <v>25380</v>
      </c>
      <c r="H286">
        <v>20092.5</v>
      </c>
      <c r="I286">
        <v>25380</v>
      </c>
      <c r="J286">
        <v>13659.375</v>
      </c>
      <c r="O286">
        <v>7043</v>
      </c>
      <c r="Q286">
        <v>7043</v>
      </c>
      <c r="R286" t="s">
        <v>335</v>
      </c>
      <c r="S286" t="s">
        <v>324</v>
      </c>
      <c r="T286" t="s">
        <v>325</v>
      </c>
      <c r="U286">
        <v>0</v>
      </c>
      <c r="V286">
        <v>0</v>
      </c>
      <c r="W286">
        <v>0</v>
      </c>
      <c r="X286">
        <v>172</v>
      </c>
      <c r="Y286">
        <v>2580</v>
      </c>
      <c r="Z286">
        <v>72756</v>
      </c>
      <c r="AA286">
        <v>72756</v>
      </c>
      <c r="AB286">
        <v>21220.5</v>
      </c>
    </row>
    <row r="287" spans="1:28" x14ac:dyDescent="0.25">
      <c r="A287">
        <v>7021</v>
      </c>
      <c r="B287" t="s">
        <v>329</v>
      </c>
      <c r="C287" t="s">
        <v>324</v>
      </c>
      <c r="D287" t="s">
        <v>325</v>
      </c>
      <c r="E287">
        <v>18</v>
      </c>
      <c r="F287">
        <v>270</v>
      </c>
      <c r="G287">
        <v>9517.5</v>
      </c>
      <c r="H287">
        <v>7402.5</v>
      </c>
      <c r="I287">
        <v>9517.5</v>
      </c>
      <c r="J287">
        <v>5199.375</v>
      </c>
      <c r="O287">
        <v>7044</v>
      </c>
      <c r="Q287">
        <v>7044</v>
      </c>
      <c r="R287" t="s">
        <v>336</v>
      </c>
      <c r="S287" t="s">
        <v>324</v>
      </c>
      <c r="T287" t="s">
        <v>325</v>
      </c>
      <c r="U287">
        <v>0</v>
      </c>
      <c r="V287">
        <v>0</v>
      </c>
      <c r="W287">
        <v>0</v>
      </c>
      <c r="X287">
        <v>96</v>
      </c>
      <c r="Y287">
        <v>1440</v>
      </c>
      <c r="Z287">
        <v>40608</v>
      </c>
      <c r="AA287">
        <v>40608</v>
      </c>
      <c r="AB287">
        <v>11844</v>
      </c>
    </row>
    <row r="288" spans="1:28" x14ac:dyDescent="0.25">
      <c r="A288">
        <v>7032</v>
      </c>
      <c r="B288" t="s">
        <v>330</v>
      </c>
      <c r="C288" t="s">
        <v>324</v>
      </c>
      <c r="D288" t="s">
        <v>325</v>
      </c>
      <c r="E288">
        <v>97</v>
      </c>
      <c r="F288">
        <v>1455</v>
      </c>
      <c r="G288">
        <v>51288.75</v>
      </c>
      <c r="H288">
        <v>40713.75</v>
      </c>
      <c r="I288">
        <v>51288.75</v>
      </c>
      <c r="J288">
        <v>27539.0625</v>
      </c>
      <c r="O288">
        <v>7045</v>
      </c>
      <c r="Q288">
        <v>7045</v>
      </c>
      <c r="R288" t="s">
        <v>337</v>
      </c>
      <c r="S288" t="s">
        <v>324</v>
      </c>
      <c r="T288" t="s">
        <v>325</v>
      </c>
      <c r="U288">
        <v>0</v>
      </c>
      <c r="V288">
        <v>0</v>
      </c>
      <c r="W288">
        <v>0</v>
      </c>
      <c r="X288">
        <v>133</v>
      </c>
      <c r="Y288">
        <v>1995</v>
      </c>
      <c r="Z288">
        <v>56259</v>
      </c>
      <c r="AA288">
        <v>56259</v>
      </c>
      <c r="AB288">
        <v>16408.875</v>
      </c>
    </row>
    <row r="289" spans="1:28" x14ac:dyDescent="0.25">
      <c r="A289">
        <v>7033</v>
      </c>
      <c r="B289" t="s">
        <v>331</v>
      </c>
      <c r="C289" t="s">
        <v>324</v>
      </c>
      <c r="D289" t="s">
        <v>325</v>
      </c>
      <c r="E289">
        <v>55</v>
      </c>
      <c r="F289">
        <v>825</v>
      </c>
      <c r="G289">
        <v>29081.25</v>
      </c>
      <c r="H289">
        <v>22736.25</v>
      </c>
      <c r="I289">
        <v>29081.25</v>
      </c>
      <c r="J289">
        <v>15818.4375</v>
      </c>
      <c r="O289">
        <v>7051</v>
      </c>
      <c r="Q289">
        <v>7051</v>
      </c>
      <c r="R289" t="s">
        <v>338</v>
      </c>
      <c r="S289" t="s">
        <v>324</v>
      </c>
      <c r="T289" t="s">
        <v>325</v>
      </c>
      <c r="U289">
        <v>0</v>
      </c>
      <c r="V289">
        <v>0</v>
      </c>
      <c r="W289">
        <v>0</v>
      </c>
      <c r="X289">
        <v>79</v>
      </c>
      <c r="Y289">
        <v>1185</v>
      </c>
      <c r="Z289">
        <v>33417</v>
      </c>
      <c r="AA289">
        <v>33417</v>
      </c>
      <c r="AB289">
        <v>9746.625</v>
      </c>
    </row>
    <row r="290" spans="1:28" x14ac:dyDescent="0.25">
      <c r="A290">
        <v>7039</v>
      </c>
      <c r="B290" t="s">
        <v>332</v>
      </c>
      <c r="C290" t="s">
        <v>324</v>
      </c>
      <c r="D290" t="s">
        <v>325</v>
      </c>
      <c r="E290">
        <v>59</v>
      </c>
      <c r="F290">
        <v>885</v>
      </c>
      <c r="G290">
        <v>31196.25</v>
      </c>
      <c r="H290">
        <v>24322.5</v>
      </c>
      <c r="I290">
        <v>31196.25</v>
      </c>
      <c r="J290">
        <v>17008.125</v>
      </c>
      <c r="O290">
        <v>7052</v>
      </c>
      <c r="Q290">
        <v>7052</v>
      </c>
      <c r="R290" t="s">
        <v>339</v>
      </c>
      <c r="S290" t="s">
        <v>326</v>
      </c>
      <c r="T290" t="s">
        <v>325</v>
      </c>
      <c r="U290">
        <v>0</v>
      </c>
      <c r="V290">
        <v>0</v>
      </c>
      <c r="W290">
        <v>0</v>
      </c>
      <c r="X290">
        <v>38</v>
      </c>
      <c r="Y290">
        <v>570</v>
      </c>
      <c r="Z290">
        <v>16074</v>
      </c>
      <c r="AA290">
        <v>16074</v>
      </c>
      <c r="AB290">
        <v>4688.25</v>
      </c>
    </row>
    <row r="291" spans="1:28" x14ac:dyDescent="0.25">
      <c r="A291">
        <v>7040</v>
      </c>
      <c r="B291" t="s">
        <v>333</v>
      </c>
      <c r="C291" t="s">
        <v>324</v>
      </c>
      <c r="D291" t="s">
        <v>325</v>
      </c>
      <c r="E291">
        <v>57</v>
      </c>
      <c r="F291">
        <v>855</v>
      </c>
      <c r="G291">
        <v>30138.75</v>
      </c>
      <c r="H291">
        <v>23793.75</v>
      </c>
      <c r="I291">
        <v>30138.75</v>
      </c>
      <c r="J291">
        <v>16259.0625</v>
      </c>
      <c r="O291">
        <v>7056</v>
      </c>
      <c r="Q291">
        <v>7056</v>
      </c>
      <c r="R291" t="s">
        <v>340</v>
      </c>
      <c r="S291" t="s">
        <v>324</v>
      </c>
      <c r="T291" t="s">
        <v>325</v>
      </c>
      <c r="U291">
        <v>0</v>
      </c>
      <c r="V291">
        <v>0</v>
      </c>
      <c r="W291">
        <v>0</v>
      </c>
      <c r="X291">
        <v>236</v>
      </c>
      <c r="Y291">
        <v>3540</v>
      </c>
      <c r="Z291">
        <v>99828</v>
      </c>
      <c r="AA291">
        <v>99828</v>
      </c>
      <c r="AB291">
        <v>29116.5</v>
      </c>
    </row>
    <row r="292" spans="1:28" x14ac:dyDescent="0.25">
      <c r="A292">
        <v>7041</v>
      </c>
      <c r="B292" t="s">
        <v>334</v>
      </c>
      <c r="C292" t="s">
        <v>324</v>
      </c>
      <c r="D292" t="s">
        <v>325</v>
      </c>
      <c r="E292">
        <v>68</v>
      </c>
      <c r="F292">
        <v>1020</v>
      </c>
      <c r="G292">
        <v>35955</v>
      </c>
      <c r="H292">
        <v>28552.5</v>
      </c>
      <c r="I292">
        <v>35955</v>
      </c>
      <c r="J292">
        <v>19299.375</v>
      </c>
      <c r="O292">
        <v>7058</v>
      </c>
      <c r="Q292">
        <v>7058</v>
      </c>
      <c r="R292" t="s">
        <v>341</v>
      </c>
      <c r="S292" t="s">
        <v>324</v>
      </c>
      <c r="T292" t="s">
        <v>325</v>
      </c>
      <c r="U292">
        <v>0</v>
      </c>
      <c r="V292">
        <v>0</v>
      </c>
      <c r="W292">
        <v>0</v>
      </c>
      <c r="X292">
        <v>43</v>
      </c>
      <c r="Y292">
        <v>645</v>
      </c>
      <c r="Z292">
        <v>18189</v>
      </c>
      <c r="AA292">
        <v>18189</v>
      </c>
      <c r="AB292">
        <v>5305.125</v>
      </c>
    </row>
    <row r="293" spans="1:28" x14ac:dyDescent="0.25">
      <c r="A293">
        <v>7043</v>
      </c>
      <c r="B293" t="s">
        <v>335</v>
      </c>
      <c r="C293" t="s">
        <v>324</v>
      </c>
      <c r="D293" t="s">
        <v>325</v>
      </c>
      <c r="E293">
        <v>113</v>
      </c>
      <c r="F293">
        <v>1695</v>
      </c>
      <c r="G293">
        <v>59748.75</v>
      </c>
      <c r="H293">
        <v>47058.75</v>
      </c>
      <c r="I293">
        <v>59748.75</v>
      </c>
      <c r="J293">
        <v>32297.8125</v>
      </c>
      <c r="O293">
        <v>7062</v>
      </c>
      <c r="Q293">
        <v>7062</v>
      </c>
      <c r="R293" t="s">
        <v>342</v>
      </c>
      <c r="S293" t="s">
        <v>324</v>
      </c>
      <c r="T293" t="s">
        <v>325</v>
      </c>
      <c r="U293">
        <v>0</v>
      </c>
      <c r="V293">
        <v>0</v>
      </c>
      <c r="W293">
        <v>0</v>
      </c>
      <c r="X293">
        <v>77</v>
      </c>
      <c r="Y293">
        <v>1155</v>
      </c>
      <c r="Z293">
        <v>32571</v>
      </c>
      <c r="AA293">
        <v>32571</v>
      </c>
      <c r="AB293">
        <v>9499.875</v>
      </c>
    </row>
    <row r="294" spans="1:28" x14ac:dyDescent="0.25">
      <c r="A294">
        <v>7044</v>
      </c>
      <c r="B294" t="s">
        <v>336</v>
      </c>
      <c r="C294" t="s">
        <v>324</v>
      </c>
      <c r="D294" t="s">
        <v>325</v>
      </c>
      <c r="E294">
        <v>69</v>
      </c>
      <c r="F294">
        <v>1035</v>
      </c>
      <c r="G294">
        <v>36483.75</v>
      </c>
      <c r="H294">
        <v>29081.25</v>
      </c>
      <c r="I294">
        <v>36483.75</v>
      </c>
      <c r="J294">
        <v>19519.6875</v>
      </c>
      <c r="O294">
        <v>7063</v>
      </c>
      <c r="Q294">
        <v>7063</v>
      </c>
      <c r="R294" t="s">
        <v>343</v>
      </c>
      <c r="S294" t="s">
        <v>326</v>
      </c>
      <c r="T294" t="s">
        <v>325</v>
      </c>
      <c r="U294">
        <v>0</v>
      </c>
      <c r="V294">
        <v>0</v>
      </c>
      <c r="W294">
        <v>0</v>
      </c>
      <c r="X294">
        <v>123</v>
      </c>
      <c r="Y294">
        <v>1845</v>
      </c>
      <c r="Z294">
        <v>52029</v>
      </c>
      <c r="AA294">
        <v>52029</v>
      </c>
      <c r="AB294">
        <v>15175.125</v>
      </c>
    </row>
    <row r="295" spans="1:28" x14ac:dyDescent="0.25">
      <c r="A295">
        <v>7045</v>
      </c>
      <c r="B295" t="s">
        <v>337</v>
      </c>
      <c r="C295" t="s">
        <v>324</v>
      </c>
      <c r="D295" t="s">
        <v>325</v>
      </c>
      <c r="E295">
        <v>87</v>
      </c>
      <c r="F295">
        <v>1305</v>
      </c>
      <c r="G295">
        <v>46001.25</v>
      </c>
      <c r="H295">
        <v>36483.75</v>
      </c>
      <c r="I295">
        <v>46001.25</v>
      </c>
      <c r="J295">
        <v>24719.0625</v>
      </c>
      <c r="O295">
        <v>7067</v>
      </c>
      <c r="Q295">
        <v>7067</v>
      </c>
      <c r="R295" t="s">
        <v>344</v>
      </c>
      <c r="S295" t="s">
        <v>326</v>
      </c>
      <c r="T295" t="s">
        <v>325</v>
      </c>
      <c r="U295">
        <v>0</v>
      </c>
      <c r="V295">
        <v>0</v>
      </c>
      <c r="W295">
        <v>0</v>
      </c>
      <c r="X295">
        <v>42</v>
      </c>
      <c r="Y295">
        <v>630</v>
      </c>
      <c r="Z295">
        <v>17766</v>
      </c>
      <c r="AA295">
        <v>17766</v>
      </c>
      <c r="AB295">
        <v>5181.75</v>
      </c>
    </row>
    <row r="296" spans="1:28" x14ac:dyDescent="0.25">
      <c r="A296">
        <v>7051</v>
      </c>
      <c r="B296" t="s">
        <v>338</v>
      </c>
      <c r="C296" t="s">
        <v>324</v>
      </c>
      <c r="D296" t="s">
        <v>325</v>
      </c>
      <c r="E296">
        <v>44</v>
      </c>
      <c r="F296">
        <v>660</v>
      </c>
      <c r="G296">
        <v>23265</v>
      </c>
      <c r="H296">
        <v>18506.25</v>
      </c>
      <c r="I296">
        <v>23265</v>
      </c>
      <c r="J296">
        <v>12469.6875</v>
      </c>
      <c r="O296">
        <v>7069</v>
      </c>
      <c r="Q296">
        <v>7069</v>
      </c>
      <c r="R296" t="s">
        <v>345</v>
      </c>
      <c r="S296" t="s">
        <v>324</v>
      </c>
      <c r="T296" t="s">
        <v>325</v>
      </c>
      <c r="U296">
        <v>0</v>
      </c>
      <c r="V296">
        <v>0</v>
      </c>
      <c r="W296">
        <v>0</v>
      </c>
      <c r="X296">
        <v>108</v>
      </c>
      <c r="Y296">
        <v>1620</v>
      </c>
      <c r="Z296">
        <v>45684</v>
      </c>
      <c r="AA296">
        <v>45684</v>
      </c>
      <c r="AB296">
        <v>13324.5</v>
      </c>
    </row>
    <row r="297" spans="1:28" x14ac:dyDescent="0.25">
      <c r="A297">
        <v>7052</v>
      </c>
      <c r="B297" t="s">
        <v>339</v>
      </c>
      <c r="C297" t="s">
        <v>326</v>
      </c>
      <c r="D297" t="s">
        <v>325</v>
      </c>
      <c r="E297">
        <v>24</v>
      </c>
      <c r="F297">
        <v>360</v>
      </c>
      <c r="G297">
        <v>12690</v>
      </c>
      <c r="H297">
        <v>10046.25</v>
      </c>
      <c r="I297">
        <v>12690</v>
      </c>
      <c r="J297">
        <v>6829.6875</v>
      </c>
      <c r="O297">
        <v>7070</v>
      </c>
      <c r="Q297">
        <v>7070</v>
      </c>
      <c r="R297" t="s">
        <v>346</v>
      </c>
      <c r="S297" t="s">
        <v>326</v>
      </c>
      <c r="T297" t="s">
        <v>325</v>
      </c>
      <c r="U297">
        <v>0</v>
      </c>
      <c r="V297">
        <v>0</v>
      </c>
      <c r="W297">
        <v>0</v>
      </c>
      <c r="X297">
        <v>64</v>
      </c>
      <c r="Y297">
        <v>960</v>
      </c>
      <c r="Z297">
        <v>27072</v>
      </c>
      <c r="AA297">
        <v>27072</v>
      </c>
      <c r="AB297">
        <v>7896</v>
      </c>
    </row>
    <row r="298" spans="1:28" x14ac:dyDescent="0.25">
      <c r="A298">
        <v>7056</v>
      </c>
      <c r="B298" t="s">
        <v>340</v>
      </c>
      <c r="C298" t="s">
        <v>324</v>
      </c>
      <c r="D298" t="s">
        <v>325</v>
      </c>
      <c r="E298">
        <v>147</v>
      </c>
      <c r="F298">
        <v>2205</v>
      </c>
      <c r="G298">
        <v>77726.25</v>
      </c>
      <c r="H298">
        <v>61335</v>
      </c>
      <c r="I298">
        <v>77726.25</v>
      </c>
      <c r="J298">
        <v>41947.5</v>
      </c>
      <c r="O298">
        <v>7072</v>
      </c>
      <c r="Q298">
        <v>7072</v>
      </c>
      <c r="R298" t="s">
        <v>347</v>
      </c>
      <c r="S298" t="s">
        <v>324</v>
      </c>
      <c r="T298" t="s">
        <v>325</v>
      </c>
      <c r="U298">
        <v>0</v>
      </c>
      <c r="V298">
        <v>0</v>
      </c>
      <c r="W298">
        <v>0</v>
      </c>
      <c r="X298">
        <v>141</v>
      </c>
      <c r="Y298">
        <v>2115</v>
      </c>
      <c r="Z298">
        <v>59643</v>
      </c>
      <c r="AA298">
        <v>59643</v>
      </c>
      <c r="AB298">
        <v>17395.875</v>
      </c>
    </row>
    <row r="299" spans="1:28" x14ac:dyDescent="0.25">
      <c r="A299">
        <v>7058</v>
      </c>
      <c r="B299" t="s">
        <v>341</v>
      </c>
      <c r="C299" t="s">
        <v>324</v>
      </c>
      <c r="D299" t="s">
        <v>325</v>
      </c>
      <c r="E299">
        <v>23</v>
      </c>
      <c r="F299">
        <v>345</v>
      </c>
      <c r="G299">
        <v>12161.25</v>
      </c>
      <c r="H299">
        <v>9517.5</v>
      </c>
      <c r="I299">
        <v>12161.25</v>
      </c>
      <c r="J299">
        <v>6609.375</v>
      </c>
      <c r="O299">
        <v>7073</v>
      </c>
      <c r="Q299">
        <v>7073</v>
      </c>
      <c r="R299" t="s">
        <v>348</v>
      </c>
      <c r="S299" t="s">
        <v>324</v>
      </c>
      <c r="T299" t="s">
        <v>325</v>
      </c>
      <c r="U299">
        <v>0</v>
      </c>
      <c r="V299">
        <v>0</v>
      </c>
      <c r="W299">
        <v>0</v>
      </c>
      <c r="X299">
        <v>85</v>
      </c>
      <c r="Y299">
        <v>1275</v>
      </c>
      <c r="Z299">
        <v>35955</v>
      </c>
      <c r="AA299">
        <v>35955</v>
      </c>
      <c r="AB299">
        <v>10486.875</v>
      </c>
    </row>
    <row r="300" spans="1:28" x14ac:dyDescent="0.25">
      <c r="A300">
        <v>7062</v>
      </c>
      <c r="B300" t="s">
        <v>342</v>
      </c>
      <c r="C300" t="s">
        <v>324</v>
      </c>
      <c r="D300" t="s">
        <v>325</v>
      </c>
      <c r="E300">
        <v>45</v>
      </c>
      <c r="F300">
        <v>675</v>
      </c>
      <c r="G300">
        <v>23793.75</v>
      </c>
      <c r="H300">
        <v>18506.25</v>
      </c>
      <c r="I300">
        <v>23793.75</v>
      </c>
      <c r="J300">
        <v>12998.4375</v>
      </c>
      <c r="Q300">
        <v>1129</v>
      </c>
      <c r="R300" t="s">
        <v>349</v>
      </c>
      <c r="S300" t="s">
        <v>327</v>
      </c>
      <c r="T300" t="s">
        <v>325</v>
      </c>
      <c r="U300">
        <v>0</v>
      </c>
      <c r="V300">
        <v>0</v>
      </c>
      <c r="W300">
        <v>0</v>
      </c>
      <c r="X300">
        <v>0</v>
      </c>
      <c r="Y300">
        <v>0</v>
      </c>
      <c r="Z300">
        <v>0</v>
      </c>
      <c r="AA300">
        <v>0</v>
      </c>
      <c r="AB300">
        <v>0</v>
      </c>
    </row>
    <row r="301" spans="1:28" x14ac:dyDescent="0.25">
      <c r="A301">
        <v>7063</v>
      </c>
      <c r="B301" t="s">
        <v>343</v>
      </c>
      <c r="C301" t="s">
        <v>326</v>
      </c>
      <c r="D301" t="s">
        <v>325</v>
      </c>
      <c r="E301">
        <v>83</v>
      </c>
      <c r="F301">
        <v>1245</v>
      </c>
      <c r="G301">
        <v>43886.25</v>
      </c>
      <c r="H301">
        <v>34368.75</v>
      </c>
      <c r="I301">
        <v>43886.25</v>
      </c>
      <c r="J301">
        <v>23837.8125</v>
      </c>
    </row>
    <row r="302" spans="1:28" x14ac:dyDescent="0.25">
      <c r="A302">
        <v>7067</v>
      </c>
      <c r="B302" t="s">
        <v>344</v>
      </c>
      <c r="C302" t="s">
        <v>326</v>
      </c>
      <c r="D302" t="s">
        <v>325</v>
      </c>
      <c r="E302">
        <v>24</v>
      </c>
      <c r="F302">
        <v>360</v>
      </c>
      <c r="G302">
        <v>12690</v>
      </c>
      <c r="H302">
        <v>10046.25</v>
      </c>
      <c r="I302">
        <v>12690</v>
      </c>
      <c r="J302">
        <v>6829.6875</v>
      </c>
    </row>
    <row r="303" spans="1:28" x14ac:dyDescent="0.25">
      <c r="A303">
        <v>7069</v>
      </c>
      <c r="B303" t="s">
        <v>345</v>
      </c>
      <c r="C303" t="s">
        <v>324</v>
      </c>
      <c r="D303" t="s">
        <v>325</v>
      </c>
      <c r="E303">
        <v>68</v>
      </c>
      <c r="F303">
        <v>1020</v>
      </c>
      <c r="G303">
        <v>35955</v>
      </c>
      <c r="H303">
        <v>28023.75</v>
      </c>
      <c r="I303">
        <v>35955</v>
      </c>
      <c r="J303">
        <v>19607.8125</v>
      </c>
    </row>
    <row r="304" spans="1:28" x14ac:dyDescent="0.25">
      <c r="A304">
        <v>7070</v>
      </c>
      <c r="B304" t="s">
        <v>346</v>
      </c>
      <c r="C304" t="s">
        <v>326</v>
      </c>
      <c r="D304" t="s">
        <v>325</v>
      </c>
      <c r="E304">
        <v>45</v>
      </c>
      <c r="F304">
        <v>675</v>
      </c>
      <c r="G304">
        <v>23793.75</v>
      </c>
      <c r="H304">
        <v>18506.25</v>
      </c>
      <c r="I304">
        <v>23793.75</v>
      </c>
      <c r="J304">
        <v>12998.4375</v>
      </c>
    </row>
    <row r="305" spans="1:10" x14ac:dyDescent="0.25">
      <c r="A305">
        <v>7072</v>
      </c>
      <c r="B305" t="s">
        <v>347</v>
      </c>
      <c r="C305" t="s">
        <v>324</v>
      </c>
      <c r="D305" t="s">
        <v>325</v>
      </c>
      <c r="E305">
        <v>91</v>
      </c>
      <c r="F305">
        <v>1365</v>
      </c>
      <c r="G305">
        <v>48116.25</v>
      </c>
      <c r="H305">
        <v>38070</v>
      </c>
      <c r="I305">
        <v>48116.25</v>
      </c>
      <c r="J305">
        <v>25908.75</v>
      </c>
    </row>
    <row r="306" spans="1:10" x14ac:dyDescent="0.25">
      <c r="A306">
        <v>7073</v>
      </c>
      <c r="B306" t="s">
        <v>348</v>
      </c>
      <c r="C306" t="s">
        <v>324</v>
      </c>
      <c r="D306" t="s">
        <v>325</v>
      </c>
      <c r="E306">
        <v>57</v>
      </c>
      <c r="F306">
        <v>855</v>
      </c>
      <c r="G306">
        <v>30138.75</v>
      </c>
      <c r="H306">
        <v>23793.75</v>
      </c>
      <c r="I306">
        <v>30138.75</v>
      </c>
      <c r="J306">
        <v>16259.0625</v>
      </c>
    </row>
    <row r="307" spans="1:10" x14ac:dyDescent="0.25">
      <c r="A307">
        <v>1129</v>
      </c>
      <c r="B307" t="s">
        <v>349</v>
      </c>
      <c r="C307" t="s">
        <v>327</v>
      </c>
      <c r="D307" t="s">
        <v>325</v>
      </c>
      <c r="E307">
        <v>1</v>
      </c>
      <c r="F307">
        <v>15</v>
      </c>
      <c r="G307">
        <v>528.75</v>
      </c>
      <c r="H307">
        <v>528.75</v>
      </c>
      <c r="I307">
        <v>528.75</v>
      </c>
      <c r="J307">
        <v>220.3125</v>
      </c>
    </row>
  </sheetData>
  <sortState xmlns:xlrd2="http://schemas.microsoft.com/office/spreadsheetml/2017/richdata2" ref="O1:O307">
    <sortCondition ref="O1:O30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Reckoner</vt:lpstr>
      <vt:lpstr>Sheet2</vt:lpstr>
      <vt:lpstr>DFENUMS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Tutoring</dc:title>
  <dc:creator>Scott, Christopher - ST F</dc:creator>
  <cp:lastModifiedBy>Walker, Claire - ST F</cp:lastModifiedBy>
  <dcterms:created xsi:type="dcterms:W3CDTF">2022-03-15T09:23:30Z</dcterms:created>
  <dcterms:modified xsi:type="dcterms:W3CDTF">2022-12-08T11:24:16Z</dcterms:modified>
</cp:coreProperties>
</file>