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heeducationpeople.sharepoint.com/sites/tep/SFS/Statutory/All Monitoring (2018 onwards)/"/>
    </mc:Choice>
  </mc:AlternateContent>
  <xr:revisionPtr revIDLastSave="155" documentId="8_{6959968B-2A5D-4807-ADE5-F15CA73E7084}" xr6:coauthVersionLast="47" xr6:coauthVersionMax="47" xr10:uidLastSave="{C91B8E30-7FBE-44E6-A775-0BFEF47FDE03}"/>
  <workbookProtection workbookAlgorithmName="SHA-512" workbookHashValue="K5IzZHD7VsWYvKGgiZgeoz+72eV91xKkCsWOkZa28i521ZnXJttcEtaJOr9PCMhOaKj2kpEcvWtiKf3pgSpHjw==" workbookSaltValue="VjxdaHqwc56Nyiss4EvQhA==" workbookSpinCount="100000" lockStructure="1"/>
  <bookViews>
    <workbookView xWindow="28680" yWindow="-120" windowWidth="29040" windowHeight="15840" xr2:uid="{00000000-000D-0000-FFFF-FFFF00000000}"/>
  </bookViews>
  <sheets>
    <sheet name="Report" sheetId="1" r:id="rId1"/>
    <sheet name="Sheet1" sheetId="2" state="hidden" r:id="rId2"/>
  </sheets>
  <definedNames>
    <definedName name="_xlnm._FilterDatabase" localSheetId="1" hidden="1">Sheet1!$A$1:$B$696</definedName>
    <definedName name="_xlnm.Print_Area" localSheetId="0">Report!$A$1:$N$107</definedName>
    <definedName name="_xlnm.Print_Titles" localSheetId="0">Report!$A:$A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8" i="1" l="1"/>
  <c r="M88" i="1"/>
  <c r="L88" i="1"/>
  <c r="K88" i="1"/>
  <c r="I88" i="1"/>
  <c r="E88" i="1"/>
  <c r="O89" i="1"/>
  <c r="M89" i="1"/>
  <c r="L89" i="1"/>
  <c r="K89" i="1"/>
  <c r="I89" i="1"/>
  <c r="E89" i="1"/>
  <c r="O87" i="1"/>
  <c r="M87" i="1"/>
  <c r="L87" i="1"/>
  <c r="K87" i="1"/>
  <c r="I87" i="1"/>
  <c r="E87" i="1"/>
  <c r="O90" i="1"/>
  <c r="M90" i="1"/>
  <c r="L90" i="1"/>
  <c r="K90" i="1"/>
  <c r="I90" i="1"/>
  <c r="E90" i="1"/>
  <c r="O58" i="1"/>
  <c r="M58" i="1"/>
  <c r="L58" i="1"/>
  <c r="K58" i="1"/>
  <c r="I58" i="1"/>
  <c r="E58" i="1"/>
  <c r="O55" i="1"/>
  <c r="M55" i="1"/>
  <c r="L55" i="1"/>
  <c r="K55" i="1"/>
  <c r="I55" i="1"/>
  <c r="E55" i="1"/>
  <c r="O54" i="1"/>
  <c r="M54" i="1"/>
  <c r="L54" i="1"/>
  <c r="K54" i="1"/>
  <c r="I54" i="1"/>
  <c r="E54" i="1"/>
  <c r="O53" i="1"/>
  <c r="M53" i="1"/>
  <c r="L53" i="1"/>
  <c r="K53" i="1"/>
  <c r="I53" i="1"/>
  <c r="E53" i="1"/>
  <c r="O52" i="1"/>
  <c r="M52" i="1"/>
  <c r="L52" i="1"/>
  <c r="K52" i="1"/>
  <c r="I52" i="1"/>
  <c r="E52" i="1"/>
  <c r="O51" i="1"/>
  <c r="M51" i="1"/>
  <c r="L51" i="1"/>
  <c r="K51" i="1"/>
  <c r="I51" i="1"/>
  <c r="E51" i="1"/>
  <c r="D4" i="2" l="1"/>
  <c r="D3" i="2" s="1"/>
  <c r="D2" i="2" l="1"/>
  <c r="D6" i="2"/>
  <c r="D5" i="2"/>
  <c r="O26" i="1" l="1"/>
  <c r="M26" i="1"/>
  <c r="L26" i="1"/>
  <c r="K26" i="1"/>
  <c r="I26" i="1"/>
  <c r="E26" i="1"/>
  <c r="O25" i="1"/>
  <c r="M25" i="1"/>
  <c r="L25" i="1"/>
  <c r="K25" i="1"/>
  <c r="I25" i="1"/>
  <c r="E25" i="1"/>
  <c r="O27" i="1"/>
  <c r="M27" i="1"/>
  <c r="L27" i="1"/>
  <c r="K27" i="1"/>
  <c r="I27" i="1"/>
  <c r="E27" i="1"/>
  <c r="E86" i="1" l="1"/>
  <c r="I86" i="1"/>
  <c r="E79" i="1"/>
  <c r="I79" i="1"/>
  <c r="M92" i="1" l="1"/>
  <c r="M91" i="1"/>
  <c r="M86" i="1"/>
  <c r="M85" i="1"/>
  <c r="M81" i="1"/>
  <c r="M80" i="1"/>
  <c r="M79" i="1"/>
  <c r="M70" i="1"/>
  <c r="M69" i="1"/>
  <c r="M68" i="1"/>
  <c r="M67" i="1"/>
  <c r="M66" i="1"/>
  <c r="M65" i="1"/>
  <c r="M64" i="1"/>
  <c r="M63" i="1"/>
  <c r="M62" i="1"/>
  <c r="M61" i="1"/>
  <c r="M60" i="1"/>
  <c r="M59" i="1"/>
  <c r="M57" i="1"/>
  <c r="M56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29" i="1"/>
  <c r="M28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O65" i="1" l="1"/>
  <c r="L65" i="1"/>
  <c r="K65" i="1"/>
  <c r="I65" i="1"/>
  <c r="E65" i="1"/>
  <c r="O15" i="1"/>
  <c r="L15" i="1"/>
  <c r="K15" i="1"/>
  <c r="I15" i="1"/>
  <c r="E15" i="1"/>
  <c r="J96" i="1" l="1"/>
  <c r="H96" i="1"/>
  <c r="F96" i="1"/>
  <c r="E96" i="1" s="1"/>
  <c r="J74" i="1"/>
  <c r="H74" i="1"/>
  <c r="F74" i="1"/>
  <c r="J5" i="1"/>
  <c r="E4" i="1"/>
  <c r="I81" i="1"/>
  <c r="I80" i="1"/>
  <c r="I70" i="1"/>
  <c r="I69" i="1"/>
  <c r="I68" i="1"/>
  <c r="I67" i="1"/>
  <c r="I66" i="1"/>
  <c r="I64" i="1"/>
  <c r="I63" i="1"/>
  <c r="I62" i="1"/>
  <c r="I61" i="1"/>
  <c r="I60" i="1"/>
  <c r="I59" i="1"/>
  <c r="I57" i="1"/>
  <c r="I56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9" i="1"/>
  <c r="I10" i="1"/>
  <c r="I11" i="1"/>
  <c r="I12" i="1"/>
  <c r="I13" i="1"/>
  <c r="I14" i="1"/>
  <c r="I16" i="1"/>
  <c r="I17" i="1"/>
  <c r="I18" i="1"/>
  <c r="I19" i="1"/>
  <c r="I20" i="1"/>
  <c r="I21" i="1"/>
  <c r="I22" i="1"/>
  <c r="I23" i="1"/>
  <c r="I24" i="1"/>
  <c r="I28" i="1"/>
  <c r="O92" i="1"/>
  <c r="O91" i="1"/>
  <c r="O86" i="1"/>
  <c r="O85" i="1"/>
  <c r="O81" i="1"/>
  <c r="O80" i="1"/>
  <c r="O79" i="1"/>
  <c r="O70" i="1"/>
  <c r="O69" i="1"/>
  <c r="O68" i="1"/>
  <c r="O67" i="1"/>
  <c r="O66" i="1"/>
  <c r="O64" i="1"/>
  <c r="O63" i="1"/>
  <c r="O62" i="1"/>
  <c r="O61" i="1"/>
  <c r="O60" i="1"/>
  <c r="O59" i="1"/>
  <c r="O57" i="1"/>
  <c r="O56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9" i="1"/>
  <c r="O10" i="1"/>
  <c r="O11" i="1"/>
  <c r="O12" i="1"/>
  <c r="O13" i="1"/>
  <c r="O14" i="1"/>
  <c r="O16" i="1"/>
  <c r="O17" i="1"/>
  <c r="O18" i="1"/>
  <c r="O19" i="1"/>
  <c r="O20" i="1"/>
  <c r="O21" i="1"/>
  <c r="O22" i="1"/>
  <c r="O23" i="1"/>
  <c r="O24" i="1"/>
  <c r="O28" i="1"/>
  <c r="I8" i="1"/>
  <c r="O8" i="1"/>
  <c r="L92" i="1"/>
  <c r="L91" i="1"/>
  <c r="L86" i="1"/>
  <c r="L85" i="1"/>
  <c r="L81" i="1"/>
  <c r="L80" i="1"/>
  <c r="L79" i="1"/>
  <c r="L70" i="1"/>
  <c r="L69" i="1"/>
  <c r="L68" i="1"/>
  <c r="L67" i="1"/>
  <c r="L66" i="1"/>
  <c r="L64" i="1"/>
  <c r="L63" i="1"/>
  <c r="L62" i="1"/>
  <c r="L61" i="1"/>
  <c r="L60" i="1"/>
  <c r="L59" i="1"/>
  <c r="L57" i="1"/>
  <c r="L56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9" i="1"/>
  <c r="L10" i="1"/>
  <c r="L11" i="1"/>
  <c r="L12" i="1"/>
  <c r="L13" i="1"/>
  <c r="L14" i="1"/>
  <c r="L16" i="1"/>
  <c r="L17" i="1"/>
  <c r="L18" i="1"/>
  <c r="L19" i="1"/>
  <c r="L20" i="1"/>
  <c r="L21" i="1"/>
  <c r="L22" i="1"/>
  <c r="L23" i="1"/>
  <c r="L24" i="1"/>
  <c r="L28" i="1"/>
  <c r="L8" i="1"/>
  <c r="F94" i="1"/>
  <c r="G94" i="1"/>
  <c r="H94" i="1"/>
  <c r="J94" i="1"/>
  <c r="D94" i="1"/>
  <c r="F83" i="1"/>
  <c r="G83" i="1"/>
  <c r="H83" i="1"/>
  <c r="J83" i="1"/>
  <c r="D83" i="1"/>
  <c r="I92" i="1"/>
  <c r="I91" i="1"/>
  <c r="I85" i="1"/>
  <c r="K81" i="1"/>
  <c r="K80" i="1"/>
  <c r="K79" i="1"/>
  <c r="K92" i="1"/>
  <c r="K91" i="1"/>
  <c r="K86" i="1"/>
  <c r="K85" i="1"/>
  <c r="E92" i="1"/>
  <c r="E91" i="1"/>
  <c r="E85" i="1"/>
  <c r="E81" i="1"/>
  <c r="E80" i="1"/>
  <c r="E70" i="1"/>
  <c r="E69" i="1"/>
  <c r="E68" i="1"/>
  <c r="E67" i="1"/>
  <c r="E66" i="1"/>
  <c r="E64" i="1"/>
  <c r="E63" i="1"/>
  <c r="E62" i="1"/>
  <c r="E61" i="1"/>
  <c r="E60" i="1"/>
  <c r="E59" i="1"/>
  <c r="E57" i="1"/>
  <c r="E56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J72" i="1"/>
  <c r="H72" i="1"/>
  <c r="G72" i="1"/>
  <c r="F72" i="1"/>
  <c r="D72" i="1"/>
  <c r="K70" i="1"/>
  <c r="K69" i="1"/>
  <c r="K68" i="1"/>
  <c r="K67" i="1"/>
  <c r="K66" i="1"/>
  <c r="K64" i="1"/>
  <c r="K63" i="1"/>
  <c r="K62" i="1"/>
  <c r="K61" i="1"/>
  <c r="K60" i="1"/>
  <c r="K59" i="1"/>
  <c r="K57" i="1"/>
  <c r="K56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F30" i="1"/>
  <c r="G30" i="1"/>
  <c r="H30" i="1"/>
  <c r="J30" i="1"/>
  <c r="D30" i="1"/>
  <c r="K9" i="1"/>
  <c r="K10" i="1"/>
  <c r="K11" i="1"/>
  <c r="K12" i="1"/>
  <c r="K13" i="1"/>
  <c r="K14" i="1"/>
  <c r="K16" i="1"/>
  <c r="K17" i="1"/>
  <c r="K18" i="1"/>
  <c r="K19" i="1"/>
  <c r="K20" i="1"/>
  <c r="K21" i="1"/>
  <c r="K22" i="1"/>
  <c r="K23" i="1"/>
  <c r="K24" i="1"/>
  <c r="K28" i="1"/>
  <c r="K8" i="1"/>
  <c r="E9" i="1"/>
  <c r="E10" i="1"/>
  <c r="E11" i="1"/>
  <c r="E12" i="1"/>
  <c r="E13" i="1"/>
  <c r="E14" i="1"/>
  <c r="E16" i="1"/>
  <c r="E17" i="1"/>
  <c r="E18" i="1"/>
  <c r="E19" i="1"/>
  <c r="E20" i="1"/>
  <c r="E21" i="1"/>
  <c r="E22" i="1"/>
  <c r="E23" i="1"/>
  <c r="E24" i="1"/>
  <c r="E28" i="1"/>
  <c r="E8" i="1"/>
  <c r="I83" i="1" l="1"/>
  <c r="I96" i="1"/>
  <c r="K83" i="1"/>
  <c r="D75" i="1"/>
  <c r="D77" i="1" s="1"/>
  <c r="G97" i="1"/>
  <c r="G99" i="1" s="1"/>
  <c r="I94" i="1"/>
  <c r="I97" i="1" s="1"/>
  <c r="D97" i="1"/>
  <c r="D99" i="1" s="1"/>
  <c r="M72" i="1"/>
  <c r="M30" i="1"/>
  <c r="K94" i="1"/>
  <c r="H97" i="1"/>
  <c r="H99" i="1" s="1"/>
  <c r="I72" i="1"/>
  <c r="D6" i="1"/>
  <c r="F75" i="1"/>
  <c r="F77" i="1" s="1"/>
  <c r="L72" i="1"/>
  <c r="H75" i="1"/>
  <c r="H77" i="1" s="1"/>
  <c r="K30" i="1"/>
  <c r="I30" i="1"/>
  <c r="K72" i="1"/>
  <c r="E83" i="1"/>
  <c r="J97" i="1"/>
  <c r="J99" i="1" s="1"/>
  <c r="F97" i="1"/>
  <c r="F99" i="1" s="1"/>
  <c r="L30" i="1"/>
  <c r="E94" i="1"/>
  <c r="J75" i="1"/>
  <c r="J77" i="1" s="1"/>
  <c r="E30" i="1"/>
  <c r="E72" i="1"/>
  <c r="K74" i="1"/>
  <c r="L83" i="1"/>
  <c r="K97" i="1" l="1"/>
  <c r="K99" i="1" s="1"/>
  <c r="I99" i="1"/>
  <c r="E97" i="1"/>
  <c r="E99" i="1" s="1"/>
  <c r="K75" i="1"/>
  <c r="K7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stodda01</author>
    <author>JohnsJ15</author>
  </authors>
  <commentList>
    <comment ref="A595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stodda01:</t>
        </r>
        <r>
          <rPr>
            <sz val="8"/>
            <color indexed="81"/>
            <rFont val="Tahoma"/>
            <family val="2"/>
          </rPr>
          <t xml:space="preserve">
was 887 2196</t>
        </r>
      </text>
    </comment>
    <comment ref="B615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stodda01:</t>
        </r>
        <r>
          <rPr>
            <sz val="8"/>
            <color indexed="81"/>
            <rFont val="Tahoma"/>
            <family val="2"/>
          </rPr>
          <t xml:space="preserve">
£583 phone support invoice cancelled 14/1/13 via Bev - they refused to pay</t>
        </r>
      </text>
    </comment>
    <comment ref="B627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stodda01:</t>
        </r>
        <r>
          <rPr>
            <sz val="8"/>
            <color indexed="81"/>
            <rFont val="Tahoma"/>
            <family val="2"/>
          </rPr>
          <t xml:space="preserve">
Juniors and Infants merged to form Primary School 1/4/13</t>
        </r>
      </text>
    </comment>
    <comment ref="B640" authorId="1" shapeId="0" xr:uid="{00000000-0006-0000-0100-000004000000}">
      <text>
        <r>
          <rPr>
            <b/>
            <sz val="8"/>
            <color indexed="81"/>
            <rFont val="Tahoma"/>
            <family val="2"/>
          </rPr>
          <t>JohnsJ15:</t>
        </r>
        <r>
          <rPr>
            <sz val="8"/>
            <color indexed="81"/>
            <rFont val="Tahoma"/>
            <family val="2"/>
          </rPr>
          <t xml:space="preserve">
name changed from April 2012 as per school's web site 
</t>
        </r>
      </text>
    </comment>
    <comment ref="B641" authorId="1" shapeId="0" xr:uid="{00000000-0006-0000-0100-000005000000}">
      <text>
        <r>
          <rPr>
            <b/>
            <sz val="8"/>
            <color indexed="81"/>
            <rFont val="Tahoma"/>
            <family val="2"/>
          </rPr>
          <t>JohnsJ15:</t>
        </r>
        <r>
          <rPr>
            <sz val="8"/>
            <color indexed="81"/>
            <rFont val="Tahoma"/>
            <family val="2"/>
          </rPr>
          <t xml:space="preserve">
name changed from April 2012 as per school's web site 
</t>
        </r>
      </text>
    </comment>
  </commentList>
</comments>
</file>

<file path=xl/sharedStrings.xml><?xml version="1.0" encoding="utf-8"?>
<sst xmlns="http://schemas.openxmlformats.org/spreadsheetml/2006/main" count="532" uniqueCount="519">
  <si>
    <t/>
  </si>
  <si>
    <t>Original Budget</t>
  </si>
  <si>
    <t>Current Budget</t>
  </si>
  <si>
    <t>Committed</t>
  </si>
  <si>
    <t>Actual</t>
  </si>
  <si>
    <t>Remaining Forecast</t>
  </si>
  <si>
    <t>Y/E Forecast</t>
  </si>
  <si>
    <t>Variance</t>
  </si>
  <si>
    <t>I01</t>
  </si>
  <si>
    <t>Funds delegated by LEA</t>
  </si>
  <si>
    <t>I02</t>
  </si>
  <si>
    <t>Funding for 6th form students</t>
  </si>
  <si>
    <t>I03</t>
  </si>
  <si>
    <t>SEN funding</t>
  </si>
  <si>
    <t>I04</t>
  </si>
  <si>
    <t xml:space="preserve">Funding for minority ethnic pupils </t>
  </si>
  <si>
    <t>I05</t>
  </si>
  <si>
    <t>Pupil premium</t>
  </si>
  <si>
    <t>I06</t>
  </si>
  <si>
    <t>Other government grants</t>
  </si>
  <si>
    <t>I07</t>
  </si>
  <si>
    <t>Other grants and payments</t>
  </si>
  <si>
    <t>I08</t>
  </si>
  <si>
    <t>I09</t>
  </si>
  <si>
    <t>Income from catering</t>
  </si>
  <si>
    <t>I10</t>
  </si>
  <si>
    <t>Receipts-supply teacher insurance claims</t>
  </si>
  <si>
    <t>I11</t>
  </si>
  <si>
    <t>Receipts-other insurance claims</t>
  </si>
  <si>
    <t>I12</t>
  </si>
  <si>
    <t>Income from contributions to visits etc.</t>
  </si>
  <si>
    <t>I13</t>
  </si>
  <si>
    <t>Donations and/or private funds</t>
  </si>
  <si>
    <t>I15</t>
  </si>
  <si>
    <t>Pupil focused extended sch funding/grants</t>
  </si>
  <si>
    <t>I16</t>
  </si>
  <si>
    <t>Community focussed sch funding/grants</t>
  </si>
  <si>
    <t>I17</t>
  </si>
  <si>
    <t>Community focussed sch facilities income</t>
  </si>
  <si>
    <t>I18</t>
  </si>
  <si>
    <t>Total Income</t>
  </si>
  <si>
    <t>E01</t>
  </si>
  <si>
    <t>Teaching staff</t>
  </si>
  <si>
    <t>E02</t>
  </si>
  <si>
    <t>Supply teachers</t>
  </si>
  <si>
    <t>E03</t>
  </si>
  <si>
    <t>Education support staff</t>
  </si>
  <si>
    <t>E04</t>
  </si>
  <si>
    <t>Premises staff</t>
  </si>
  <si>
    <t>E05</t>
  </si>
  <si>
    <t>Administrative &amp; clerical staff</t>
  </si>
  <si>
    <t>E06</t>
  </si>
  <si>
    <t>Catering staff</t>
  </si>
  <si>
    <t>E07</t>
  </si>
  <si>
    <t>Cost of other staff</t>
  </si>
  <si>
    <t>E08</t>
  </si>
  <si>
    <t>Indirect employee expenses</t>
  </si>
  <si>
    <t>E09</t>
  </si>
  <si>
    <t xml:space="preserve">Staff development and training </t>
  </si>
  <si>
    <t>E10</t>
  </si>
  <si>
    <t>Supply teacher insurance</t>
  </si>
  <si>
    <t>E11</t>
  </si>
  <si>
    <t>Staff related insurance</t>
  </si>
  <si>
    <t>E12</t>
  </si>
  <si>
    <t>Building maintenance and improvement</t>
  </si>
  <si>
    <t>E13</t>
  </si>
  <si>
    <t>Grounds maintenance and improvement</t>
  </si>
  <si>
    <t>E14</t>
  </si>
  <si>
    <t>Cleaning and caretaking</t>
  </si>
  <si>
    <t>E15</t>
  </si>
  <si>
    <t>Water &amp; sewerage</t>
  </si>
  <si>
    <t>E16</t>
  </si>
  <si>
    <t>Energy</t>
  </si>
  <si>
    <t>E17</t>
  </si>
  <si>
    <t>Rates</t>
  </si>
  <si>
    <t>E18</t>
  </si>
  <si>
    <t>Other occupation costs</t>
  </si>
  <si>
    <t>E19</t>
  </si>
  <si>
    <t>Learning resources (not ICT)</t>
  </si>
  <si>
    <t>E21</t>
  </si>
  <si>
    <t>Exam fees</t>
  </si>
  <si>
    <t>E22</t>
  </si>
  <si>
    <t>Administrative supply</t>
  </si>
  <si>
    <t>E23</t>
  </si>
  <si>
    <t>Other Insurance premiums</t>
  </si>
  <si>
    <t>E24</t>
  </si>
  <si>
    <t>Special facilities</t>
  </si>
  <si>
    <t>E25</t>
  </si>
  <si>
    <t>Catering supplies</t>
  </si>
  <si>
    <t>E26</t>
  </si>
  <si>
    <t>Agency supply staff</t>
  </si>
  <si>
    <t>E27</t>
  </si>
  <si>
    <t>Bought in professional services-curriculum</t>
  </si>
  <si>
    <t>E28</t>
  </si>
  <si>
    <t>E29</t>
  </si>
  <si>
    <t>Loan interest</t>
  </si>
  <si>
    <t>E30</t>
  </si>
  <si>
    <t>Direct revenue financing</t>
  </si>
  <si>
    <t>E31</t>
  </si>
  <si>
    <t>Community focussed school staff</t>
  </si>
  <si>
    <t>E32</t>
  </si>
  <si>
    <t>Community focussed school costs</t>
  </si>
  <si>
    <t>Total Expenditure</t>
  </si>
  <si>
    <t>Rollover b/fwd</t>
  </si>
  <si>
    <t>In Year Surplus / Deficit</t>
  </si>
  <si>
    <t>Yearend Surplus / Deficit</t>
  </si>
  <si>
    <t>CI01</t>
  </si>
  <si>
    <t>Capital income</t>
  </si>
  <si>
    <t>CI03</t>
  </si>
  <si>
    <t>Private income</t>
  </si>
  <si>
    <t>CI04</t>
  </si>
  <si>
    <t>CE01</t>
  </si>
  <si>
    <t>Acquisition of land and existing buildings</t>
  </si>
  <si>
    <t>CE02</t>
  </si>
  <si>
    <t>New construction and conversion</t>
  </si>
  <si>
    <t>CE03</t>
  </si>
  <si>
    <t>Vehicles and plant</t>
  </si>
  <si>
    <t>Declaration</t>
  </si>
  <si>
    <t>This monitoring was completed by:</t>
  </si>
  <si>
    <t>Signature:</t>
  </si>
  <si>
    <t>Date:</t>
  </si>
  <si>
    <t xml:space="preserve">School Name: </t>
  </si>
  <si>
    <t>DfE No.</t>
  </si>
  <si>
    <t>Comments / Explanations</t>
  </si>
  <si>
    <t>% Actual
v. forecast</t>
  </si>
  <si>
    <t>School Name</t>
  </si>
  <si>
    <t>DfE No</t>
  </si>
  <si>
    <t>The Cedars</t>
  </si>
  <si>
    <t>North West Kent Alternative Provision Service</t>
  </si>
  <si>
    <t>Birchwood PRU</t>
  </si>
  <si>
    <t>St John's CE School</t>
  </si>
  <si>
    <t>Maypole Primary School</t>
  </si>
  <si>
    <t>Crockenhill Primary School</t>
  </si>
  <si>
    <t>Cobham Primary School</t>
  </si>
  <si>
    <t>Higham Primary School</t>
  </si>
  <si>
    <t>Lawn Primary School</t>
  </si>
  <si>
    <t>Shears Green Infant School</t>
  </si>
  <si>
    <t>Bean Primary School</t>
  </si>
  <si>
    <t>Paddock Wood Primary School</t>
  </si>
  <si>
    <t>Capel Primary School</t>
  </si>
  <si>
    <t>Dunton Green Primary School</t>
  </si>
  <si>
    <t>Halstead Community Primary School</t>
  </si>
  <si>
    <t>Four Elms Primary School</t>
  </si>
  <si>
    <t>Horsmonden Primary School</t>
  </si>
  <si>
    <t>Kemsing Primary School</t>
  </si>
  <si>
    <t>Leigh Primary School</t>
  </si>
  <si>
    <t>Otford Primary School</t>
  </si>
  <si>
    <t>Pembury School</t>
  </si>
  <si>
    <t>Sandhurst Primary School</t>
  </si>
  <si>
    <t>Weald Community Primary School</t>
  </si>
  <si>
    <t>Shoreham Village School</t>
  </si>
  <si>
    <t>Sussex Road Community Primary School</t>
  </si>
  <si>
    <t>Boughton Monchelsea Primary School</t>
  </si>
  <si>
    <t>East Farleigh Primary School</t>
  </si>
  <si>
    <t>East Peckham Primary School</t>
  </si>
  <si>
    <t>Headcorn Primary School</t>
  </si>
  <si>
    <t>Hollingbourne Primary School</t>
  </si>
  <si>
    <t>Ightham Primary School</t>
  </si>
  <si>
    <t>Lenham Primary School</t>
  </si>
  <si>
    <t>Platts Heath Primary School</t>
  </si>
  <si>
    <t>Brunswick House Primary School</t>
  </si>
  <si>
    <t>North Borough Junior School</t>
  </si>
  <si>
    <t>Park Way Primary School</t>
  </si>
  <si>
    <t>Marden Primary School</t>
  </si>
  <si>
    <t>Mereworth Community Primary School</t>
  </si>
  <si>
    <t>Offham Primary School</t>
  </si>
  <si>
    <t>Plaxtol Primary School</t>
  </si>
  <si>
    <t>Ryarsh Primary School</t>
  </si>
  <si>
    <t>Shipbourne School</t>
  </si>
  <si>
    <t>St Katherine's School</t>
  </si>
  <si>
    <t>Staplehurst School</t>
  </si>
  <si>
    <t>Sutton Valence Primary School</t>
  </si>
  <si>
    <t>Eastling Primary School</t>
  </si>
  <si>
    <t>Ethelbert Road Primary School</t>
  </si>
  <si>
    <t>Davington Primary School</t>
  </si>
  <si>
    <t>Lower Halstow School</t>
  </si>
  <si>
    <t>Queenborough Primary School</t>
  </si>
  <si>
    <t>Rodmersham School</t>
  </si>
  <si>
    <t>Canterbury Road Primary School</t>
  </si>
  <si>
    <t>Blean Primary School</t>
  </si>
  <si>
    <t>Chartham Primary School</t>
  </si>
  <si>
    <t>Herne Bay Infant School</t>
  </si>
  <si>
    <t>Hoath Primary School</t>
  </si>
  <si>
    <t>Westmeads Community Infant School</t>
  </si>
  <si>
    <t>Whitstable Junior School</t>
  </si>
  <si>
    <t>Aldington Primary School</t>
  </si>
  <si>
    <t>East Stour Primary School</t>
  </si>
  <si>
    <t>Victoria Road Primary School</t>
  </si>
  <si>
    <t>Willesborough Infant School</t>
  </si>
  <si>
    <t>Brook Community Primary School</t>
  </si>
  <si>
    <t>Challock Primary School</t>
  </si>
  <si>
    <t>Great Chart Primary School</t>
  </si>
  <si>
    <t>Mersham Primary School</t>
  </si>
  <si>
    <t>Rolvenden Primary School</t>
  </si>
  <si>
    <t>Smeeth Community Primary School</t>
  </si>
  <si>
    <t>Mundella Primary School</t>
  </si>
  <si>
    <t>Hawkinge Primary School</t>
  </si>
  <si>
    <t>Sellindge Primary School</t>
  </si>
  <si>
    <t>River Primary School</t>
  </si>
  <si>
    <t>Langdon Primary School</t>
  </si>
  <si>
    <t>Eythorne Elvington Community Primary School</t>
  </si>
  <si>
    <t>Lydden Primary School</t>
  </si>
  <si>
    <t>Preston Primary School</t>
  </si>
  <si>
    <t>Wingham Primary School</t>
  </si>
  <si>
    <t>Worth Primary School</t>
  </si>
  <si>
    <t>St Mildred's Primary Infant School</t>
  </si>
  <si>
    <t>Callis Grange Nursery and Infant School</t>
  </si>
  <si>
    <t>St Crispin's Community Primary Infant School</t>
  </si>
  <si>
    <t>Ellington Infant School</t>
  </si>
  <si>
    <t>Priory Infant School</t>
  </si>
  <si>
    <t>Shears Green Junior School</t>
  </si>
  <si>
    <t>West Minster Primary School</t>
  </si>
  <si>
    <t>Aycliffe Community Primary School</t>
  </si>
  <si>
    <t>Riverhead Infant School</t>
  </si>
  <si>
    <t>Claremont Primary School</t>
  </si>
  <si>
    <t>St Paul's Infant School</t>
  </si>
  <si>
    <t>Langton Green Primary School</t>
  </si>
  <si>
    <t>Bishops Down Primary School</t>
  </si>
  <si>
    <t>Singlewell Primary School</t>
  </si>
  <si>
    <t>Cheriton Primary School</t>
  </si>
  <si>
    <t>Brookfield Infant School</t>
  </si>
  <si>
    <t>Vigo Village School</t>
  </si>
  <si>
    <t>Palmarsh Primary School</t>
  </si>
  <si>
    <t>Painters Ash Primary School</t>
  </si>
  <si>
    <t>Tunbury Primary School</t>
  </si>
  <si>
    <t>St Margaret's-at-Cliffe Primary School</t>
  </si>
  <si>
    <t>Bysing Wood Primary School</t>
  </si>
  <si>
    <t>Stocks Green Primary School</t>
  </si>
  <si>
    <t>Sandgate Primary School</t>
  </si>
  <si>
    <t>Sandling Primary School</t>
  </si>
  <si>
    <t>Capel-le-Ferne Primary School</t>
  </si>
  <si>
    <t>Lunsford Primary School</t>
  </si>
  <si>
    <t>Briary Primary School</t>
  </si>
  <si>
    <t>Downs View Infant School</t>
  </si>
  <si>
    <t>Kingswood Primary School</t>
  </si>
  <si>
    <t>Senacre Wood Primary School</t>
  </si>
  <si>
    <t>Bromstone Primary School, Broadstairs</t>
  </si>
  <si>
    <t>Parkside Community Primary School</t>
  </si>
  <si>
    <t>High Firs Primary School</t>
  </si>
  <si>
    <t>Sandwich Infant School</t>
  </si>
  <si>
    <t>Sandwich Junior School</t>
  </si>
  <si>
    <t>Sevenoaks Primary School</t>
  </si>
  <si>
    <t>Swalecliffe Community Primary School</t>
  </si>
  <si>
    <t>Aylesham Primary School</t>
  </si>
  <si>
    <t>West Borough Primary School</t>
  </si>
  <si>
    <t>Cage Green Primary School</t>
  </si>
  <si>
    <t>Long Mead Community Primary School</t>
  </si>
  <si>
    <t>Palm Bay Primary School</t>
  </si>
  <si>
    <t>Kings Farm Primary School</t>
  </si>
  <si>
    <t>Kings Hill School</t>
  </si>
  <si>
    <t>New Ash Green Primary School</t>
  </si>
  <si>
    <t>St Michael's CEJ School, Maidstone</t>
  </si>
  <si>
    <t>St Michael's CEI School, Maidstone</t>
  </si>
  <si>
    <t>Lady Joanna Thornhill (Endowed) Primary School</t>
  </si>
  <si>
    <t>St Augustine's Catholic Primary School, Hythe</t>
  </si>
  <si>
    <t>St Ethelbert's Catholic Primary School, Ramsgate</t>
  </si>
  <si>
    <t>Our Lady's Catholic Primary School, Dartford</t>
  </si>
  <si>
    <t>St Thomas' Catholic Primary School, Canterbury</t>
  </si>
  <si>
    <t>Phoenix Community Primary School</t>
  </si>
  <si>
    <t>Hextable Primary School</t>
  </si>
  <si>
    <t>Joy Lane Primary School</t>
  </si>
  <si>
    <t>Rusthall, St Paul's C of E VA Primary School</t>
  </si>
  <si>
    <t>Green Park Community Primary School</t>
  </si>
  <si>
    <t>Goatlees Primary School</t>
  </si>
  <si>
    <t>Tunbridge Wells Girls' Grammar School</t>
  </si>
  <si>
    <t>Tunbridge Wells Grammar School for Boys</t>
  </si>
  <si>
    <t>Holmesdale Technology College</t>
  </si>
  <si>
    <t>Dover Grammar School for Girls</t>
  </si>
  <si>
    <t>Maidstone Grammar School for Girls</t>
  </si>
  <si>
    <t>Simon Langton Girls' Grammar School</t>
  </si>
  <si>
    <t>Borough Green Primary School</t>
  </si>
  <si>
    <t>Roseacre Junior School</t>
  </si>
  <si>
    <t>Herne Bay Junior School</t>
  </si>
  <si>
    <t>St Francis' Catholic School, Maidstone</t>
  </si>
  <si>
    <t>Ditton Infant School</t>
  </si>
  <si>
    <t>Greatstone Primary School</t>
  </si>
  <si>
    <t>Wincheap Foundation Primary School</t>
  </si>
  <si>
    <t>Harcourt Primary School</t>
  </si>
  <si>
    <t>Willesborough Junior School</t>
  </si>
  <si>
    <t>Fleetdown Primary School</t>
  </si>
  <si>
    <t>Thamesview School</t>
  </si>
  <si>
    <t>Simon Langton Grammar School for Boys</t>
  </si>
  <si>
    <t>Hugh Christie Technology College</t>
  </si>
  <si>
    <t>Northfleet Technology College</t>
  </si>
  <si>
    <t>Dover Grammar School for Boys</t>
  </si>
  <si>
    <t>Broomhill Bank School</t>
  </si>
  <si>
    <t>Valence School</t>
  </si>
  <si>
    <t>Bower Grove School</t>
  </si>
  <si>
    <t>St Anthony's School</t>
  </si>
  <si>
    <t>Rowhill School</t>
  </si>
  <si>
    <t>Harbour School</t>
  </si>
  <si>
    <t>Five Acre Wood School</t>
  </si>
  <si>
    <t>Stone Bay School</t>
  </si>
  <si>
    <t>St Nicholas' School</t>
  </si>
  <si>
    <t>Portal House School</t>
  </si>
  <si>
    <t>Oakley School</t>
  </si>
  <si>
    <t>Manual Monitoring Return Sheet</t>
  </si>
  <si>
    <t xml:space="preserve">Monitoring Report for </t>
  </si>
  <si>
    <t>6 Months</t>
  </si>
  <si>
    <t>9 Months</t>
  </si>
  <si>
    <t>By sending this return electronically I confirm the Headteacher has approved the original document which will be kept at the school.</t>
  </si>
  <si>
    <t>Sep</t>
  </si>
  <si>
    <t>Apr</t>
  </si>
  <si>
    <t>May</t>
  </si>
  <si>
    <t>Jun</t>
  </si>
  <si>
    <t>Jul</t>
  </si>
  <si>
    <t>Aug</t>
  </si>
  <si>
    <t>Oct</t>
  </si>
  <si>
    <t>Nov</t>
  </si>
  <si>
    <t>Dec</t>
  </si>
  <si>
    <t>Jan</t>
  </si>
  <si>
    <t>Feb</t>
  </si>
  <si>
    <t>Mar</t>
  </si>
  <si>
    <t>Select</t>
  </si>
  <si>
    <t>Income from other facilities and services</t>
  </si>
  <si>
    <t>Income from letting premises</t>
  </si>
  <si>
    <t>Bought in professional services-Non PFI</t>
  </si>
  <si>
    <t>Bought in professional services-PFI only</t>
  </si>
  <si>
    <t>Northfleet Nursery</t>
  </si>
  <si>
    <t>Enterprise Learning Alliance PRU</t>
  </si>
  <si>
    <t>Two Bridges</t>
  </si>
  <si>
    <t>Repton Manor Primary</t>
  </si>
  <si>
    <t>The Discovery School</t>
  </si>
  <si>
    <t xml:space="preserve">Sunny Bank Primary School </t>
  </si>
  <si>
    <t xml:space="preserve">Woodlands Primary School </t>
  </si>
  <si>
    <t>The Anthony Roper Primary School</t>
  </si>
  <si>
    <t>Cecil Road Primary School</t>
  </si>
  <si>
    <t>Hadlow School</t>
  </si>
  <si>
    <t>Slade Primary School</t>
  </si>
  <si>
    <t>Rose Street Primary School</t>
  </si>
  <si>
    <t>Bethersden School</t>
  </si>
  <si>
    <t>Whitfield Aspen School</t>
  </si>
  <si>
    <t>Madginford Primary School</t>
  </si>
  <si>
    <t>St Stephen’s Infant School</t>
  </si>
  <si>
    <t>Holywell Primary School (Upchurch)</t>
  </si>
  <si>
    <t>Broadwater Down Primary School</t>
  </si>
  <si>
    <t>The Craylands School</t>
  </si>
  <si>
    <t>Churchill Primary (Hawkinge)</t>
  </si>
  <si>
    <t>St Paul’s CofE (Vol. Con.) Primary School</t>
  </si>
  <si>
    <t>Fawkham CofE (Vol. Con.) Primary School</t>
  </si>
  <si>
    <t>Sedley's CofE (Vol. Con.) Primary School</t>
  </si>
  <si>
    <t>Benenden CofE Primary School</t>
  </si>
  <si>
    <t>Bidborough CofE (Vol. Con.) Primary School</t>
  </si>
  <si>
    <t>Cranbrook CofE Primary School</t>
  </si>
  <si>
    <t>Goudhurst &amp; Kilndown CofE Primary School</t>
  </si>
  <si>
    <t>Hawkhurst CofE Primary School</t>
  </si>
  <si>
    <t>Hildenborough CofE Primary School</t>
  </si>
  <si>
    <t>Lamberhurst St Mary's CofE (Vol. Con.) Primary School</t>
  </si>
  <si>
    <t>Seal CofE (Vol. Con.) Primary School</t>
  </si>
  <si>
    <t>St John's CofE Primary School, Sevenoaks</t>
  </si>
  <si>
    <t>Speldhurst CofE (Vol. Aid.) Primary School</t>
  </si>
  <si>
    <t>Sundridge and Brasted CofE ( Vol. Con.) Primary School</t>
  </si>
  <si>
    <t>St James' CofE Junior School</t>
  </si>
  <si>
    <t>St John's CofE Primary School</t>
  </si>
  <si>
    <t>St Mark's CofE Primary School</t>
  </si>
  <si>
    <t>St Peter's CofE Primary School - Tunbridge Wells</t>
  </si>
  <si>
    <t>Crockham Hill CofE (Vol. Con.) Primary School</t>
  </si>
  <si>
    <t>Churchill CofE (Vol. Con.) Primary School</t>
  </si>
  <si>
    <t>St Peter's CofE Primary School - Aylesford</t>
  </si>
  <si>
    <t>Bredhurst CofE (Vol. Con.) Primary School</t>
  </si>
  <si>
    <t>Burham CofE Primary School</t>
  </si>
  <si>
    <t>Harrietsham CofE Primary School</t>
  </si>
  <si>
    <t>Leeds and Broomfield CofE Primary School</t>
  </si>
  <si>
    <t>Thurnham CofE Infant School</t>
  </si>
  <si>
    <t>Trottiscliffe CofE Primary School</t>
  </si>
  <si>
    <t>Ulcombe CofE Primary School</t>
  </si>
  <si>
    <t>Wateringbury CofE Primary School</t>
  </si>
  <si>
    <t>Wouldham, All Saints CofE (Vol. Con.) School</t>
  </si>
  <si>
    <t>St George's CofE ( Vol. Con.) Primary School</t>
  </si>
  <si>
    <t>St Margaret's CofE (Vol. Con.) School, Collier Street</t>
  </si>
  <si>
    <t>Laddingford St. Mary's CofE (Vol. Con.) Primary School</t>
  </si>
  <si>
    <t>Yalding, St Peter and St Paul CofE (Vol. Con.) Primary School</t>
  </si>
  <si>
    <t>Eastchurch CofE Primary School</t>
  </si>
  <si>
    <t>Ospringe CofE Primary School</t>
  </si>
  <si>
    <t>Hernhill CofE Primary School</t>
  </si>
  <si>
    <t>Newington CofE Primary School</t>
  </si>
  <si>
    <t>Teynham Parochial CofE Primary School</t>
  </si>
  <si>
    <t>Barham CofE Primary School</t>
  </si>
  <si>
    <t>Bridge and Patrixbourne CofE Primary School</t>
  </si>
  <si>
    <t>Chislet CofE Primary School</t>
  </si>
  <si>
    <t>Littlebourne CofE Primary School</t>
  </si>
  <si>
    <t>St Alphege CofE Infant School</t>
  </si>
  <si>
    <t>Wickhambreaux CofE Primary School</t>
  </si>
  <si>
    <t>John Mayne CofE Primary School, Biddenden</t>
  </si>
  <si>
    <t>Brabourne CofE Primary School</t>
  </si>
  <si>
    <t>Brookland CofE Primary School</t>
  </si>
  <si>
    <t>Chilham, St Mary's CofE Primary School</t>
  </si>
  <si>
    <t>High Halden CofE Primary School</t>
  </si>
  <si>
    <t>Woodchurch CofE Primary School</t>
  </si>
  <si>
    <t>Bodsham CofE Primary School</t>
  </si>
  <si>
    <t>Folkestone, St Martin's CofE Primary School</t>
  </si>
  <si>
    <t>Folkestone, St Peter's CofE Primary School</t>
  </si>
  <si>
    <t>Seabrook CofE Primary School</t>
  </si>
  <si>
    <t>Lyminge CofE Primary School</t>
  </si>
  <si>
    <t>Lympne CofE Primary School</t>
  </si>
  <si>
    <t>Stelling Minnis CofE Primary School</t>
  </si>
  <si>
    <t>Stowting CofE Primary School</t>
  </si>
  <si>
    <t>Selsted CofE Primary School</t>
  </si>
  <si>
    <t>Eastry CofE Primary School</t>
  </si>
  <si>
    <t>Goodnestone CofE Primary School</t>
  </si>
  <si>
    <t>Guston CofE Primary School</t>
  </si>
  <si>
    <t>Nonington CofE Primary School</t>
  </si>
  <si>
    <t>Kingsdown and Ringwould CofE Primary School</t>
  </si>
  <si>
    <t>Birchington CofE Primary School</t>
  </si>
  <si>
    <t xml:space="preserve">Margate, Holy Trinity &amp; St. John's CofE Primary School </t>
  </si>
  <si>
    <t>Westgate on Sea,  St Saviours CofE Junior School</t>
  </si>
  <si>
    <t>Minster CofE Primary School</t>
  </si>
  <si>
    <t>Monkton CofE Primary School</t>
  </si>
  <si>
    <t>St Nicholas at Wade CofE Primary School</t>
  </si>
  <si>
    <t>Frittenden CofE Primary School</t>
  </si>
  <si>
    <t>Egerton CofE Primary School</t>
  </si>
  <si>
    <t>St Lawrence CofE Primary School</t>
  </si>
  <si>
    <t>Boughton-under-Blean and Dunkirk (Vol. Con.) Primary School</t>
  </si>
  <si>
    <t>St Peter's Methodist (Vol. Con.) Primary School</t>
  </si>
  <si>
    <t>St Matthew's High Brooms CofE (Vol. Con.) Primary School</t>
  </si>
  <si>
    <t>Herne CE Infant School and Nursery</t>
  </si>
  <si>
    <t>Langafel CofE (Vol. Con.) Primary School</t>
  </si>
  <si>
    <t>Southborough CofE Primary School</t>
  </si>
  <si>
    <t>West Kingsdown, St Edmund's CofE (Vol. Con.) Primary School</t>
  </si>
  <si>
    <t>John Wesley School</t>
  </si>
  <si>
    <t>St Katharine's Knockholt CofE (Vol. Aid.) Primary School</t>
  </si>
  <si>
    <t>Chevening, (St Botolph's) CofE (Vol. Aid.) Primary School</t>
  </si>
  <si>
    <t>Colliers Green CofE Primary School</t>
  </si>
  <si>
    <t>Sissinghurst CofE Primary School</t>
  </si>
  <si>
    <t>Hever CofE (Vol. Aid.) Primary School</t>
  </si>
  <si>
    <t>Penshurst CofE (Vol. Aid.) Primary School</t>
  </si>
  <si>
    <t>Lady Boswell's CofE (Vol. Aid.) Primary School, Sevenoaks</t>
  </si>
  <si>
    <t>Ide Hill CofE Primary School</t>
  </si>
  <si>
    <t>St Barnabas CofE (Vol. Aid.) Primary School</t>
  </si>
  <si>
    <t>St James CofE (Vol. Aid.) Infant School</t>
  </si>
  <si>
    <t>Hunton CofE Primary School</t>
  </si>
  <si>
    <t>Platt CofE (Vol. Aid.) Primary School</t>
  </si>
  <si>
    <t>Bapchild and Tonge CofE Primary School</t>
  </si>
  <si>
    <t>Hartlip Endowed CofE Primary School</t>
  </si>
  <si>
    <t>Tunstall CofE Primary School</t>
  </si>
  <si>
    <t>Herne CofE Junior School</t>
  </si>
  <si>
    <t>Whitstable &amp; Seasalter Endowed CofE Junior School</t>
  </si>
  <si>
    <t>Ashford, St Mary's CofE Primary School</t>
  </si>
  <si>
    <t>Wittersham CofE Primary School</t>
  </si>
  <si>
    <t>Elham CofE Primary School</t>
  </si>
  <si>
    <t>Saltwood CofE Primary School</t>
  </si>
  <si>
    <t>Cartwright and Kelsey CofE Primary School</t>
  </si>
  <si>
    <t>Dover, St Mary's CofE Primary School</t>
  </si>
  <si>
    <t>St Peter-in-Thanet CofE Junior School</t>
  </si>
  <si>
    <t>Ramsgate, Holy Trinity CofE Primary School</t>
  </si>
  <si>
    <t>St Mary's CofE (Vol. Aid.) Primary School</t>
  </si>
  <si>
    <t>St Anselm's Catholic Primary School Dartford</t>
  </si>
  <si>
    <t>Downsview Primary School</t>
  </si>
  <si>
    <t>Greenfields Primary School</t>
  </si>
  <si>
    <t>Hythe Bay CofE Primary School</t>
  </si>
  <si>
    <t xml:space="preserve">Castle Hill Community Primary School </t>
  </si>
  <si>
    <t xml:space="preserve">Palace Wood Primary School </t>
  </si>
  <si>
    <t>Ashford Oaks Primary School</t>
  </si>
  <si>
    <t>Garlinge Primary School</t>
  </si>
  <si>
    <t>Newington Community Primary School and Nursery</t>
  </si>
  <si>
    <t>Dartford Bridge Community Primary</t>
  </si>
  <si>
    <t>Dartford West Technology College for Girls</t>
  </si>
  <si>
    <t xml:space="preserve">Northfleet School for Girls </t>
  </si>
  <si>
    <t>The North School</t>
  </si>
  <si>
    <t xml:space="preserve">Maidstone Grammar School </t>
  </si>
  <si>
    <t>The Judd School</t>
  </si>
  <si>
    <t>Snodland CofE (Vol. Aid.) Primary School</t>
  </si>
  <si>
    <t>Holy Trinity CofE (Vol. Aid.) Primary School</t>
  </si>
  <si>
    <t>Ditton CofE Junior School</t>
  </si>
  <si>
    <t>Holy Trinity CofE Primary School, Dartford</t>
  </si>
  <si>
    <t>St Bartholomew's Catholic Primary School, Swanley</t>
  </si>
  <si>
    <t>Brookfield Junior School (Larkfield)</t>
  </si>
  <si>
    <t>Aylesford School</t>
  </si>
  <si>
    <t>The Malling School</t>
  </si>
  <si>
    <t>The Archbishop’s School</t>
  </si>
  <si>
    <t>St George's CofE Foundation School</t>
  </si>
  <si>
    <t>St John's Roman Catholic Comprehensive School</t>
  </si>
  <si>
    <t>The Ellington &amp; Hereson School</t>
  </si>
  <si>
    <t>The Ifield School</t>
  </si>
  <si>
    <t>The Foreland School</t>
  </si>
  <si>
    <t>Goldwyn School</t>
  </si>
  <si>
    <t>The Beacon School</t>
  </si>
  <si>
    <t>Nexus School</t>
  </si>
  <si>
    <t>Grange Park</t>
  </si>
  <si>
    <t>The Orchard School</t>
  </si>
  <si>
    <t>The Wyvern School</t>
  </si>
  <si>
    <t>Meadowfield</t>
  </si>
  <si>
    <t>Laleham Gap Specialist School</t>
  </si>
  <si>
    <t>% Actual+Committed
v. forecast</t>
  </si>
  <si>
    <t>Test file</t>
  </si>
  <si>
    <t>Covid-19 furloughed Staff</t>
  </si>
  <si>
    <t>Covid-19 grant Mar to Jul 2020</t>
  </si>
  <si>
    <t>Covid-19 £1bn package</t>
  </si>
  <si>
    <t xml:space="preserve">The Rosewood School </t>
  </si>
  <si>
    <t>Budget Years</t>
  </si>
  <si>
    <t>Select month</t>
  </si>
  <si>
    <t>Select
year</t>
  </si>
  <si>
    <r>
      <t>Please complete ALL B</t>
    </r>
    <r>
      <rPr>
        <sz val="12"/>
        <rFont val="Arial"/>
        <family val="2"/>
      </rPr>
      <t>l</t>
    </r>
    <r>
      <rPr>
        <b/>
        <sz val="12"/>
        <rFont val="Arial"/>
        <family val="2"/>
      </rPr>
      <t>ue shaded areas.
Input all amounts as positive other than deficit rollovers.</t>
    </r>
  </si>
  <si>
    <t>E20A</t>
  </si>
  <si>
    <t>Connectivity</t>
  </si>
  <si>
    <t>E20B</t>
  </si>
  <si>
    <t>Onsite servers</t>
  </si>
  <si>
    <t>E20C</t>
  </si>
  <si>
    <t>IT learning resources</t>
  </si>
  <si>
    <t>E20D</t>
  </si>
  <si>
    <t>Administration software and systems</t>
  </si>
  <si>
    <t>E20E</t>
  </si>
  <si>
    <t>Laptops, desktops and tablets</t>
  </si>
  <si>
    <t>E20F</t>
  </si>
  <si>
    <t>Other hardware</t>
  </si>
  <si>
    <t>E20G</t>
  </si>
  <si>
    <t>IT support</t>
  </si>
  <si>
    <t>CE04A</t>
  </si>
  <si>
    <t>CE04B</t>
  </si>
  <si>
    <t>CE04C</t>
  </si>
  <si>
    <t>CE04D</t>
  </si>
  <si>
    <t>CE04E</t>
  </si>
  <si>
    <t>E28B</t>
  </si>
  <si>
    <t>I08B</t>
  </si>
  <si>
    <t>I18A</t>
  </si>
  <si>
    <t>I18B</t>
  </si>
  <si>
    <t>I18C</t>
  </si>
  <si>
    <t>Do not use - see I06</t>
  </si>
  <si>
    <t>Shepherdswell CofE Primary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</si>
</sst>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;\(&quot;£&quot;#,##0\)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i/>
      <u/>
      <sz val="11"/>
      <name val="Helvetica"/>
      <family val="2"/>
    </font>
    <font>
      <sz val="11"/>
      <name val="Arial"/>
      <family val="2"/>
    </font>
    <font>
      <strike/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6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9" fontId="12" fillId="0" borderId="0" applyFont="0" applyFill="0" applyBorder="0" applyAlignment="0" applyProtection="0"/>
    <xf numFmtId="0" fontId="12" fillId="0" borderId="0"/>
  </cellStyleXfs>
  <cellXfs count="128">
    <xf numFmtId="0" fontId="0" fillId="0" borderId="0" xfId="0"/>
    <xf numFmtId="0" fontId="2" fillId="0" borderId="0" xfId="1" applyFont="1" applyProtection="1">
      <protection hidden="1"/>
    </xf>
    <xf numFmtId="9" fontId="2" fillId="0" borderId="0" xfId="2" applyFont="1" applyProtection="1">
      <protection hidden="1"/>
    </xf>
    <xf numFmtId="0" fontId="3" fillId="0" borderId="0" xfId="1" applyFont="1" applyProtection="1">
      <protection hidden="1"/>
    </xf>
    <xf numFmtId="0" fontId="6" fillId="0" borderId="0" xfId="1" applyFont="1" applyProtection="1">
      <protection hidden="1"/>
    </xf>
    <xf numFmtId="0" fontId="3" fillId="0" borderId="0" xfId="1" applyFont="1" applyAlignment="1" applyProtection="1">
      <alignment horizontal="right" vertical="center"/>
      <protection hidden="1"/>
    </xf>
    <xf numFmtId="0" fontId="13" fillId="0" borderId="0" xfId="1" applyFont="1" applyProtection="1">
      <protection hidden="1"/>
    </xf>
    <xf numFmtId="0" fontId="2" fillId="0" borderId="0" xfId="1" applyFont="1" applyAlignment="1" applyProtection="1">
      <alignment horizontal="right"/>
      <protection hidden="1"/>
    </xf>
    <xf numFmtId="0" fontId="4" fillId="0" borderId="0" xfId="1" applyFont="1" applyProtection="1">
      <protection hidden="1"/>
    </xf>
    <xf numFmtId="0" fontId="4" fillId="0" borderId="0" xfId="1" applyFont="1" applyAlignment="1" applyProtection="1">
      <alignment horizontal="right"/>
      <protection hidden="1"/>
    </xf>
    <xf numFmtId="164" fontId="4" fillId="0" borderId="0" xfId="1" applyNumberFormat="1" applyFont="1" applyProtection="1">
      <protection hidden="1"/>
    </xf>
    <xf numFmtId="0" fontId="2" fillId="0" borderId="0" xfId="1" applyFont="1" applyAlignment="1" applyProtection="1">
      <alignment horizontal="centerContinuous"/>
      <protection hidden="1"/>
    </xf>
    <xf numFmtId="0" fontId="2" fillId="0" borderId="0" xfId="1" applyFont="1" applyAlignment="1" applyProtection="1">
      <alignment wrapText="1"/>
      <protection hidden="1"/>
    </xf>
    <xf numFmtId="0" fontId="2" fillId="0" borderId="1" xfId="1" applyFont="1" applyBorder="1" applyAlignment="1" applyProtection="1">
      <alignment wrapText="1"/>
      <protection hidden="1"/>
    </xf>
    <xf numFmtId="0" fontId="2" fillId="0" borderId="1" xfId="1" applyFont="1" applyBorder="1" applyAlignment="1" applyProtection="1">
      <alignment horizontal="center" vertical="center" wrapText="1"/>
      <protection hidden="1"/>
    </xf>
    <xf numFmtId="164" fontId="2" fillId="0" borderId="0" xfId="1" applyNumberFormat="1" applyFont="1" applyProtection="1">
      <protection hidden="1"/>
    </xf>
    <xf numFmtId="0" fontId="2" fillId="0" borderId="2" xfId="1" applyFont="1" applyBorder="1" applyProtection="1">
      <protection hidden="1"/>
    </xf>
    <xf numFmtId="164" fontId="2" fillId="0" borderId="2" xfId="1" applyNumberFormat="1" applyFont="1" applyBorder="1" applyProtection="1">
      <protection hidden="1"/>
    </xf>
    <xf numFmtId="0" fontId="2" fillId="0" borderId="3" xfId="1" applyFont="1" applyBorder="1" applyProtection="1">
      <protection hidden="1"/>
    </xf>
    <xf numFmtId="164" fontId="2" fillId="0" borderId="3" xfId="1" applyNumberFormat="1" applyFont="1" applyBorder="1" applyProtection="1">
      <protection hidden="1"/>
    </xf>
    <xf numFmtId="0" fontId="2" fillId="0" borderId="1" xfId="1" applyFont="1" applyBorder="1" applyProtection="1">
      <protection hidden="1"/>
    </xf>
    <xf numFmtId="164" fontId="2" fillId="0" borderId="1" xfId="1" applyNumberFormat="1" applyFont="1" applyBorder="1" applyProtection="1">
      <protection hidden="1"/>
    </xf>
    <xf numFmtId="0" fontId="5" fillId="0" borderId="4" xfId="1" applyFont="1" applyBorder="1" applyProtection="1">
      <protection hidden="1"/>
    </xf>
    <xf numFmtId="0" fontId="2" fillId="0" borderId="4" xfId="1" applyFont="1" applyBorder="1" applyProtection="1">
      <protection hidden="1"/>
    </xf>
    <xf numFmtId="164" fontId="2" fillId="0" borderId="4" xfId="1" applyNumberFormat="1" applyFont="1" applyBorder="1" applyProtection="1">
      <protection hidden="1"/>
    </xf>
    <xf numFmtId="0" fontId="2" fillId="0" borderId="0" xfId="1" applyFont="1" applyAlignment="1" applyProtection="1">
      <alignment horizontal="left"/>
      <protection hidden="1"/>
    </xf>
    <xf numFmtId="164" fontId="2" fillId="0" borderId="5" xfId="1" applyNumberFormat="1" applyFont="1" applyBorder="1" applyProtection="1">
      <protection hidden="1"/>
    </xf>
    <xf numFmtId="164" fontId="2" fillId="0" borderId="6" xfId="1" applyNumberFormat="1" applyFont="1" applyBorder="1" applyProtection="1">
      <protection hidden="1"/>
    </xf>
    <xf numFmtId="164" fontId="2" fillId="0" borderId="0" xfId="1" applyNumberFormat="1" applyFont="1" applyAlignment="1" applyProtection="1">
      <alignment horizontal="right"/>
      <protection hidden="1"/>
    </xf>
    <xf numFmtId="164" fontId="2" fillId="0" borderId="2" xfId="1" applyNumberFormat="1" applyFont="1" applyBorder="1" applyAlignment="1" applyProtection="1">
      <alignment horizontal="right"/>
      <protection hidden="1"/>
    </xf>
    <xf numFmtId="164" fontId="2" fillId="0" borderId="3" xfId="1" applyNumberFormat="1" applyFont="1" applyBorder="1" applyAlignment="1" applyProtection="1">
      <alignment horizontal="right"/>
      <protection hidden="1"/>
    </xf>
    <xf numFmtId="164" fontId="2" fillId="0" borderId="1" xfId="1" applyNumberFormat="1" applyFont="1" applyBorder="1" applyAlignment="1" applyProtection="1">
      <alignment horizontal="right"/>
      <protection hidden="1"/>
    </xf>
    <xf numFmtId="164" fontId="2" fillId="0" borderId="4" xfId="1" applyNumberFormat="1" applyFont="1" applyBorder="1" applyAlignment="1" applyProtection="1">
      <alignment horizontal="right"/>
      <protection hidden="1"/>
    </xf>
    <xf numFmtId="0" fontId="2" fillId="0" borderId="7" xfId="1" applyFont="1" applyBorder="1" applyAlignment="1" applyProtection="1">
      <alignment horizontal="center" vertical="center" wrapText="1"/>
      <protection hidden="1"/>
    </xf>
    <xf numFmtId="164" fontId="2" fillId="0" borderId="8" xfId="1" applyNumberFormat="1" applyFont="1" applyBorder="1" applyProtection="1">
      <protection hidden="1"/>
    </xf>
    <xf numFmtId="164" fontId="2" fillId="0" borderId="9" xfId="1" applyNumberFormat="1" applyFont="1" applyBorder="1" applyProtection="1">
      <protection hidden="1"/>
    </xf>
    <xf numFmtId="164" fontId="2" fillId="0" borderId="10" xfId="1" applyNumberFormat="1" applyFont="1" applyBorder="1" applyProtection="1">
      <protection hidden="1"/>
    </xf>
    <xf numFmtId="164" fontId="2" fillId="0" borderId="7" xfId="1" applyNumberFormat="1" applyFont="1" applyBorder="1" applyProtection="1">
      <protection hidden="1"/>
    </xf>
    <xf numFmtId="164" fontId="2" fillId="0" borderId="11" xfId="1" applyNumberFormat="1" applyFont="1" applyBorder="1" applyProtection="1">
      <protection hidden="1"/>
    </xf>
    <xf numFmtId="0" fontId="2" fillId="0" borderId="8" xfId="1" applyFont="1" applyBorder="1" applyAlignment="1" applyProtection="1">
      <alignment wrapText="1"/>
      <protection hidden="1"/>
    </xf>
    <xf numFmtId="0" fontId="2" fillId="0" borderId="8" xfId="1" applyFont="1" applyBorder="1" applyProtection="1">
      <protection hidden="1"/>
    </xf>
    <xf numFmtId="0" fontId="2" fillId="0" borderId="9" xfId="1" applyFont="1" applyBorder="1" applyProtection="1">
      <protection hidden="1"/>
    </xf>
    <xf numFmtId="0" fontId="2" fillId="0" borderId="11" xfId="1" applyFont="1" applyBorder="1" applyProtection="1">
      <protection hidden="1"/>
    </xf>
    <xf numFmtId="0" fontId="2" fillId="0" borderId="8" xfId="1" applyFont="1" applyBorder="1" applyProtection="1">
      <protection locked="0" hidden="1"/>
    </xf>
    <xf numFmtId="9" fontId="2" fillId="0" borderId="11" xfId="2" applyFont="1" applyBorder="1" applyProtection="1">
      <protection hidden="1"/>
    </xf>
    <xf numFmtId="0" fontId="2" fillId="0" borderId="12" xfId="1" applyFont="1" applyBorder="1" applyAlignment="1" applyProtection="1">
      <alignment horizontal="center" vertical="center" wrapText="1"/>
      <protection hidden="1"/>
    </xf>
    <xf numFmtId="164" fontId="2" fillId="0" borderId="13" xfId="1" applyNumberFormat="1" applyFont="1" applyBorder="1" applyProtection="1">
      <protection hidden="1"/>
    </xf>
    <xf numFmtId="164" fontId="2" fillId="0" borderId="14" xfId="1" applyNumberFormat="1" applyFont="1" applyBorder="1" applyProtection="1">
      <protection hidden="1"/>
    </xf>
    <xf numFmtId="164" fontId="2" fillId="0" borderId="12" xfId="1" applyNumberFormat="1" applyFont="1" applyBorder="1" applyProtection="1">
      <protection hidden="1"/>
    </xf>
    <xf numFmtId="164" fontId="5" fillId="2" borderId="15" xfId="1" applyNumberFormat="1" applyFont="1" applyFill="1" applyBorder="1" applyProtection="1">
      <protection hidden="1"/>
    </xf>
    <xf numFmtId="9" fontId="2" fillId="0" borderId="12" xfId="2" applyFont="1" applyFill="1" applyBorder="1" applyAlignment="1" applyProtection="1">
      <alignment horizontal="center" vertical="center" wrapText="1"/>
      <protection hidden="1"/>
    </xf>
    <xf numFmtId="9" fontId="2" fillId="0" borderId="16" xfId="2" applyFont="1" applyBorder="1" applyProtection="1">
      <protection hidden="1"/>
    </xf>
    <xf numFmtId="9" fontId="2" fillId="0" borderId="13" xfId="2" applyFont="1" applyBorder="1" applyProtection="1">
      <protection hidden="1"/>
    </xf>
    <xf numFmtId="9" fontId="2" fillId="0" borderId="14" xfId="2" applyFont="1" applyBorder="1" applyProtection="1">
      <protection hidden="1"/>
    </xf>
    <xf numFmtId="9" fontId="2" fillId="0" borderId="17" xfId="2" applyFont="1" applyBorder="1" applyProtection="1">
      <protection hidden="1"/>
    </xf>
    <xf numFmtId="9" fontId="2" fillId="0" borderId="18" xfId="2" applyFont="1" applyBorder="1" applyProtection="1">
      <protection hidden="1"/>
    </xf>
    <xf numFmtId="9" fontId="2" fillId="0" borderId="12" xfId="2" applyFont="1" applyBorder="1" applyProtection="1">
      <protection hidden="1"/>
    </xf>
    <xf numFmtId="9" fontId="2" fillId="0" borderId="15" xfId="2" applyFont="1" applyBorder="1" applyProtection="1">
      <protection hidden="1"/>
    </xf>
    <xf numFmtId="0" fontId="7" fillId="0" borderId="19" xfId="0" applyFont="1" applyBorder="1" applyAlignment="1">
      <alignment horizontal="center" vertical="center"/>
    </xf>
    <xf numFmtId="0" fontId="8" fillId="0" borderId="19" xfId="0" applyFont="1" applyBorder="1"/>
    <xf numFmtId="0" fontId="0" fillId="0" borderId="19" xfId="0" applyBorder="1"/>
    <xf numFmtId="0" fontId="8" fillId="0" borderId="0" xfId="0" applyFont="1"/>
    <xf numFmtId="0" fontId="9" fillId="0" borderId="19" xfId="0" applyFont="1" applyBorder="1"/>
    <xf numFmtId="0" fontId="8" fillId="0" borderId="20" xfId="0" applyFont="1" applyBorder="1"/>
    <xf numFmtId="0" fontId="0" fillId="0" borderId="20" xfId="0" applyBorder="1"/>
    <xf numFmtId="164" fontId="8" fillId="0" borderId="21" xfId="1" applyNumberFormat="1" applyFont="1" applyBorder="1" applyProtection="1">
      <protection hidden="1"/>
    </xf>
    <xf numFmtId="164" fontId="8" fillId="0" borderId="22" xfId="1" applyNumberFormat="1" applyFont="1" applyBorder="1" applyAlignment="1" applyProtection="1">
      <alignment horizontal="right"/>
      <protection hidden="1"/>
    </xf>
    <xf numFmtId="9" fontId="8" fillId="0" borderId="23" xfId="2" applyFont="1" applyBorder="1" applyProtection="1">
      <protection hidden="1"/>
    </xf>
    <xf numFmtId="164" fontId="8" fillId="0" borderId="5" xfId="1" applyNumberFormat="1" applyFont="1" applyBorder="1" applyProtection="1">
      <protection hidden="1"/>
    </xf>
    <xf numFmtId="164" fontId="8" fillId="0" borderId="24" xfId="1" applyNumberFormat="1" applyFont="1" applyBorder="1" applyAlignment="1" applyProtection="1">
      <alignment horizontal="right"/>
      <protection hidden="1"/>
    </xf>
    <xf numFmtId="9" fontId="8" fillId="0" borderId="16" xfId="2" applyFont="1" applyBorder="1" applyProtection="1">
      <protection hidden="1"/>
    </xf>
    <xf numFmtId="164" fontId="8" fillId="0" borderId="25" xfId="1" applyNumberFormat="1" applyFont="1" applyBorder="1" applyProtection="1">
      <protection hidden="1"/>
    </xf>
    <xf numFmtId="164" fontId="8" fillId="0" borderId="26" xfId="1" applyNumberFormat="1" applyFont="1" applyBorder="1" applyAlignment="1" applyProtection="1">
      <alignment horizontal="right"/>
      <protection hidden="1"/>
    </xf>
    <xf numFmtId="9" fontId="8" fillId="0" borderId="27" xfId="2" applyFont="1" applyBorder="1" applyProtection="1">
      <protection hidden="1"/>
    </xf>
    <xf numFmtId="164" fontId="8" fillId="0" borderId="6" xfId="1" applyNumberFormat="1" applyFont="1" applyBorder="1" applyProtection="1">
      <protection hidden="1"/>
    </xf>
    <xf numFmtId="164" fontId="8" fillId="0" borderId="28" xfId="1" applyNumberFormat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vertical="center"/>
      <protection locked="0" hidden="1"/>
    </xf>
    <xf numFmtId="14" fontId="2" fillId="0" borderId="6" xfId="1" applyNumberFormat="1" applyFont="1" applyBorder="1" applyProtection="1">
      <protection hidden="1"/>
    </xf>
    <xf numFmtId="0" fontId="1" fillId="0" borderId="0" xfId="0" applyFont="1" applyAlignment="1">
      <alignment horizontal="left"/>
    </xf>
    <xf numFmtId="164" fontId="14" fillId="3" borderId="21" xfId="1" applyNumberFormat="1" applyFont="1" applyFill="1" applyBorder="1" applyProtection="1">
      <protection locked="0"/>
    </xf>
    <xf numFmtId="164" fontId="14" fillId="3" borderId="5" xfId="1" applyNumberFormat="1" applyFont="1" applyFill="1" applyBorder="1" applyProtection="1">
      <protection locked="0"/>
    </xf>
    <xf numFmtId="164" fontId="14" fillId="3" borderId="25" xfId="1" applyNumberFormat="1" applyFont="1" applyFill="1" applyBorder="1" applyProtection="1">
      <protection locked="0"/>
    </xf>
    <xf numFmtId="164" fontId="8" fillId="3" borderId="21" xfId="1" applyNumberFormat="1" applyFont="1" applyFill="1" applyBorder="1" applyProtection="1">
      <protection locked="0"/>
    </xf>
    <xf numFmtId="164" fontId="8" fillId="3" borderId="5" xfId="1" applyNumberFormat="1" applyFont="1" applyFill="1" applyBorder="1" applyProtection="1">
      <protection locked="0"/>
    </xf>
    <xf numFmtId="164" fontId="8" fillId="3" borderId="25" xfId="1" applyNumberFormat="1" applyFont="1" applyFill="1" applyBorder="1" applyProtection="1">
      <protection locked="0"/>
    </xf>
    <xf numFmtId="164" fontId="8" fillId="3" borderId="30" xfId="1" applyNumberFormat="1" applyFont="1" applyFill="1" applyBorder="1" applyProtection="1">
      <protection locked="0"/>
    </xf>
    <xf numFmtId="164" fontId="8" fillId="3" borderId="31" xfId="1" applyNumberFormat="1" applyFont="1" applyFill="1" applyBorder="1" applyProtection="1">
      <protection locked="0"/>
    </xf>
    <xf numFmtId="164" fontId="8" fillId="3" borderId="32" xfId="1" applyNumberFormat="1" applyFont="1" applyFill="1" applyBorder="1" applyProtection="1">
      <protection locked="0"/>
    </xf>
    <xf numFmtId="164" fontId="8" fillId="3" borderId="23" xfId="1" applyNumberFormat="1" applyFont="1" applyFill="1" applyBorder="1" applyProtection="1">
      <protection locked="0"/>
    </xf>
    <xf numFmtId="164" fontId="8" fillId="3" borderId="16" xfId="1" applyNumberFormat="1" applyFont="1" applyFill="1" applyBorder="1" applyProtection="1">
      <protection locked="0"/>
    </xf>
    <xf numFmtId="164" fontId="8" fillId="3" borderId="27" xfId="1" applyNumberFormat="1" applyFont="1" applyFill="1" applyBorder="1" applyProtection="1">
      <protection locked="0"/>
    </xf>
    <xf numFmtId="0" fontId="2" fillId="3" borderId="30" xfId="1" applyFont="1" applyFill="1" applyBorder="1" applyProtection="1">
      <protection locked="0"/>
    </xf>
    <xf numFmtId="0" fontId="2" fillId="3" borderId="31" xfId="1" applyFont="1" applyFill="1" applyBorder="1" applyProtection="1">
      <protection locked="0"/>
    </xf>
    <xf numFmtId="0" fontId="2" fillId="3" borderId="32" xfId="1" applyFont="1" applyFill="1" applyBorder="1" applyProtection="1">
      <protection locked="0"/>
    </xf>
    <xf numFmtId="0" fontId="2" fillId="3" borderId="33" xfId="1" applyFont="1" applyFill="1" applyBorder="1" applyProtection="1">
      <protection locked="0"/>
    </xf>
    <xf numFmtId="164" fontId="8" fillId="3" borderId="17" xfId="1" applyNumberFormat="1" applyFont="1" applyFill="1" applyBorder="1" applyProtection="1">
      <protection locked="0"/>
    </xf>
    <xf numFmtId="164" fontId="8" fillId="3" borderId="6" xfId="1" applyNumberFormat="1" applyFont="1" applyFill="1" applyBorder="1" applyProtection="1">
      <protection locked="0"/>
    </xf>
    <xf numFmtId="164" fontId="8" fillId="3" borderId="33" xfId="1" applyNumberFormat="1" applyFont="1" applyFill="1" applyBorder="1" applyProtection="1">
      <protection locked="0"/>
    </xf>
    <xf numFmtId="164" fontId="2" fillId="3" borderId="3" xfId="1" applyNumberFormat="1" applyFont="1" applyFill="1" applyBorder="1" applyProtection="1">
      <protection locked="0"/>
    </xf>
    <xf numFmtId="0" fontId="5" fillId="3" borderId="29" xfId="2" applyNumberFormat="1" applyFont="1" applyFill="1" applyBorder="1" applyAlignment="1" applyProtection="1">
      <alignment horizontal="center"/>
      <protection locked="0" hidden="1"/>
    </xf>
    <xf numFmtId="164" fontId="2" fillId="0" borderId="3" xfId="1" applyNumberFormat="1" applyFont="1" applyBorder="1"/>
    <xf numFmtId="164" fontId="2" fillId="0" borderId="18" xfId="1" applyNumberFormat="1" applyFont="1" applyBorder="1"/>
    <xf numFmtId="164" fontId="2" fillId="0" borderId="18" xfId="1" applyNumberFormat="1" applyFont="1" applyBorder="1" applyProtection="1">
      <protection hidden="1"/>
    </xf>
    <xf numFmtId="0" fontId="15" fillId="0" borderId="0" xfId="1" applyFont="1" applyAlignment="1" applyProtection="1">
      <alignment horizontal="center" vertical="center"/>
      <protection hidden="1"/>
    </xf>
    <xf numFmtId="0" fontId="4" fillId="0" borderId="0" xfId="1" applyFont="1" applyAlignment="1" applyProtection="1">
      <alignment horizontal="center" vertical="center" wrapText="1"/>
      <protection hidden="1"/>
    </xf>
    <xf numFmtId="9" fontId="2" fillId="0" borderId="8" xfId="2" applyFont="1" applyBorder="1" applyProtection="1">
      <protection hidden="1"/>
    </xf>
    <xf numFmtId="9" fontId="2" fillId="0" borderId="9" xfId="2" applyFont="1" applyBorder="1" applyProtection="1">
      <protection hidden="1"/>
    </xf>
    <xf numFmtId="9" fontId="2" fillId="0" borderId="31" xfId="2" applyFont="1" applyBorder="1" applyProtection="1"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9" fontId="2" fillId="0" borderId="12" xfId="2" applyFont="1" applyBorder="1" applyAlignment="1" applyProtection="1">
      <alignment horizontal="center" vertical="center" wrapText="1"/>
      <protection hidden="1"/>
    </xf>
    <xf numFmtId="0" fontId="3" fillId="3" borderId="29" xfId="1" applyFont="1" applyFill="1" applyBorder="1" applyAlignment="1" applyProtection="1">
      <alignment horizontal="center" vertical="center" wrapText="1"/>
      <protection locked="0" hidden="1"/>
    </xf>
    <xf numFmtId="0" fontId="3" fillId="3" borderId="29" xfId="1" applyFont="1" applyFill="1" applyBorder="1" applyAlignment="1" applyProtection="1">
      <alignment horizontal="center" vertical="center" wrapText="1" shrinkToFit="1"/>
      <protection locked="0" hidden="1"/>
    </xf>
    <xf numFmtId="9" fontId="2" fillId="0" borderId="33" xfId="2" applyFont="1" applyBorder="1" applyProtection="1">
      <protection hidden="1"/>
    </xf>
    <xf numFmtId="0" fontId="0" fillId="0" borderId="0" xfId="0" applyAlignment="1">
      <alignment wrapText="1"/>
    </xf>
    <xf numFmtId="0" fontId="15" fillId="0" borderId="0" xfId="1" applyFont="1" applyAlignment="1" applyProtection="1">
      <alignment horizontal="center" vertical="center"/>
      <protection hidden="1"/>
    </xf>
    <xf numFmtId="0" fontId="5" fillId="0" borderId="0" xfId="1" applyFont="1" applyAlignment="1" applyProtection="1">
      <alignment horizontal="center"/>
      <protection hidden="1"/>
    </xf>
    <xf numFmtId="0" fontId="5" fillId="3" borderId="34" xfId="1" applyFont="1" applyFill="1" applyBorder="1" applyAlignment="1" applyProtection="1">
      <alignment horizontal="center" vertical="center" wrapText="1" shrinkToFit="1"/>
      <protection hidden="1"/>
    </xf>
    <xf numFmtId="0" fontId="5" fillId="3" borderId="35" xfId="1" applyFont="1" applyFill="1" applyBorder="1" applyAlignment="1" applyProtection="1">
      <alignment horizontal="center" vertical="center" wrapText="1" shrinkToFit="1"/>
      <protection hidden="1"/>
    </xf>
    <xf numFmtId="0" fontId="5" fillId="3" borderId="36" xfId="1" applyFont="1" applyFill="1" applyBorder="1" applyAlignment="1" applyProtection="1">
      <alignment horizontal="center" vertical="center" wrapText="1" shrinkToFit="1"/>
      <protection hidden="1"/>
    </xf>
    <xf numFmtId="0" fontId="3" fillId="4" borderId="37" xfId="1" applyFont="1" applyFill="1" applyBorder="1" applyAlignment="1" applyProtection="1">
      <alignment horizontal="center" shrinkToFit="1"/>
      <protection hidden="1"/>
    </xf>
    <xf numFmtId="0" fontId="3" fillId="4" borderId="38" xfId="1" applyFont="1" applyFill="1" applyBorder="1" applyAlignment="1" applyProtection="1">
      <alignment horizontal="center" shrinkToFit="1"/>
      <protection hidden="1"/>
    </xf>
    <xf numFmtId="0" fontId="3" fillId="4" borderId="39" xfId="1" applyFont="1" applyFill="1" applyBorder="1" applyAlignment="1" applyProtection="1">
      <alignment horizontal="center" shrinkToFit="1"/>
      <protection hidden="1"/>
    </xf>
    <xf numFmtId="0" fontId="3" fillId="0" borderId="40" xfId="1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center"/>
      <protection hidden="1"/>
    </xf>
    <xf numFmtId="0" fontId="2" fillId="0" borderId="6" xfId="1" applyFont="1" applyBorder="1" applyAlignment="1" applyProtection="1">
      <alignment horizontal="center"/>
      <protection hidden="1"/>
    </xf>
    <xf numFmtId="0" fontId="4" fillId="0" borderId="0" xfId="1" applyFont="1" applyAlignment="1" applyProtection="1">
      <alignment horizontal="center" vertical="center" wrapText="1"/>
      <protection hidden="1"/>
    </xf>
    <xf numFmtId="0" fontId="2" fillId="5" borderId="0" xfId="1" applyFont="1" applyFill="1" applyProtection="1">
      <protection hidden="1"/>
    </xf>
  </cellXfs>
  <cellStyles count="4">
    <cellStyle name="Normal" xfId="0" builtinId="0"/>
    <cellStyle name="Normal 2 15" xfId="3" xr:uid="{00000000-0005-0000-0000-000001000000}"/>
    <cellStyle name="Normal 3" xfId="1" xr:uid="{00000000-0005-0000-0000-000002000000}"/>
    <cellStyle name="Percent" xfId="2" builtinId="5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0000FF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157"/>
  <sheetViews>
    <sheetView showGridLines="0" tabSelected="1" zoomScale="6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26" sqref="B26"/>
    </sheetView>
  </sheetViews>
  <sheetFormatPr defaultColWidth="9.109375" defaultRowHeight="15"/>
  <cols>
    <col min="1" max="1" width="8.33203125" style="1" bestFit="1" customWidth="1"/>
    <col min="2" max="2" width="7.33203125" style="1" customWidth="1"/>
    <col min="3" max="3" width="37.88671875" style="1" customWidth="1"/>
    <col min="4" max="4" width="14.88671875" style="1" customWidth="1"/>
    <col min="5" max="5" width="13.44140625" style="1" customWidth="1"/>
    <col min="6" max="6" width="14.6640625" style="1" customWidth="1"/>
    <col min="7" max="7" width="16" style="1" customWidth="1"/>
    <col min="8" max="8" width="15.88671875" style="1" bestFit="1" customWidth="1"/>
    <col min="9" max="9" width="13.44140625" style="1" customWidth="1"/>
    <col min="10" max="10" width="14.5546875" style="1" customWidth="1"/>
    <col min="11" max="11" width="13.88671875" style="1" customWidth="1"/>
    <col min="12" max="12" width="12.88671875" style="2" customWidth="1"/>
    <col min="13" max="13" width="20.88671875" style="2" bestFit="1" customWidth="1"/>
    <col min="14" max="14" width="167.44140625" style="1" customWidth="1"/>
    <col min="15" max="15" width="10.88671875" style="1" hidden="1" customWidth="1"/>
    <col min="16" max="16384" width="9.109375" style="1"/>
  </cols>
  <sheetData>
    <row r="1" spans="1:15" ht="9" customHeight="1"/>
    <row r="2" spans="1:15" ht="20.25" customHeight="1" thickBot="1">
      <c r="B2" s="3"/>
      <c r="E2" s="4" t="s">
        <v>296</v>
      </c>
      <c r="H2" s="5"/>
      <c r="I2" s="5"/>
      <c r="J2" s="6"/>
      <c r="L2" s="1"/>
      <c r="M2" s="1"/>
    </row>
    <row r="3" spans="1:15" ht="16.2" thickBot="1">
      <c r="E3" s="115"/>
      <c r="F3" s="115"/>
      <c r="G3" s="115"/>
      <c r="H3" s="115"/>
      <c r="K3" s="7" t="s">
        <v>122</v>
      </c>
      <c r="L3" s="99"/>
      <c r="M3" s="1"/>
    </row>
    <row r="4" spans="1:15" ht="18" thickBot="1">
      <c r="B4" s="8"/>
      <c r="C4" s="8"/>
      <c r="D4" s="9" t="s">
        <v>121</v>
      </c>
      <c r="E4" s="119" t="str">
        <f>IFERROR(VLOOKUP(L3,Sheet1!A:B,2,FALSE),"")</f>
        <v/>
      </c>
      <c r="F4" s="120"/>
      <c r="G4" s="120"/>
      <c r="H4" s="121"/>
      <c r="I4" s="8"/>
      <c r="J4" s="10"/>
      <c r="K4" s="8"/>
      <c r="L4" s="8"/>
      <c r="M4" s="1"/>
    </row>
    <row r="5" spans="1:15" ht="40.5" customHeight="1" thickBot="1">
      <c r="B5" s="11"/>
      <c r="C5" s="116" t="s">
        <v>492</v>
      </c>
      <c r="E5" s="76" t="s">
        <v>297</v>
      </c>
      <c r="F5" s="76"/>
      <c r="G5" s="110" t="s">
        <v>490</v>
      </c>
      <c r="H5" s="111" t="s">
        <v>491</v>
      </c>
      <c r="J5" s="126" t="str">
        <f>IF(D8=0,"",IF(OR(G5="select",H5="select"),"Please select the Monitoring Period and Year",""))</f>
        <v/>
      </c>
      <c r="K5" s="126"/>
      <c r="L5" s="126"/>
      <c r="M5" s="104"/>
    </row>
    <row r="6" spans="1:15" ht="36" customHeight="1">
      <c r="C6" s="117"/>
      <c r="D6" s="122" t="str">
        <f>IF(COUNTIF(O8:O92,"Error")=0,"","If Remaining Forecast turns red, your Actual plus Committed is greater than your Y/E Forecast, if this is correct please add a comment")</f>
        <v/>
      </c>
      <c r="E6" s="123"/>
      <c r="F6" s="123"/>
      <c r="G6" s="123"/>
      <c r="H6" s="123"/>
      <c r="I6" s="123"/>
      <c r="J6" s="123"/>
      <c r="K6" s="123"/>
      <c r="L6" s="123"/>
      <c r="M6" s="108"/>
      <c r="O6" s="1" t="s">
        <v>0</v>
      </c>
    </row>
    <row r="7" spans="1:15" s="12" customFormat="1" ht="45.6" thickBot="1">
      <c r="B7" s="13"/>
      <c r="C7" s="118"/>
      <c r="D7" s="14" t="s">
        <v>1</v>
      </c>
      <c r="E7" s="14" t="s">
        <v>7</v>
      </c>
      <c r="F7" s="14" t="s">
        <v>2</v>
      </c>
      <c r="G7" s="33" t="s">
        <v>3</v>
      </c>
      <c r="H7" s="14" t="s">
        <v>4</v>
      </c>
      <c r="I7" s="14" t="s">
        <v>5</v>
      </c>
      <c r="J7" s="45" t="s">
        <v>6</v>
      </c>
      <c r="K7" s="14" t="s">
        <v>7</v>
      </c>
      <c r="L7" s="50" t="s">
        <v>124</v>
      </c>
      <c r="M7" s="109" t="s">
        <v>483</v>
      </c>
      <c r="N7" s="39" t="s">
        <v>123</v>
      </c>
    </row>
    <row r="8" spans="1:15">
      <c r="A8" s="1" t="s">
        <v>8</v>
      </c>
      <c r="B8" s="1" t="s">
        <v>9</v>
      </c>
      <c r="D8" s="79"/>
      <c r="E8" s="65">
        <f>F8-D8</f>
        <v>0</v>
      </c>
      <c r="F8" s="82"/>
      <c r="G8" s="85"/>
      <c r="H8" s="82"/>
      <c r="I8" s="66">
        <f t="shared" ref="I8:I28" si="0">J8-H8-G8</f>
        <v>0</v>
      </c>
      <c r="J8" s="88"/>
      <c r="K8" s="65">
        <f>J8-F8</f>
        <v>0</v>
      </c>
      <c r="L8" s="67">
        <f>IFERROR(H8/J8,0)</f>
        <v>0</v>
      </c>
      <c r="M8" s="107">
        <f t="shared" ref="M8:M49" si="1">IFERROR((G8+H8)/J8,0)</f>
        <v>0</v>
      </c>
      <c r="N8" s="91"/>
      <c r="O8" s="1">
        <f t="shared" ref="O8:O28" si="2">IF(J8-H8-G8&lt;0,"Error",J8-H8-G8)</f>
        <v>0</v>
      </c>
    </row>
    <row r="9" spans="1:15">
      <c r="A9" s="1" t="s">
        <v>10</v>
      </c>
      <c r="B9" s="1" t="s">
        <v>11</v>
      </c>
      <c r="D9" s="80"/>
      <c r="E9" s="68">
        <f t="shared" ref="E9:E28" si="3">F9-D9</f>
        <v>0</v>
      </c>
      <c r="F9" s="83"/>
      <c r="G9" s="86"/>
      <c r="H9" s="83"/>
      <c r="I9" s="69">
        <f t="shared" si="0"/>
        <v>0</v>
      </c>
      <c r="J9" s="89"/>
      <c r="K9" s="68">
        <f t="shared" ref="K9:K28" si="4">J9-F9</f>
        <v>0</v>
      </c>
      <c r="L9" s="70">
        <f t="shared" ref="L9:L70" si="5">IFERROR(H9/J9,0)</f>
        <v>0</v>
      </c>
      <c r="M9" s="107">
        <f t="shared" si="1"/>
        <v>0</v>
      </c>
      <c r="N9" s="92"/>
      <c r="O9" s="1">
        <f t="shared" si="2"/>
        <v>0</v>
      </c>
    </row>
    <row r="10" spans="1:15">
      <c r="A10" s="1" t="s">
        <v>12</v>
      </c>
      <c r="B10" s="1" t="s">
        <v>13</v>
      </c>
      <c r="D10" s="80"/>
      <c r="E10" s="68">
        <f t="shared" si="3"/>
        <v>0</v>
      </c>
      <c r="F10" s="83"/>
      <c r="G10" s="86"/>
      <c r="H10" s="83"/>
      <c r="I10" s="69">
        <f t="shared" si="0"/>
        <v>0</v>
      </c>
      <c r="J10" s="89"/>
      <c r="K10" s="68">
        <f t="shared" si="4"/>
        <v>0</v>
      </c>
      <c r="L10" s="70">
        <f t="shared" si="5"/>
        <v>0</v>
      </c>
      <c r="M10" s="107">
        <f t="shared" si="1"/>
        <v>0</v>
      </c>
      <c r="N10" s="92"/>
      <c r="O10" s="1">
        <f t="shared" si="2"/>
        <v>0</v>
      </c>
    </row>
    <row r="11" spans="1:15">
      <c r="A11" s="1" t="s">
        <v>14</v>
      </c>
      <c r="B11" s="1" t="s">
        <v>15</v>
      </c>
      <c r="D11" s="80"/>
      <c r="E11" s="68">
        <f t="shared" si="3"/>
        <v>0</v>
      </c>
      <c r="F11" s="83"/>
      <c r="G11" s="86"/>
      <c r="H11" s="83"/>
      <c r="I11" s="69">
        <f t="shared" si="0"/>
        <v>0</v>
      </c>
      <c r="J11" s="89"/>
      <c r="K11" s="68">
        <f t="shared" si="4"/>
        <v>0</v>
      </c>
      <c r="L11" s="70">
        <f t="shared" si="5"/>
        <v>0</v>
      </c>
      <c r="M11" s="107">
        <f t="shared" si="1"/>
        <v>0</v>
      </c>
      <c r="N11" s="92"/>
      <c r="O11" s="1">
        <f t="shared" si="2"/>
        <v>0</v>
      </c>
    </row>
    <row r="12" spans="1:15">
      <c r="A12" s="1" t="s">
        <v>16</v>
      </c>
      <c r="B12" s="1" t="s">
        <v>17</v>
      </c>
      <c r="D12" s="80"/>
      <c r="E12" s="68">
        <f t="shared" si="3"/>
        <v>0</v>
      </c>
      <c r="F12" s="83"/>
      <c r="G12" s="86"/>
      <c r="H12" s="83"/>
      <c r="I12" s="69">
        <f t="shared" si="0"/>
        <v>0</v>
      </c>
      <c r="J12" s="89"/>
      <c r="K12" s="68">
        <f t="shared" si="4"/>
        <v>0</v>
      </c>
      <c r="L12" s="70">
        <f t="shared" si="5"/>
        <v>0</v>
      </c>
      <c r="M12" s="107">
        <f t="shared" si="1"/>
        <v>0</v>
      </c>
      <c r="N12" s="92"/>
      <c r="O12" s="1">
        <f t="shared" si="2"/>
        <v>0</v>
      </c>
    </row>
    <row r="13" spans="1:15">
      <c r="A13" s="1" t="s">
        <v>18</v>
      </c>
      <c r="B13" s="1" t="s">
        <v>19</v>
      </c>
      <c r="D13" s="80"/>
      <c r="E13" s="68">
        <f t="shared" si="3"/>
        <v>0</v>
      </c>
      <c r="F13" s="83"/>
      <c r="G13" s="86"/>
      <c r="H13" s="83"/>
      <c r="I13" s="69">
        <f t="shared" si="0"/>
        <v>0</v>
      </c>
      <c r="J13" s="89"/>
      <c r="K13" s="68">
        <f t="shared" si="4"/>
        <v>0</v>
      </c>
      <c r="L13" s="70">
        <f t="shared" si="5"/>
        <v>0</v>
      </c>
      <c r="M13" s="107">
        <f t="shared" si="1"/>
        <v>0</v>
      </c>
      <c r="N13" s="92"/>
      <c r="O13" s="1">
        <f t="shared" si="2"/>
        <v>0</v>
      </c>
    </row>
    <row r="14" spans="1:15">
      <c r="A14" s="1" t="s">
        <v>20</v>
      </c>
      <c r="B14" s="1" t="s">
        <v>21</v>
      </c>
      <c r="D14" s="80"/>
      <c r="E14" s="68">
        <f t="shared" si="3"/>
        <v>0</v>
      </c>
      <c r="F14" s="83"/>
      <c r="G14" s="86"/>
      <c r="H14" s="83"/>
      <c r="I14" s="69">
        <f t="shared" si="0"/>
        <v>0</v>
      </c>
      <c r="J14" s="89"/>
      <c r="K14" s="68">
        <f t="shared" si="4"/>
        <v>0</v>
      </c>
      <c r="L14" s="70">
        <f t="shared" si="5"/>
        <v>0</v>
      </c>
      <c r="M14" s="107">
        <f t="shared" si="1"/>
        <v>0</v>
      </c>
      <c r="N14" s="92"/>
      <c r="O14" s="1">
        <f t="shared" si="2"/>
        <v>0</v>
      </c>
    </row>
    <row r="15" spans="1:15">
      <c r="A15" s="1" t="s">
        <v>22</v>
      </c>
      <c r="B15" s="1" t="s">
        <v>315</v>
      </c>
      <c r="D15" s="80"/>
      <c r="E15" s="68">
        <f t="shared" ref="E15" si="6">F15-D15</f>
        <v>0</v>
      </c>
      <c r="F15" s="83"/>
      <c r="G15" s="86"/>
      <c r="H15" s="83"/>
      <c r="I15" s="69">
        <f t="shared" ref="I15" si="7">J15-H15-G15</f>
        <v>0</v>
      </c>
      <c r="J15" s="89"/>
      <c r="K15" s="68">
        <f t="shared" ref="K15" si="8">J15-F15</f>
        <v>0</v>
      </c>
      <c r="L15" s="70">
        <f t="shared" ref="L15" si="9">IFERROR(H15/J15,0)</f>
        <v>0</v>
      </c>
      <c r="M15" s="107">
        <f t="shared" si="1"/>
        <v>0</v>
      </c>
      <c r="N15" s="92"/>
      <c r="O15" s="1">
        <f t="shared" ref="O15" si="10">IF(J15-H15-G15&lt;0,"Error",J15-H15-G15)</f>
        <v>0</v>
      </c>
    </row>
    <row r="16" spans="1:15">
      <c r="A16" s="1" t="s">
        <v>513</v>
      </c>
      <c r="B16" s="1" t="s">
        <v>314</v>
      </c>
      <c r="D16" s="80"/>
      <c r="E16" s="68">
        <f t="shared" si="3"/>
        <v>0</v>
      </c>
      <c r="F16" s="83"/>
      <c r="G16" s="86"/>
      <c r="H16" s="83"/>
      <c r="I16" s="69">
        <f t="shared" si="0"/>
        <v>0</v>
      </c>
      <c r="J16" s="89"/>
      <c r="K16" s="68">
        <f t="shared" si="4"/>
        <v>0</v>
      </c>
      <c r="L16" s="70">
        <f t="shared" si="5"/>
        <v>0</v>
      </c>
      <c r="M16" s="107">
        <f t="shared" si="1"/>
        <v>0</v>
      </c>
      <c r="N16" s="92"/>
      <c r="O16" s="1">
        <f t="shared" si="2"/>
        <v>0</v>
      </c>
    </row>
    <row r="17" spans="1:15">
      <c r="A17" s="1" t="s">
        <v>23</v>
      </c>
      <c r="B17" s="1" t="s">
        <v>24</v>
      </c>
      <c r="D17" s="80"/>
      <c r="E17" s="68">
        <f t="shared" si="3"/>
        <v>0</v>
      </c>
      <c r="F17" s="83"/>
      <c r="G17" s="86"/>
      <c r="H17" s="83"/>
      <c r="I17" s="69">
        <f t="shared" si="0"/>
        <v>0</v>
      </c>
      <c r="J17" s="89"/>
      <c r="K17" s="68">
        <f t="shared" si="4"/>
        <v>0</v>
      </c>
      <c r="L17" s="70">
        <f t="shared" si="5"/>
        <v>0</v>
      </c>
      <c r="M17" s="107">
        <f t="shared" si="1"/>
        <v>0</v>
      </c>
      <c r="N17" s="92"/>
      <c r="O17" s="1">
        <f t="shared" si="2"/>
        <v>0</v>
      </c>
    </row>
    <row r="18" spans="1:15">
      <c r="A18" s="1" t="s">
        <v>25</v>
      </c>
      <c r="B18" s="1" t="s">
        <v>26</v>
      </c>
      <c r="D18" s="80"/>
      <c r="E18" s="68">
        <f t="shared" si="3"/>
        <v>0</v>
      </c>
      <c r="F18" s="83"/>
      <c r="G18" s="86"/>
      <c r="H18" s="83"/>
      <c r="I18" s="69">
        <f t="shared" si="0"/>
        <v>0</v>
      </c>
      <c r="J18" s="89"/>
      <c r="K18" s="68">
        <f t="shared" si="4"/>
        <v>0</v>
      </c>
      <c r="L18" s="70">
        <f t="shared" si="5"/>
        <v>0</v>
      </c>
      <c r="M18" s="107">
        <f t="shared" si="1"/>
        <v>0</v>
      </c>
      <c r="N18" s="92"/>
      <c r="O18" s="1">
        <f t="shared" si="2"/>
        <v>0</v>
      </c>
    </row>
    <row r="19" spans="1:15">
      <c r="A19" s="1" t="s">
        <v>27</v>
      </c>
      <c r="B19" s="1" t="s">
        <v>28</v>
      </c>
      <c r="D19" s="80"/>
      <c r="E19" s="68">
        <f t="shared" si="3"/>
        <v>0</v>
      </c>
      <c r="F19" s="83"/>
      <c r="G19" s="86"/>
      <c r="H19" s="83"/>
      <c r="I19" s="69">
        <f t="shared" si="0"/>
        <v>0</v>
      </c>
      <c r="J19" s="89"/>
      <c r="K19" s="68">
        <f t="shared" si="4"/>
        <v>0</v>
      </c>
      <c r="L19" s="70">
        <f t="shared" si="5"/>
        <v>0</v>
      </c>
      <c r="M19" s="107">
        <f t="shared" si="1"/>
        <v>0</v>
      </c>
      <c r="N19" s="92"/>
      <c r="O19" s="1">
        <f t="shared" si="2"/>
        <v>0</v>
      </c>
    </row>
    <row r="20" spans="1:15">
      <c r="A20" s="1" t="s">
        <v>29</v>
      </c>
      <c r="B20" s="1" t="s">
        <v>30</v>
      </c>
      <c r="D20" s="80"/>
      <c r="E20" s="68">
        <f t="shared" si="3"/>
        <v>0</v>
      </c>
      <c r="F20" s="83"/>
      <c r="G20" s="86"/>
      <c r="H20" s="83"/>
      <c r="I20" s="69">
        <f t="shared" si="0"/>
        <v>0</v>
      </c>
      <c r="J20" s="89"/>
      <c r="K20" s="68">
        <f t="shared" si="4"/>
        <v>0</v>
      </c>
      <c r="L20" s="70">
        <f t="shared" si="5"/>
        <v>0</v>
      </c>
      <c r="M20" s="107">
        <f t="shared" si="1"/>
        <v>0</v>
      </c>
      <c r="N20" s="92"/>
      <c r="O20" s="1">
        <f t="shared" si="2"/>
        <v>0</v>
      </c>
    </row>
    <row r="21" spans="1:15">
      <c r="A21" s="1" t="s">
        <v>31</v>
      </c>
      <c r="B21" s="1" t="s">
        <v>32</v>
      </c>
      <c r="D21" s="80"/>
      <c r="E21" s="68">
        <f t="shared" si="3"/>
        <v>0</v>
      </c>
      <c r="F21" s="83"/>
      <c r="G21" s="86"/>
      <c r="H21" s="83"/>
      <c r="I21" s="69">
        <f t="shared" si="0"/>
        <v>0</v>
      </c>
      <c r="J21" s="89"/>
      <c r="K21" s="68">
        <f t="shared" si="4"/>
        <v>0</v>
      </c>
      <c r="L21" s="70">
        <f t="shared" si="5"/>
        <v>0</v>
      </c>
      <c r="M21" s="107">
        <f t="shared" si="1"/>
        <v>0</v>
      </c>
      <c r="N21" s="92"/>
      <c r="O21" s="1">
        <f t="shared" si="2"/>
        <v>0</v>
      </c>
    </row>
    <row r="22" spans="1:15">
      <c r="A22" s="1" t="s">
        <v>33</v>
      </c>
      <c r="B22" s="1" t="s">
        <v>34</v>
      </c>
      <c r="D22" s="80"/>
      <c r="E22" s="68">
        <f t="shared" si="3"/>
        <v>0</v>
      </c>
      <c r="F22" s="83"/>
      <c r="G22" s="86"/>
      <c r="H22" s="83"/>
      <c r="I22" s="69">
        <f t="shared" si="0"/>
        <v>0</v>
      </c>
      <c r="J22" s="89"/>
      <c r="K22" s="68">
        <f t="shared" si="4"/>
        <v>0</v>
      </c>
      <c r="L22" s="70">
        <f t="shared" si="5"/>
        <v>0</v>
      </c>
      <c r="M22" s="107">
        <f t="shared" si="1"/>
        <v>0</v>
      </c>
      <c r="N22" s="92"/>
      <c r="O22" s="1">
        <f t="shared" si="2"/>
        <v>0</v>
      </c>
    </row>
    <row r="23" spans="1:15">
      <c r="A23" s="1" t="s">
        <v>35</v>
      </c>
      <c r="B23" s="1" t="s">
        <v>36</v>
      </c>
      <c r="D23" s="80"/>
      <c r="E23" s="68">
        <f t="shared" si="3"/>
        <v>0</v>
      </c>
      <c r="F23" s="83"/>
      <c r="G23" s="86"/>
      <c r="H23" s="83"/>
      <c r="I23" s="69">
        <f t="shared" si="0"/>
        <v>0</v>
      </c>
      <c r="J23" s="89"/>
      <c r="K23" s="68">
        <f t="shared" si="4"/>
        <v>0</v>
      </c>
      <c r="L23" s="70">
        <f t="shared" si="5"/>
        <v>0</v>
      </c>
      <c r="M23" s="107">
        <f t="shared" si="1"/>
        <v>0</v>
      </c>
      <c r="N23" s="92"/>
      <c r="O23" s="1">
        <f t="shared" si="2"/>
        <v>0</v>
      </c>
    </row>
    <row r="24" spans="1:15">
      <c r="A24" s="1" t="s">
        <v>37</v>
      </c>
      <c r="B24" s="1" t="s">
        <v>38</v>
      </c>
      <c r="D24" s="80"/>
      <c r="E24" s="68">
        <f t="shared" si="3"/>
        <v>0</v>
      </c>
      <c r="F24" s="83"/>
      <c r="G24" s="86"/>
      <c r="H24" s="83"/>
      <c r="I24" s="69">
        <f t="shared" si="0"/>
        <v>0</v>
      </c>
      <c r="J24" s="89"/>
      <c r="K24" s="68">
        <f t="shared" si="4"/>
        <v>0</v>
      </c>
      <c r="L24" s="70">
        <f t="shared" si="5"/>
        <v>0</v>
      </c>
      <c r="M24" s="107">
        <f t="shared" si="1"/>
        <v>0</v>
      </c>
      <c r="N24" s="92"/>
      <c r="O24" s="1">
        <f t="shared" si="2"/>
        <v>0</v>
      </c>
    </row>
    <row r="25" spans="1:15">
      <c r="A25" s="1" t="s">
        <v>39</v>
      </c>
      <c r="B25" s="1" t="s">
        <v>517</v>
      </c>
      <c r="D25" s="81"/>
      <c r="E25" s="71">
        <f t="shared" si="3"/>
        <v>0</v>
      </c>
      <c r="F25" s="84"/>
      <c r="G25" s="87"/>
      <c r="H25" s="84"/>
      <c r="I25" s="72">
        <f t="shared" si="0"/>
        <v>0</v>
      </c>
      <c r="J25" s="90"/>
      <c r="K25" s="71">
        <f t="shared" si="4"/>
        <v>0</v>
      </c>
      <c r="L25" s="73">
        <f t="shared" si="5"/>
        <v>0</v>
      </c>
      <c r="M25" s="107">
        <f t="shared" si="1"/>
        <v>0</v>
      </c>
      <c r="N25" s="93"/>
      <c r="O25" s="1">
        <f t="shared" si="2"/>
        <v>0</v>
      </c>
    </row>
    <row r="26" spans="1:15">
      <c r="A26" s="127" t="s">
        <v>514</v>
      </c>
      <c r="B26" s="127" t="s">
        <v>485</v>
      </c>
      <c r="C26" s="127"/>
      <c r="D26" s="81"/>
      <c r="E26" s="71">
        <f t="shared" ref="E26" si="11">F26-D26</f>
        <v>0</v>
      </c>
      <c r="F26" s="84"/>
      <c r="G26" s="87"/>
      <c r="H26" s="84"/>
      <c r="I26" s="72">
        <f t="shared" ref="I26" si="12">J26-H26-G26</f>
        <v>0</v>
      </c>
      <c r="J26" s="90"/>
      <c r="K26" s="71">
        <f t="shared" ref="K26" si="13">J26-F26</f>
        <v>0</v>
      </c>
      <c r="L26" s="73">
        <f t="shared" ref="L26" si="14">IFERROR(H26/J26,0)</f>
        <v>0</v>
      </c>
      <c r="M26" s="107">
        <f t="shared" ref="M26" si="15">IFERROR((G26+H26)/J26,0)</f>
        <v>0</v>
      </c>
      <c r="N26" s="93"/>
      <c r="O26" s="1">
        <f t="shared" ref="O26" si="16">IF(J26-H26-G26&lt;0,"Error",J26-H26-G26)</f>
        <v>0</v>
      </c>
    </row>
    <row r="27" spans="1:15">
      <c r="A27" s="127" t="s">
        <v>515</v>
      </c>
      <c r="B27" s="127" t="s">
        <v>486</v>
      </c>
      <c r="C27" s="127"/>
      <c r="D27" s="81"/>
      <c r="E27" s="71">
        <f t="shared" ref="E27" si="17">F27-D27</f>
        <v>0</v>
      </c>
      <c r="F27" s="84"/>
      <c r="G27" s="87"/>
      <c r="H27" s="84"/>
      <c r="I27" s="72">
        <f t="shared" ref="I27" si="18">J27-H27-G27</f>
        <v>0</v>
      </c>
      <c r="J27" s="90"/>
      <c r="K27" s="71">
        <f t="shared" ref="K27" si="19">J27-F27</f>
        <v>0</v>
      </c>
      <c r="L27" s="73">
        <f t="shared" ref="L27" si="20">IFERROR(H27/J27,0)</f>
        <v>0</v>
      </c>
      <c r="M27" s="107">
        <f t="shared" ref="M27" si="21">IFERROR((G27+H27)/J27,0)</f>
        <v>0</v>
      </c>
      <c r="N27" s="93"/>
      <c r="O27" s="1">
        <f t="shared" ref="O27" si="22">IF(J27-H27-G27&lt;0,"Error",J27-H27-G27)</f>
        <v>0</v>
      </c>
    </row>
    <row r="28" spans="1:15">
      <c r="A28" s="127" t="s">
        <v>516</v>
      </c>
      <c r="B28" s="127" t="s">
        <v>487</v>
      </c>
      <c r="C28" s="127"/>
      <c r="D28" s="80"/>
      <c r="E28" s="68">
        <f t="shared" si="3"/>
        <v>0</v>
      </c>
      <c r="F28" s="83"/>
      <c r="G28" s="86"/>
      <c r="H28" s="83"/>
      <c r="I28" s="69">
        <f t="shared" si="0"/>
        <v>0</v>
      </c>
      <c r="J28" s="89"/>
      <c r="K28" s="68">
        <f t="shared" si="4"/>
        <v>0</v>
      </c>
      <c r="L28" s="70">
        <f t="shared" si="5"/>
        <v>0</v>
      </c>
      <c r="M28" s="107">
        <f t="shared" si="1"/>
        <v>0</v>
      </c>
      <c r="N28" s="92"/>
      <c r="O28" s="1">
        <f t="shared" si="2"/>
        <v>0</v>
      </c>
    </row>
    <row r="29" spans="1:15" ht="8.25" customHeight="1">
      <c r="D29" s="15"/>
      <c r="E29" s="15"/>
      <c r="F29" s="15"/>
      <c r="G29" s="34"/>
      <c r="H29" s="15"/>
      <c r="I29" s="28"/>
      <c r="J29" s="46"/>
      <c r="K29" s="15"/>
      <c r="L29" s="52"/>
      <c r="M29" s="112">
        <f t="shared" si="1"/>
        <v>0</v>
      </c>
      <c r="N29" s="40"/>
    </row>
    <row r="30" spans="1:15">
      <c r="B30" s="16" t="s">
        <v>40</v>
      </c>
      <c r="C30" s="16"/>
      <c r="D30" s="17">
        <f>SUM(D8:D29)</f>
        <v>0</v>
      </c>
      <c r="E30" s="17">
        <f t="shared" ref="E30:K30" si="23">SUM(E8:E29)</f>
        <v>0</v>
      </c>
      <c r="F30" s="17">
        <f t="shared" si="23"/>
        <v>0</v>
      </c>
      <c r="G30" s="35">
        <f t="shared" si="23"/>
        <v>0</v>
      </c>
      <c r="H30" s="17">
        <f t="shared" si="23"/>
        <v>0</v>
      </c>
      <c r="I30" s="29">
        <f t="shared" si="23"/>
        <v>0</v>
      </c>
      <c r="J30" s="47">
        <f t="shared" si="23"/>
        <v>0</v>
      </c>
      <c r="K30" s="17">
        <f t="shared" si="23"/>
        <v>0</v>
      </c>
      <c r="L30" s="53">
        <f t="shared" si="5"/>
        <v>0</v>
      </c>
      <c r="M30" s="53">
        <f t="shared" si="1"/>
        <v>0</v>
      </c>
      <c r="N30" s="41"/>
    </row>
    <row r="31" spans="1:15" ht="9" customHeight="1">
      <c r="D31" s="15"/>
      <c r="E31" s="15"/>
      <c r="F31" s="15"/>
      <c r="G31" s="34"/>
      <c r="H31" s="15"/>
      <c r="I31" s="28"/>
      <c r="J31" s="46"/>
      <c r="K31" s="15"/>
      <c r="L31" s="52"/>
      <c r="M31" s="52">
        <f t="shared" si="1"/>
        <v>0</v>
      </c>
      <c r="N31" s="40"/>
    </row>
    <row r="32" spans="1:15">
      <c r="A32" s="1" t="s">
        <v>41</v>
      </c>
      <c r="B32" s="1" t="s">
        <v>42</v>
      </c>
      <c r="D32" s="96"/>
      <c r="E32" s="74">
        <f t="shared" ref="E32:E70" si="24">F32-D32</f>
        <v>0</v>
      </c>
      <c r="F32" s="96"/>
      <c r="G32" s="97"/>
      <c r="H32" s="96"/>
      <c r="I32" s="75">
        <f t="shared" ref="I32:I70" si="25">J32-H32-G32</f>
        <v>0</v>
      </c>
      <c r="J32" s="95"/>
      <c r="K32" s="27">
        <f t="shared" ref="K32:K70" si="26">J32-F32</f>
        <v>0</v>
      </c>
      <c r="L32" s="54">
        <f t="shared" si="5"/>
        <v>0</v>
      </c>
      <c r="M32" s="54">
        <f t="shared" si="1"/>
        <v>0</v>
      </c>
      <c r="N32" s="94"/>
      <c r="O32" s="1">
        <f t="shared" ref="O32:O70" si="27">IF(J32-H32-G32&lt;0,"Error",J32-H32-G32)</f>
        <v>0</v>
      </c>
    </row>
    <row r="33" spans="1:15">
      <c r="A33" s="1" t="s">
        <v>43</v>
      </c>
      <c r="B33" s="1" t="s">
        <v>44</v>
      </c>
      <c r="D33" s="83"/>
      <c r="E33" s="68">
        <f t="shared" si="24"/>
        <v>0</v>
      </c>
      <c r="F33" s="83"/>
      <c r="G33" s="86"/>
      <c r="H33" s="83"/>
      <c r="I33" s="69">
        <f t="shared" si="25"/>
        <v>0</v>
      </c>
      <c r="J33" s="89"/>
      <c r="K33" s="26">
        <f t="shared" si="26"/>
        <v>0</v>
      </c>
      <c r="L33" s="51">
        <f t="shared" si="5"/>
        <v>0</v>
      </c>
      <c r="M33" s="107">
        <f t="shared" si="1"/>
        <v>0</v>
      </c>
      <c r="N33" s="92"/>
      <c r="O33" s="1">
        <f t="shared" si="27"/>
        <v>0</v>
      </c>
    </row>
    <row r="34" spans="1:15">
      <c r="A34" s="1" t="s">
        <v>45</v>
      </c>
      <c r="B34" s="1" t="s">
        <v>46</v>
      </c>
      <c r="D34" s="83"/>
      <c r="E34" s="68">
        <f t="shared" si="24"/>
        <v>0</v>
      </c>
      <c r="F34" s="83"/>
      <c r="G34" s="86"/>
      <c r="H34" s="83"/>
      <c r="I34" s="69">
        <f t="shared" si="25"/>
        <v>0</v>
      </c>
      <c r="J34" s="89"/>
      <c r="K34" s="26">
        <f t="shared" si="26"/>
        <v>0</v>
      </c>
      <c r="L34" s="51">
        <f t="shared" si="5"/>
        <v>0</v>
      </c>
      <c r="M34" s="107">
        <f t="shared" si="1"/>
        <v>0</v>
      </c>
      <c r="N34" s="92"/>
      <c r="O34" s="1">
        <f t="shared" si="27"/>
        <v>0</v>
      </c>
    </row>
    <row r="35" spans="1:15">
      <c r="A35" s="1" t="s">
        <v>47</v>
      </c>
      <c r="B35" s="1" t="s">
        <v>48</v>
      </c>
      <c r="D35" s="83"/>
      <c r="E35" s="68">
        <f t="shared" si="24"/>
        <v>0</v>
      </c>
      <c r="F35" s="83"/>
      <c r="G35" s="86"/>
      <c r="H35" s="83"/>
      <c r="I35" s="69">
        <f t="shared" si="25"/>
        <v>0</v>
      </c>
      <c r="J35" s="89"/>
      <c r="K35" s="26">
        <f t="shared" si="26"/>
        <v>0</v>
      </c>
      <c r="L35" s="51">
        <f t="shared" si="5"/>
        <v>0</v>
      </c>
      <c r="M35" s="107">
        <f t="shared" si="1"/>
        <v>0</v>
      </c>
      <c r="N35" s="92"/>
      <c r="O35" s="1">
        <f t="shared" si="27"/>
        <v>0</v>
      </c>
    </row>
    <row r="36" spans="1:15">
      <c r="A36" s="1" t="s">
        <v>49</v>
      </c>
      <c r="B36" s="1" t="s">
        <v>50</v>
      </c>
      <c r="D36" s="83"/>
      <c r="E36" s="68">
        <f t="shared" si="24"/>
        <v>0</v>
      </c>
      <c r="F36" s="83"/>
      <c r="G36" s="86"/>
      <c r="H36" s="83"/>
      <c r="I36" s="69">
        <f t="shared" si="25"/>
        <v>0</v>
      </c>
      <c r="J36" s="89"/>
      <c r="K36" s="26">
        <f t="shared" si="26"/>
        <v>0</v>
      </c>
      <c r="L36" s="51">
        <f t="shared" si="5"/>
        <v>0</v>
      </c>
      <c r="M36" s="107">
        <f t="shared" si="1"/>
        <v>0</v>
      </c>
      <c r="N36" s="92"/>
      <c r="O36" s="1">
        <f t="shared" si="27"/>
        <v>0</v>
      </c>
    </row>
    <row r="37" spans="1:15">
      <c r="A37" s="1" t="s">
        <v>51</v>
      </c>
      <c r="B37" s="1" t="s">
        <v>52</v>
      </c>
      <c r="D37" s="83"/>
      <c r="E37" s="68">
        <f t="shared" si="24"/>
        <v>0</v>
      </c>
      <c r="F37" s="83"/>
      <c r="G37" s="86"/>
      <c r="H37" s="83"/>
      <c r="I37" s="69">
        <f t="shared" si="25"/>
        <v>0</v>
      </c>
      <c r="J37" s="89"/>
      <c r="K37" s="26">
        <f t="shared" si="26"/>
        <v>0</v>
      </c>
      <c r="L37" s="51">
        <f t="shared" si="5"/>
        <v>0</v>
      </c>
      <c r="M37" s="107">
        <f t="shared" si="1"/>
        <v>0</v>
      </c>
      <c r="N37" s="92"/>
      <c r="O37" s="1">
        <f t="shared" si="27"/>
        <v>0</v>
      </c>
    </row>
    <row r="38" spans="1:15">
      <c r="A38" s="1" t="s">
        <v>53</v>
      </c>
      <c r="B38" s="1" t="s">
        <v>54</v>
      </c>
      <c r="D38" s="83"/>
      <c r="E38" s="68">
        <f t="shared" si="24"/>
        <v>0</v>
      </c>
      <c r="F38" s="83"/>
      <c r="G38" s="86"/>
      <c r="H38" s="83"/>
      <c r="I38" s="69">
        <f t="shared" si="25"/>
        <v>0</v>
      </c>
      <c r="J38" s="89"/>
      <c r="K38" s="26">
        <f t="shared" si="26"/>
        <v>0</v>
      </c>
      <c r="L38" s="51">
        <f t="shared" si="5"/>
        <v>0</v>
      </c>
      <c r="M38" s="107">
        <f t="shared" si="1"/>
        <v>0</v>
      </c>
      <c r="N38" s="92"/>
      <c r="O38" s="1">
        <f t="shared" si="27"/>
        <v>0</v>
      </c>
    </row>
    <row r="39" spans="1:15">
      <c r="A39" s="1" t="s">
        <v>55</v>
      </c>
      <c r="B39" s="1" t="s">
        <v>56</v>
      </c>
      <c r="D39" s="83"/>
      <c r="E39" s="68">
        <f t="shared" si="24"/>
        <v>0</v>
      </c>
      <c r="F39" s="83"/>
      <c r="G39" s="86"/>
      <c r="H39" s="83"/>
      <c r="I39" s="69">
        <f t="shared" si="25"/>
        <v>0</v>
      </c>
      <c r="J39" s="89"/>
      <c r="K39" s="26">
        <f t="shared" si="26"/>
        <v>0</v>
      </c>
      <c r="L39" s="51">
        <f t="shared" si="5"/>
        <v>0</v>
      </c>
      <c r="M39" s="107">
        <f t="shared" si="1"/>
        <v>0</v>
      </c>
      <c r="N39" s="92"/>
      <c r="O39" s="1">
        <f t="shared" si="27"/>
        <v>0</v>
      </c>
    </row>
    <row r="40" spans="1:15">
      <c r="A40" s="1" t="s">
        <v>57</v>
      </c>
      <c r="B40" s="1" t="s">
        <v>58</v>
      </c>
      <c r="D40" s="83"/>
      <c r="E40" s="68">
        <f t="shared" si="24"/>
        <v>0</v>
      </c>
      <c r="F40" s="83"/>
      <c r="G40" s="86"/>
      <c r="H40" s="83"/>
      <c r="I40" s="69">
        <f t="shared" si="25"/>
        <v>0</v>
      </c>
      <c r="J40" s="89"/>
      <c r="K40" s="26">
        <f t="shared" si="26"/>
        <v>0</v>
      </c>
      <c r="L40" s="51">
        <f t="shared" si="5"/>
        <v>0</v>
      </c>
      <c r="M40" s="107">
        <f t="shared" si="1"/>
        <v>0</v>
      </c>
      <c r="N40" s="92"/>
      <c r="O40" s="1">
        <f t="shared" si="27"/>
        <v>0</v>
      </c>
    </row>
    <row r="41" spans="1:15">
      <c r="A41" s="1" t="s">
        <v>59</v>
      </c>
      <c r="B41" s="1" t="s">
        <v>60</v>
      </c>
      <c r="D41" s="83"/>
      <c r="E41" s="68">
        <f t="shared" si="24"/>
        <v>0</v>
      </c>
      <c r="F41" s="83"/>
      <c r="G41" s="86"/>
      <c r="H41" s="83"/>
      <c r="I41" s="69">
        <f t="shared" si="25"/>
        <v>0</v>
      </c>
      <c r="J41" s="89"/>
      <c r="K41" s="26">
        <f t="shared" si="26"/>
        <v>0</v>
      </c>
      <c r="L41" s="51">
        <f t="shared" si="5"/>
        <v>0</v>
      </c>
      <c r="M41" s="107">
        <f t="shared" si="1"/>
        <v>0</v>
      </c>
      <c r="N41" s="92"/>
      <c r="O41" s="1">
        <f t="shared" si="27"/>
        <v>0</v>
      </c>
    </row>
    <row r="42" spans="1:15">
      <c r="A42" s="1" t="s">
        <v>61</v>
      </c>
      <c r="B42" s="1" t="s">
        <v>62</v>
      </c>
      <c r="D42" s="83"/>
      <c r="E42" s="68">
        <f t="shared" si="24"/>
        <v>0</v>
      </c>
      <c r="F42" s="83"/>
      <c r="G42" s="86"/>
      <c r="H42" s="83"/>
      <c r="I42" s="69">
        <f t="shared" si="25"/>
        <v>0</v>
      </c>
      <c r="J42" s="89"/>
      <c r="K42" s="26">
        <f t="shared" si="26"/>
        <v>0</v>
      </c>
      <c r="L42" s="51">
        <f t="shared" si="5"/>
        <v>0</v>
      </c>
      <c r="M42" s="107">
        <f t="shared" si="1"/>
        <v>0</v>
      </c>
      <c r="N42" s="92"/>
      <c r="O42" s="1">
        <f t="shared" si="27"/>
        <v>0</v>
      </c>
    </row>
    <row r="43" spans="1:15">
      <c r="A43" s="1" t="s">
        <v>63</v>
      </c>
      <c r="B43" s="1" t="s">
        <v>64</v>
      </c>
      <c r="D43" s="83"/>
      <c r="E43" s="68">
        <f t="shared" si="24"/>
        <v>0</v>
      </c>
      <c r="F43" s="83"/>
      <c r="G43" s="86"/>
      <c r="H43" s="83"/>
      <c r="I43" s="69">
        <f t="shared" si="25"/>
        <v>0</v>
      </c>
      <c r="J43" s="89"/>
      <c r="K43" s="26">
        <f t="shared" si="26"/>
        <v>0</v>
      </c>
      <c r="L43" s="51">
        <f t="shared" si="5"/>
        <v>0</v>
      </c>
      <c r="M43" s="107">
        <f t="shared" si="1"/>
        <v>0</v>
      </c>
      <c r="N43" s="92"/>
      <c r="O43" s="1">
        <f t="shared" si="27"/>
        <v>0</v>
      </c>
    </row>
    <row r="44" spans="1:15">
      <c r="A44" s="1" t="s">
        <v>65</v>
      </c>
      <c r="B44" s="1" t="s">
        <v>66</v>
      </c>
      <c r="D44" s="83"/>
      <c r="E44" s="68">
        <f t="shared" si="24"/>
        <v>0</v>
      </c>
      <c r="F44" s="83"/>
      <c r="G44" s="86"/>
      <c r="H44" s="83"/>
      <c r="I44" s="69">
        <f t="shared" si="25"/>
        <v>0</v>
      </c>
      <c r="J44" s="89"/>
      <c r="K44" s="26">
        <f t="shared" si="26"/>
        <v>0</v>
      </c>
      <c r="L44" s="51">
        <f t="shared" si="5"/>
        <v>0</v>
      </c>
      <c r="M44" s="107">
        <f t="shared" si="1"/>
        <v>0</v>
      </c>
      <c r="N44" s="92"/>
      <c r="O44" s="1">
        <f t="shared" si="27"/>
        <v>0</v>
      </c>
    </row>
    <row r="45" spans="1:15">
      <c r="A45" s="1" t="s">
        <v>67</v>
      </c>
      <c r="B45" s="1" t="s">
        <v>68</v>
      </c>
      <c r="D45" s="83"/>
      <c r="E45" s="68">
        <f t="shared" si="24"/>
        <v>0</v>
      </c>
      <c r="F45" s="83"/>
      <c r="G45" s="86"/>
      <c r="H45" s="83"/>
      <c r="I45" s="69">
        <f t="shared" si="25"/>
        <v>0</v>
      </c>
      <c r="J45" s="89"/>
      <c r="K45" s="26">
        <f t="shared" si="26"/>
        <v>0</v>
      </c>
      <c r="L45" s="51">
        <f t="shared" si="5"/>
        <v>0</v>
      </c>
      <c r="M45" s="107">
        <f t="shared" si="1"/>
        <v>0</v>
      </c>
      <c r="N45" s="92"/>
      <c r="O45" s="1">
        <f t="shared" si="27"/>
        <v>0</v>
      </c>
    </row>
    <row r="46" spans="1:15">
      <c r="A46" s="1" t="s">
        <v>69</v>
      </c>
      <c r="B46" s="1" t="s">
        <v>70</v>
      </c>
      <c r="D46" s="83"/>
      <c r="E46" s="68">
        <f t="shared" si="24"/>
        <v>0</v>
      </c>
      <c r="F46" s="83"/>
      <c r="G46" s="86"/>
      <c r="H46" s="83"/>
      <c r="I46" s="69">
        <f t="shared" si="25"/>
        <v>0</v>
      </c>
      <c r="J46" s="89"/>
      <c r="K46" s="26">
        <f t="shared" si="26"/>
        <v>0</v>
      </c>
      <c r="L46" s="51">
        <f t="shared" si="5"/>
        <v>0</v>
      </c>
      <c r="M46" s="107">
        <f t="shared" si="1"/>
        <v>0</v>
      </c>
      <c r="N46" s="92"/>
      <c r="O46" s="1">
        <f t="shared" si="27"/>
        <v>0</v>
      </c>
    </row>
    <row r="47" spans="1:15">
      <c r="A47" s="1" t="s">
        <v>71</v>
      </c>
      <c r="B47" s="1" t="s">
        <v>72</v>
      </c>
      <c r="D47" s="83"/>
      <c r="E47" s="68">
        <f t="shared" si="24"/>
        <v>0</v>
      </c>
      <c r="F47" s="83"/>
      <c r="G47" s="86"/>
      <c r="H47" s="83"/>
      <c r="I47" s="69">
        <f t="shared" si="25"/>
        <v>0</v>
      </c>
      <c r="J47" s="89"/>
      <c r="K47" s="26">
        <f t="shared" si="26"/>
        <v>0</v>
      </c>
      <c r="L47" s="51">
        <f t="shared" si="5"/>
        <v>0</v>
      </c>
      <c r="M47" s="107">
        <f t="shared" si="1"/>
        <v>0</v>
      </c>
      <c r="N47" s="92"/>
      <c r="O47" s="1">
        <f t="shared" si="27"/>
        <v>0</v>
      </c>
    </row>
    <row r="48" spans="1:15">
      <c r="A48" s="1" t="s">
        <v>73</v>
      </c>
      <c r="B48" s="1" t="s">
        <v>74</v>
      </c>
      <c r="D48" s="83"/>
      <c r="E48" s="68">
        <f t="shared" si="24"/>
        <v>0</v>
      </c>
      <c r="F48" s="83"/>
      <c r="G48" s="86"/>
      <c r="H48" s="83"/>
      <c r="I48" s="69">
        <f t="shared" si="25"/>
        <v>0</v>
      </c>
      <c r="J48" s="89"/>
      <c r="K48" s="26">
        <f t="shared" si="26"/>
        <v>0</v>
      </c>
      <c r="L48" s="51">
        <f t="shared" si="5"/>
        <v>0</v>
      </c>
      <c r="M48" s="107">
        <f t="shared" si="1"/>
        <v>0</v>
      </c>
      <c r="N48" s="92"/>
      <c r="O48" s="1">
        <f t="shared" si="27"/>
        <v>0</v>
      </c>
    </row>
    <row r="49" spans="1:15">
      <c r="A49" s="1" t="s">
        <v>75</v>
      </c>
      <c r="B49" s="1" t="s">
        <v>76</v>
      </c>
      <c r="D49" s="83"/>
      <c r="E49" s="68">
        <f t="shared" si="24"/>
        <v>0</v>
      </c>
      <c r="F49" s="83"/>
      <c r="G49" s="86"/>
      <c r="H49" s="83"/>
      <c r="I49" s="69">
        <f t="shared" si="25"/>
        <v>0</v>
      </c>
      <c r="J49" s="89"/>
      <c r="K49" s="26">
        <f t="shared" si="26"/>
        <v>0</v>
      </c>
      <c r="L49" s="51">
        <f t="shared" si="5"/>
        <v>0</v>
      </c>
      <c r="M49" s="107">
        <f t="shared" si="1"/>
        <v>0</v>
      </c>
      <c r="N49" s="92"/>
      <c r="O49" s="1">
        <f t="shared" si="27"/>
        <v>0</v>
      </c>
    </row>
    <row r="50" spans="1:15">
      <c r="A50" s="1" t="s">
        <v>77</v>
      </c>
      <c r="B50" s="1" t="s">
        <v>78</v>
      </c>
      <c r="D50" s="83"/>
      <c r="E50" s="68">
        <f t="shared" si="24"/>
        <v>0</v>
      </c>
      <c r="F50" s="83"/>
      <c r="G50" s="86"/>
      <c r="H50" s="83"/>
      <c r="I50" s="69">
        <f t="shared" si="25"/>
        <v>0</v>
      </c>
      <c r="J50" s="89"/>
      <c r="K50" s="26">
        <f t="shared" si="26"/>
        <v>0</v>
      </c>
      <c r="L50" s="51">
        <f t="shared" si="5"/>
        <v>0</v>
      </c>
      <c r="M50" s="107">
        <f>IFERROR((G50+H50)/J50,0)</f>
        <v>0</v>
      </c>
      <c r="N50" s="92"/>
      <c r="O50" s="1">
        <f t="shared" si="27"/>
        <v>0</v>
      </c>
    </row>
    <row r="51" spans="1:15">
      <c r="A51" s="1" t="s">
        <v>493</v>
      </c>
      <c r="B51" s="1" t="s">
        <v>494</v>
      </c>
      <c r="D51" s="83"/>
      <c r="E51" s="68">
        <f t="shared" ref="E51:E55" si="28">F51-D51</f>
        <v>0</v>
      </c>
      <c r="F51" s="83"/>
      <c r="G51" s="86"/>
      <c r="H51" s="83"/>
      <c r="I51" s="69">
        <f t="shared" ref="I51:I55" si="29">J51-H51-G51</f>
        <v>0</v>
      </c>
      <c r="J51" s="89"/>
      <c r="K51" s="26">
        <f t="shared" ref="K51:K55" si="30">J51-F51</f>
        <v>0</v>
      </c>
      <c r="L51" s="51">
        <f t="shared" ref="L51:L55" si="31">IFERROR(H51/J51,0)</f>
        <v>0</v>
      </c>
      <c r="M51" s="107">
        <f t="shared" ref="M51:M55" si="32">IFERROR((G51+H51)/J51,0)</f>
        <v>0</v>
      </c>
      <c r="N51" s="92"/>
      <c r="O51" s="1">
        <f t="shared" ref="O51:O55" si="33">IF(J51-H51-G51&lt;0,"Error",J51-H51-G51)</f>
        <v>0</v>
      </c>
    </row>
    <row r="52" spans="1:15">
      <c r="A52" s="1" t="s">
        <v>495</v>
      </c>
      <c r="B52" s="1" t="s">
        <v>496</v>
      </c>
      <c r="D52" s="83"/>
      <c r="E52" s="68">
        <f t="shared" si="28"/>
        <v>0</v>
      </c>
      <c r="F52" s="83"/>
      <c r="G52" s="86"/>
      <c r="H52" s="83"/>
      <c r="I52" s="69">
        <f t="shared" si="29"/>
        <v>0</v>
      </c>
      <c r="J52" s="89"/>
      <c r="K52" s="26">
        <f t="shared" si="30"/>
        <v>0</v>
      </c>
      <c r="L52" s="51">
        <f t="shared" si="31"/>
        <v>0</v>
      </c>
      <c r="M52" s="107">
        <f t="shared" si="32"/>
        <v>0</v>
      </c>
      <c r="N52" s="92"/>
      <c r="O52" s="1">
        <f t="shared" si="33"/>
        <v>0</v>
      </c>
    </row>
    <row r="53" spans="1:15">
      <c r="A53" s="1" t="s">
        <v>497</v>
      </c>
      <c r="B53" s="1" t="s">
        <v>498</v>
      </c>
      <c r="D53" s="83"/>
      <c r="E53" s="68">
        <f t="shared" si="28"/>
        <v>0</v>
      </c>
      <c r="F53" s="83"/>
      <c r="G53" s="86"/>
      <c r="H53" s="83"/>
      <c r="I53" s="69">
        <f t="shared" si="29"/>
        <v>0</v>
      </c>
      <c r="J53" s="89"/>
      <c r="K53" s="26">
        <f t="shared" si="30"/>
        <v>0</v>
      </c>
      <c r="L53" s="51">
        <f t="shared" si="31"/>
        <v>0</v>
      </c>
      <c r="M53" s="107">
        <f t="shared" si="32"/>
        <v>0</v>
      </c>
      <c r="N53" s="92"/>
      <c r="O53" s="1">
        <f t="shared" si="33"/>
        <v>0</v>
      </c>
    </row>
    <row r="54" spans="1:15">
      <c r="A54" s="1" t="s">
        <v>499</v>
      </c>
      <c r="B54" s="1" t="s">
        <v>500</v>
      </c>
      <c r="D54" s="83"/>
      <c r="E54" s="68">
        <f t="shared" si="28"/>
        <v>0</v>
      </c>
      <c r="F54" s="83"/>
      <c r="G54" s="86"/>
      <c r="H54" s="83"/>
      <c r="I54" s="69">
        <f t="shared" si="29"/>
        <v>0</v>
      </c>
      <c r="J54" s="89"/>
      <c r="K54" s="26">
        <f t="shared" si="30"/>
        <v>0</v>
      </c>
      <c r="L54" s="51">
        <f t="shared" si="31"/>
        <v>0</v>
      </c>
      <c r="M54" s="107">
        <f t="shared" si="32"/>
        <v>0</v>
      </c>
      <c r="N54" s="92"/>
      <c r="O54" s="1">
        <f t="shared" si="33"/>
        <v>0</v>
      </c>
    </row>
    <row r="55" spans="1:15">
      <c r="A55" s="1" t="s">
        <v>501</v>
      </c>
      <c r="B55" s="1" t="s">
        <v>502</v>
      </c>
      <c r="D55" s="83"/>
      <c r="E55" s="68">
        <f t="shared" si="28"/>
        <v>0</v>
      </c>
      <c r="F55" s="83"/>
      <c r="G55" s="86"/>
      <c r="H55" s="83"/>
      <c r="I55" s="69">
        <f t="shared" si="29"/>
        <v>0</v>
      </c>
      <c r="J55" s="89"/>
      <c r="K55" s="26">
        <f t="shared" si="30"/>
        <v>0</v>
      </c>
      <c r="L55" s="51">
        <f t="shared" si="31"/>
        <v>0</v>
      </c>
      <c r="M55" s="107">
        <f t="shared" si="32"/>
        <v>0</v>
      </c>
      <c r="N55" s="92"/>
      <c r="O55" s="1">
        <f t="shared" si="33"/>
        <v>0</v>
      </c>
    </row>
    <row r="56" spans="1:15">
      <c r="A56" s="1" t="s">
        <v>503</v>
      </c>
      <c r="B56" s="1" t="s">
        <v>504</v>
      </c>
      <c r="D56" s="83"/>
      <c r="E56" s="68">
        <f t="shared" si="24"/>
        <v>0</v>
      </c>
      <c r="F56" s="83"/>
      <c r="G56" s="86"/>
      <c r="H56" s="83"/>
      <c r="I56" s="69">
        <f t="shared" si="25"/>
        <v>0</v>
      </c>
      <c r="J56" s="89"/>
      <c r="K56" s="26">
        <f t="shared" si="26"/>
        <v>0</v>
      </c>
      <c r="L56" s="51">
        <f t="shared" si="5"/>
        <v>0</v>
      </c>
      <c r="M56" s="107">
        <f t="shared" ref="M56:M70" si="34">IFERROR((G56+H56)/J56,0)</f>
        <v>0</v>
      </c>
      <c r="N56" s="92"/>
      <c r="O56" s="1">
        <f t="shared" si="27"/>
        <v>0</v>
      </c>
    </row>
    <row r="57" spans="1:15">
      <c r="A57" s="1" t="s">
        <v>505</v>
      </c>
      <c r="B57" s="1" t="s">
        <v>506</v>
      </c>
      <c r="D57" s="83"/>
      <c r="E57" s="68">
        <f t="shared" si="24"/>
        <v>0</v>
      </c>
      <c r="F57" s="83"/>
      <c r="G57" s="86"/>
      <c r="H57" s="83"/>
      <c r="I57" s="69">
        <f t="shared" si="25"/>
        <v>0</v>
      </c>
      <c r="J57" s="89"/>
      <c r="K57" s="26">
        <f t="shared" si="26"/>
        <v>0</v>
      </c>
      <c r="L57" s="51">
        <f t="shared" si="5"/>
        <v>0</v>
      </c>
      <c r="M57" s="107">
        <f t="shared" si="34"/>
        <v>0</v>
      </c>
      <c r="N57" s="92"/>
      <c r="O57" s="1">
        <f t="shared" si="27"/>
        <v>0</v>
      </c>
    </row>
    <row r="58" spans="1:15">
      <c r="A58" s="1" t="s">
        <v>79</v>
      </c>
      <c r="B58" s="1" t="s">
        <v>80</v>
      </c>
      <c r="D58" s="83"/>
      <c r="E58" s="68">
        <f t="shared" ref="E58" si="35">F58-D58</f>
        <v>0</v>
      </c>
      <c r="F58" s="83"/>
      <c r="G58" s="86"/>
      <c r="H58" s="83"/>
      <c r="I58" s="69">
        <f t="shared" ref="I58" si="36">J58-H58-G58</f>
        <v>0</v>
      </c>
      <c r="J58" s="89"/>
      <c r="K58" s="26">
        <f t="shared" ref="K58" si="37">J58-F58</f>
        <v>0</v>
      </c>
      <c r="L58" s="51">
        <f t="shared" ref="L58" si="38">IFERROR(H58/J58,0)</f>
        <v>0</v>
      </c>
      <c r="M58" s="107">
        <f t="shared" ref="M58" si="39">IFERROR((G58+H58)/J58,0)</f>
        <v>0</v>
      </c>
      <c r="N58" s="92"/>
      <c r="O58" s="1">
        <f t="shared" ref="O58" si="40">IF(J58-H58-G58&lt;0,"Error",J58-H58-G58)</f>
        <v>0</v>
      </c>
    </row>
    <row r="59" spans="1:15">
      <c r="A59" s="1" t="s">
        <v>81</v>
      </c>
      <c r="B59" s="1" t="s">
        <v>82</v>
      </c>
      <c r="D59" s="83"/>
      <c r="E59" s="68">
        <f t="shared" si="24"/>
        <v>0</v>
      </c>
      <c r="F59" s="83"/>
      <c r="G59" s="86"/>
      <c r="H59" s="83"/>
      <c r="I59" s="69">
        <f t="shared" si="25"/>
        <v>0</v>
      </c>
      <c r="J59" s="89"/>
      <c r="K59" s="26">
        <f t="shared" si="26"/>
        <v>0</v>
      </c>
      <c r="L59" s="51">
        <f t="shared" si="5"/>
        <v>0</v>
      </c>
      <c r="M59" s="107">
        <f t="shared" si="34"/>
        <v>0</v>
      </c>
      <c r="N59" s="92"/>
      <c r="O59" s="1">
        <f t="shared" si="27"/>
        <v>0</v>
      </c>
    </row>
    <row r="60" spans="1:15">
      <c r="A60" s="1" t="s">
        <v>83</v>
      </c>
      <c r="B60" s="1" t="s">
        <v>84</v>
      </c>
      <c r="D60" s="83"/>
      <c r="E60" s="68">
        <f t="shared" si="24"/>
        <v>0</v>
      </c>
      <c r="F60" s="83"/>
      <c r="G60" s="86"/>
      <c r="H60" s="83"/>
      <c r="I60" s="69">
        <f t="shared" si="25"/>
        <v>0</v>
      </c>
      <c r="J60" s="89"/>
      <c r="K60" s="26">
        <f t="shared" si="26"/>
        <v>0</v>
      </c>
      <c r="L60" s="51">
        <f t="shared" si="5"/>
        <v>0</v>
      </c>
      <c r="M60" s="107">
        <f t="shared" si="34"/>
        <v>0</v>
      </c>
      <c r="N60" s="92"/>
      <c r="O60" s="1">
        <f t="shared" si="27"/>
        <v>0</v>
      </c>
    </row>
    <row r="61" spans="1:15">
      <c r="A61" s="1" t="s">
        <v>85</v>
      </c>
      <c r="B61" s="1" t="s">
        <v>86</v>
      </c>
      <c r="D61" s="83"/>
      <c r="E61" s="68">
        <f t="shared" si="24"/>
        <v>0</v>
      </c>
      <c r="F61" s="83"/>
      <c r="G61" s="86"/>
      <c r="H61" s="83"/>
      <c r="I61" s="69">
        <f t="shared" si="25"/>
        <v>0</v>
      </c>
      <c r="J61" s="89"/>
      <c r="K61" s="26">
        <f t="shared" si="26"/>
        <v>0</v>
      </c>
      <c r="L61" s="51">
        <f t="shared" si="5"/>
        <v>0</v>
      </c>
      <c r="M61" s="107">
        <f t="shared" si="34"/>
        <v>0</v>
      </c>
      <c r="N61" s="92"/>
      <c r="O61" s="1">
        <f t="shared" si="27"/>
        <v>0</v>
      </c>
    </row>
    <row r="62" spans="1:15">
      <c r="A62" s="1" t="s">
        <v>87</v>
      </c>
      <c r="B62" s="1" t="s">
        <v>88</v>
      </c>
      <c r="D62" s="83"/>
      <c r="E62" s="68">
        <f t="shared" si="24"/>
        <v>0</v>
      </c>
      <c r="F62" s="83"/>
      <c r="G62" s="86"/>
      <c r="H62" s="83"/>
      <c r="I62" s="69">
        <f t="shared" si="25"/>
        <v>0</v>
      </c>
      <c r="J62" s="89"/>
      <c r="K62" s="26">
        <f t="shared" si="26"/>
        <v>0</v>
      </c>
      <c r="L62" s="51">
        <f t="shared" si="5"/>
        <v>0</v>
      </c>
      <c r="M62" s="107">
        <f t="shared" si="34"/>
        <v>0</v>
      </c>
      <c r="N62" s="92"/>
      <c r="O62" s="1">
        <f t="shared" si="27"/>
        <v>0</v>
      </c>
    </row>
    <row r="63" spans="1:15">
      <c r="A63" s="1" t="s">
        <v>89</v>
      </c>
      <c r="B63" s="1" t="s">
        <v>90</v>
      </c>
      <c r="D63" s="83"/>
      <c r="E63" s="68">
        <f t="shared" si="24"/>
        <v>0</v>
      </c>
      <c r="F63" s="83"/>
      <c r="G63" s="86"/>
      <c r="H63" s="83"/>
      <c r="I63" s="69">
        <f t="shared" si="25"/>
        <v>0</v>
      </c>
      <c r="J63" s="89"/>
      <c r="K63" s="26">
        <f t="shared" si="26"/>
        <v>0</v>
      </c>
      <c r="L63" s="51">
        <f t="shared" si="5"/>
        <v>0</v>
      </c>
      <c r="M63" s="107">
        <f t="shared" si="34"/>
        <v>0</v>
      </c>
      <c r="N63" s="92"/>
      <c r="O63" s="1">
        <f t="shared" si="27"/>
        <v>0</v>
      </c>
    </row>
    <row r="64" spans="1:15">
      <c r="A64" s="1" t="s">
        <v>91</v>
      </c>
      <c r="B64" s="1" t="s">
        <v>92</v>
      </c>
      <c r="D64" s="83"/>
      <c r="E64" s="68">
        <f t="shared" si="24"/>
        <v>0</v>
      </c>
      <c r="F64" s="83"/>
      <c r="G64" s="86"/>
      <c r="H64" s="83"/>
      <c r="I64" s="69">
        <f t="shared" si="25"/>
        <v>0</v>
      </c>
      <c r="J64" s="89"/>
      <c r="K64" s="26">
        <f t="shared" si="26"/>
        <v>0</v>
      </c>
      <c r="L64" s="51">
        <f t="shared" si="5"/>
        <v>0</v>
      </c>
      <c r="M64" s="107">
        <f t="shared" si="34"/>
        <v>0</v>
      </c>
      <c r="N64" s="92"/>
      <c r="O64" s="1">
        <f t="shared" si="27"/>
        <v>0</v>
      </c>
    </row>
    <row r="65" spans="1:15">
      <c r="A65" s="1" t="s">
        <v>93</v>
      </c>
      <c r="B65" s="1" t="s">
        <v>316</v>
      </c>
      <c r="D65" s="83"/>
      <c r="E65" s="68">
        <f t="shared" ref="E65" si="41">F65-D65</f>
        <v>0</v>
      </c>
      <c r="F65" s="83"/>
      <c r="G65" s="86"/>
      <c r="H65" s="83"/>
      <c r="I65" s="69">
        <f t="shared" ref="I65" si="42">J65-H65-G65</f>
        <v>0</v>
      </c>
      <c r="J65" s="89"/>
      <c r="K65" s="26">
        <f t="shared" ref="K65" si="43">J65-F65</f>
        <v>0</v>
      </c>
      <c r="L65" s="51">
        <f t="shared" ref="L65" si="44">IFERROR(H65/J65,0)</f>
        <v>0</v>
      </c>
      <c r="M65" s="107">
        <f t="shared" si="34"/>
        <v>0</v>
      </c>
      <c r="N65" s="92"/>
      <c r="O65" s="1">
        <f t="shared" ref="O65" si="45">IF(J65-H65-G65&lt;0,"Error",J65-H65-G65)</f>
        <v>0</v>
      </c>
    </row>
    <row r="66" spans="1:15">
      <c r="A66" s="1" t="s">
        <v>512</v>
      </c>
      <c r="B66" s="1" t="s">
        <v>317</v>
      </c>
      <c r="D66" s="83"/>
      <c r="E66" s="68">
        <f t="shared" si="24"/>
        <v>0</v>
      </c>
      <c r="F66" s="83"/>
      <c r="G66" s="86"/>
      <c r="H66" s="83"/>
      <c r="I66" s="69">
        <f t="shared" si="25"/>
        <v>0</v>
      </c>
      <c r="J66" s="89"/>
      <c r="K66" s="26">
        <f t="shared" si="26"/>
        <v>0</v>
      </c>
      <c r="L66" s="51">
        <f t="shared" si="5"/>
        <v>0</v>
      </c>
      <c r="M66" s="107">
        <f t="shared" si="34"/>
        <v>0</v>
      </c>
      <c r="N66" s="92"/>
      <c r="O66" s="1">
        <f t="shared" si="27"/>
        <v>0</v>
      </c>
    </row>
    <row r="67" spans="1:15">
      <c r="A67" s="1" t="s">
        <v>94</v>
      </c>
      <c r="B67" s="1" t="s">
        <v>95</v>
      </c>
      <c r="D67" s="83"/>
      <c r="E67" s="68">
        <f t="shared" si="24"/>
        <v>0</v>
      </c>
      <c r="F67" s="83"/>
      <c r="G67" s="86"/>
      <c r="H67" s="83"/>
      <c r="I67" s="69">
        <f t="shared" si="25"/>
        <v>0</v>
      </c>
      <c r="J67" s="89"/>
      <c r="K67" s="26">
        <f t="shared" si="26"/>
        <v>0</v>
      </c>
      <c r="L67" s="51">
        <f t="shared" si="5"/>
        <v>0</v>
      </c>
      <c r="M67" s="107">
        <f t="shared" si="34"/>
        <v>0</v>
      </c>
      <c r="N67" s="92"/>
      <c r="O67" s="1">
        <f t="shared" si="27"/>
        <v>0</v>
      </c>
    </row>
    <row r="68" spans="1:15">
      <c r="A68" s="1" t="s">
        <v>96</v>
      </c>
      <c r="B68" s="1" t="s">
        <v>97</v>
      </c>
      <c r="D68" s="83"/>
      <c r="E68" s="68">
        <f t="shared" si="24"/>
        <v>0</v>
      </c>
      <c r="F68" s="83"/>
      <c r="G68" s="86"/>
      <c r="H68" s="83"/>
      <c r="I68" s="69">
        <f t="shared" si="25"/>
        <v>0</v>
      </c>
      <c r="J68" s="89"/>
      <c r="K68" s="26">
        <f t="shared" si="26"/>
        <v>0</v>
      </c>
      <c r="L68" s="51">
        <f t="shared" si="5"/>
        <v>0</v>
      </c>
      <c r="M68" s="107">
        <f t="shared" si="34"/>
        <v>0</v>
      </c>
      <c r="N68" s="92"/>
      <c r="O68" s="1">
        <f t="shared" si="27"/>
        <v>0</v>
      </c>
    </row>
    <row r="69" spans="1:15">
      <c r="A69" s="1" t="s">
        <v>98</v>
      </c>
      <c r="B69" s="1" t="s">
        <v>99</v>
      </c>
      <c r="D69" s="83"/>
      <c r="E69" s="68">
        <f t="shared" si="24"/>
        <v>0</v>
      </c>
      <c r="F69" s="83"/>
      <c r="G69" s="86"/>
      <c r="H69" s="83"/>
      <c r="I69" s="69">
        <f t="shared" si="25"/>
        <v>0</v>
      </c>
      <c r="J69" s="89"/>
      <c r="K69" s="26">
        <f t="shared" si="26"/>
        <v>0</v>
      </c>
      <c r="L69" s="51">
        <f t="shared" si="5"/>
        <v>0</v>
      </c>
      <c r="M69" s="107">
        <f t="shared" si="34"/>
        <v>0</v>
      </c>
      <c r="N69" s="92"/>
      <c r="O69" s="1">
        <f t="shared" si="27"/>
        <v>0</v>
      </c>
    </row>
    <row r="70" spans="1:15">
      <c r="A70" s="1" t="s">
        <v>100</v>
      </c>
      <c r="B70" s="1" t="s">
        <v>101</v>
      </c>
      <c r="D70" s="83"/>
      <c r="E70" s="68">
        <f t="shared" si="24"/>
        <v>0</v>
      </c>
      <c r="F70" s="83"/>
      <c r="G70" s="86"/>
      <c r="H70" s="83"/>
      <c r="I70" s="69">
        <f t="shared" si="25"/>
        <v>0</v>
      </c>
      <c r="J70" s="89"/>
      <c r="K70" s="26">
        <f t="shared" si="26"/>
        <v>0</v>
      </c>
      <c r="L70" s="51">
        <f t="shared" si="5"/>
        <v>0</v>
      </c>
      <c r="M70" s="107">
        <f t="shared" si="34"/>
        <v>0</v>
      </c>
      <c r="N70" s="92"/>
      <c r="O70" s="1">
        <f t="shared" si="27"/>
        <v>0</v>
      </c>
    </row>
    <row r="71" spans="1:15" ht="8.25" customHeight="1">
      <c r="D71" s="15"/>
      <c r="E71" s="15"/>
      <c r="F71" s="15"/>
      <c r="G71" s="34"/>
      <c r="H71" s="15"/>
      <c r="I71" s="28"/>
      <c r="J71" s="46"/>
      <c r="K71" s="15"/>
      <c r="L71" s="52"/>
      <c r="M71" s="105"/>
      <c r="N71" s="40"/>
    </row>
    <row r="72" spans="1:15">
      <c r="B72" s="16" t="s">
        <v>102</v>
      </c>
      <c r="C72" s="16"/>
      <c r="D72" s="17">
        <f>SUM(D32:D71)</f>
        <v>0</v>
      </c>
      <c r="E72" s="17">
        <f t="shared" ref="E72:K72" si="46">SUM(E32:E71)</f>
        <v>0</v>
      </c>
      <c r="F72" s="17">
        <f t="shared" si="46"/>
        <v>0</v>
      </c>
      <c r="G72" s="35">
        <f t="shared" si="46"/>
        <v>0</v>
      </c>
      <c r="H72" s="17">
        <f t="shared" si="46"/>
        <v>0</v>
      </c>
      <c r="I72" s="29">
        <f t="shared" si="46"/>
        <v>0</v>
      </c>
      <c r="J72" s="47">
        <f t="shared" si="46"/>
        <v>0</v>
      </c>
      <c r="K72" s="17">
        <f t="shared" si="46"/>
        <v>0</v>
      </c>
      <c r="L72" s="53" t="e">
        <f>H72/J72</f>
        <v>#DIV/0!</v>
      </c>
      <c r="M72" s="53">
        <f>IFERROR((G72+H72)/J72,0)</f>
        <v>0</v>
      </c>
      <c r="N72" s="41"/>
    </row>
    <row r="73" spans="1:15" ht="9" customHeight="1">
      <c r="D73" s="15"/>
      <c r="E73" s="15"/>
      <c r="F73" s="15"/>
      <c r="G73" s="34"/>
      <c r="H73" s="15"/>
      <c r="I73" s="28"/>
      <c r="J73" s="46"/>
      <c r="K73" s="15"/>
      <c r="L73" s="52"/>
      <c r="M73" s="105"/>
      <c r="N73" s="41"/>
    </row>
    <row r="74" spans="1:15">
      <c r="B74" s="18" t="s">
        <v>103</v>
      </c>
      <c r="C74" s="18"/>
      <c r="D74" s="98"/>
      <c r="E74" s="19">
        <v>0</v>
      </c>
      <c r="F74" s="100">
        <f>D74</f>
        <v>0</v>
      </c>
      <c r="G74" s="36"/>
      <c r="H74" s="100">
        <f>D74</f>
        <v>0</v>
      </c>
      <c r="I74" s="30">
        <v>0</v>
      </c>
      <c r="J74" s="101">
        <f>D74</f>
        <v>0</v>
      </c>
      <c r="K74" s="19">
        <f>J74-F74</f>
        <v>0</v>
      </c>
      <c r="L74" s="55"/>
      <c r="M74" s="55"/>
      <c r="N74" s="40"/>
    </row>
    <row r="75" spans="1:15">
      <c r="B75" s="20" t="s">
        <v>104</v>
      </c>
      <c r="C75" s="20"/>
      <c r="D75" s="21">
        <f>D30-D72</f>
        <v>0</v>
      </c>
      <c r="E75" s="21"/>
      <c r="F75" s="21">
        <f t="shared" ref="F75:K75" si="47">F30-F72</f>
        <v>0</v>
      </c>
      <c r="G75" s="37"/>
      <c r="H75" s="21">
        <f t="shared" si="47"/>
        <v>0</v>
      </c>
      <c r="I75" s="31"/>
      <c r="J75" s="48">
        <f t="shared" si="47"/>
        <v>0</v>
      </c>
      <c r="K75" s="21">
        <f t="shared" si="47"/>
        <v>0</v>
      </c>
      <c r="L75" s="56"/>
      <c r="M75" s="56"/>
      <c r="N75" s="40"/>
    </row>
    <row r="76" spans="1:15" ht="7.5" customHeight="1">
      <c r="D76" s="15"/>
      <c r="E76" s="15"/>
      <c r="F76" s="15"/>
      <c r="G76" s="34"/>
      <c r="H76" s="15"/>
      <c r="I76" s="28"/>
      <c r="J76" s="46"/>
      <c r="K76" s="15"/>
      <c r="L76" s="52"/>
      <c r="M76" s="105"/>
      <c r="N76" s="41"/>
    </row>
    <row r="77" spans="1:15" ht="16.2" thickBot="1">
      <c r="B77" s="22" t="s">
        <v>105</v>
      </c>
      <c r="C77" s="23"/>
      <c r="D77" s="24">
        <f>D74+D75</f>
        <v>0</v>
      </c>
      <c r="E77" s="24"/>
      <c r="F77" s="24">
        <f>F74+F75</f>
        <v>0</v>
      </c>
      <c r="G77" s="38"/>
      <c r="H77" s="24">
        <f>H74+H75</f>
        <v>0</v>
      </c>
      <c r="I77" s="32"/>
      <c r="J77" s="49">
        <f>J74+J75</f>
        <v>0</v>
      </c>
      <c r="K77" s="24">
        <f>K74+K75</f>
        <v>0</v>
      </c>
      <c r="L77" s="57"/>
      <c r="M77" s="44"/>
      <c r="N77" s="42"/>
    </row>
    <row r="78" spans="1:15" ht="15.6" thickTop="1">
      <c r="D78" s="15"/>
      <c r="E78" s="15"/>
      <c r="F78" s="15"/>
      <c r="G78" s="34"/>
      <c r="H78" s="15"/>
      <c r="I78" s="28"/>
      <c r="J78" s="46"/>
      <c r="K78" s="15"/>
      <c r="L78" s="52"/>
      <c r="M78" s="105"/>
      <c r="N78" s="40"/>
    </row>
    <row r="79" spans="1:15">
      <c r="A79" s="1" t="s">
        <v>106</v>
      </c>
      <c r="B79" s="1" t="s">
        <v>107</v>
      </c>
      <c r="D79" s="96"/>
      <c r="E79" s="74">
        <f>F79-D79</f>
        <v>0</v>
      </c>
      <c r="F79" s="96"/>
      <c r="G79" s="97"/>
      <c r="H79" s="96"/>
      <c r="I79" s="75">
        <f>J79-H79-G79</f>
        <v>0</v>
      </c>
      <c r="J79" s="95"/>
      <c r="K79" s="27">
        <f>J79-F79</f>
        <v>0</v>
      </c>
      <c r="L79" s="54">
        <f>IFERROR(H79/J79,0)</f>
        <v>0</v>
      </c>
      <c r="M79" s="54">
        <f t="shared" ref="M79:M81" si="48">IFERROR((G79+H79)/J79,0)</f>
        <v>0</v>
      </c>
      <c r="N79" s="94"/>
      <c r="O79" s="1">
        <f>IF(J79-H79-G79&lt;0,"Error",J79-H79-G79)</f>
        <v>0</v>
      </c>
    </row>
    <row r="80" spans="1:15">
      <c r="A80" s="1" t="s">
        <v>108</v>
      </c>
      <c r="B80" s="1" t="s">
        <v>109</v>
      </c>
      <c r="D80" s="83"/>
      <c r="E80" s="68">
        <f>F80-D80</f>
        <v>0</v>
      </c>
      <c r="F80" s="83"/>
      <c r="G80" s="86"/>
      <c r="H80" s="83"/>
      <c r="I80" s="69">
        <f>J80-H80-G80</f>
        <v>0</v>
      </c>
      <c r="J80" s="89"/>
      <c r="K80" s="26">
        <f>J80-F80</f>
        <v>0</v>
      </c>
      <c r="L80" s="51">
        <f>IFERROR(H80/J80,0)</f>
        <v>0</v>
      </c>
      <c r="M80" s="54">
        <f t="shared" si="48"/>
        <v>0</v>
      </c>
      <c r="N80" s="92"/>
      <c r="O80" s="1">
        <f>IF(J80-H80-G80&lt;0,"Error",J80-H80-G80)</f>
        <v>0</v>
      </c>
    </row>
    <row r="81" spans="1:15">
      <c r="A81" s="1" t="s">
        <v>110</v>
      </c>
      <c r="B81" s="1" t="s">
        <v>97</v>
      </c>
      <c r="D81" s="83"/>
      <c r="E81" s="68">
        <f>F81-D81</f>
        <v>0</v>
      </c>
      <c r="F81" s="83"/>
      <c r="G81" s="86"/>
      <c r="H81" s="83"/>
      <c r="I81" s="69">
        <f>J81-H81-G81</f>
        <v>0</v>
      </c>
      <c r="J81" s="89"/>
      <c r="K81" s="26">
        <f>J81-F81</f>
        <v>0</v>
      </c>
      <c r="L81" s="51">
        <f>IFERROR(H81/J81,0)</f>
        <v>0</v>
      </c>
      <c r="M81" s="54">
        <f t="shared" si="48"/>
        <v>0</v>
      </c>
      <c r="N81" s="92"/>
      <c r="O81" s="1">
        <f>IF(J81-H81-G81&lt;0,"Error",J81-H81-G81)</f>
        <v>0</v>
      </c>
    </row>
    <row r="82" spans="1:15" ht="9" customHeight="1">
      <c r="D82" s="15"/>
      <c r="E82" s="15"/>
      <c r="F82" s="15"/>
      <c r="G82" s="34"/>
      <c r="H82" s="15"/>
      <c r="I82" s="28"/>
      <c r="J82" s="46"/>
      <c r="K82" s="15"/>
      <c r="L82" s="52"/>
      <c r="M82" s="105"/>
      <c r="N82" s="43"/>
    </row>
    <row r="83" spans="1:15">
      <c r="B83" s="16" t="s">
        <v>40</v>
      </c>
      <c r="C83" s="16"/>
      <c r="D83" s="17">
        <f>SUM(D79:D81)</f>
        <v>0</v>
      </c>
      <c r="E83" s="17">
        <f t="shared" ref="E83:K83" si="49">SUM(E79:E81)</f>
        <v>0</v>
      </c>
      <c r="F83" s="17">
        <f t="shared" si="49"/>
        <v>0</v>
      </c>
      <c r="G83" s="35">
        <f t="shared" si="49"/>
        <v>0</v>
      </c>
      <c r="H83" s="17">
        <f t="shared" si="49"/>
        <v>0</v>
      </c>
      <c r="I83" s="29">
        <f t="shared" si="49"/>
        <v>0</v>
      </c>
      <c r="J83" s="47">
        <f t="shared" si="49"/>
        <v>0</v>
      </c>
      <c r="K83" s="17">
        <f t="shared" si="49"/>
        <v>0</v>
      </c>
      <c r="L83" s="53" t="e">
        <f>H83/J83</f>
        <v>#DIV/0!</v>
      </c>
      <c r="M83" s="106"/>
      <c r="N83" s="41"/>
    </row>
    <row r="84" spans="1:15" ht="9" customHeight="1">
      <c r="D84" s="15"/>
      <c r="E84" s="15"/>
      <c r="F84" s="15"/>
      <c r="G84" s="34"/>
      <c r="H84" s="15"/>
      <c r="I84" s="28"/>
      <c r="J84" s="46"/>
      <c r="K84" s="15"/>
      <c r="L84" s="52"/>
      <c r="M84" s="105"/>
      <c r="N84" s="40"/>
    </row>
    <row r="85" spans="1:15">
      <c r="A85" s="1" t="s">
        <v>111</v>
      </c>
      <c r="B85" s="1" t="s">
        <v>112</v>
      </c>
      <c r="D85" s="96"/>
      <c r="E85" s="74">
        <f t="shared" ref="E85:E92" si="50">F85-D85</f>
        <v>0</v>
      </c>
      <c r="F85" s="96"/>
      <c r="G85" s="97"/>
      <c r="H85" s="96"/>
      <c r="I85" s="75">
        <f t="shared" ref="I85:I92" si="51">J85-H85-G85</f>
        <v>0</v>
      </c>
      <c r="J85" s="95"/>
      <c r="K85" s="27">
        <f t="shared" ref="K85:K92" si="52">J85-F85</f>
        <v>0</v>
      </c>
      <c r="L85" s="54">
        <f t="shared" ref="L85:L92" si="53">IFERROR(H85/J85,0)</f>
        <v>0</v>
      </c>
      <c r="M85" s="54">
        <f t="shared" ref="M85:M92" si="54">IFERROR((G85+H85)/J85,0)</f>
        <v>0</v>
      </c>
      <c r="N85" s="94"/>
      <c r="O85" s="1">
        <f t="shared" ref="O85:O92" si="55">IF(J85-H85-G85&lt;0,"Error",J85-H85-G85)</f>
        <v>0</v>
      </c>
    </row>
    <row r="86" spans="1:15" ht="17.399999999999999" customHeight="1">
      <c r="A86" s="1" t="s">
        <v>113</v>
      </c>
      <c r="B86" s="1" t="s">
        <v>114</v>
      </c>
      <c r="D86" s="83"/>
      <c r="E86" s="68">
        <f t="shared" si="50"/>
        <v>0</v>
      </c>
      <c r="F86" s="83"/>
      <c r="G86" s="86"/>
      <c r="H86" s="83"/>
      <c r="I86" s="69">
        <f t="shared" si="51"/>
        <v>0</v>
      </c>
      <c r="J86" s="89"/>
      <c r="K86" s="26">
        <f t="shared" si="52"/>
        <v>0</v>
      </c>
      <c r="L86" s="51">
        <f t="shared" si="53"/>
        <v>0</v>
      </c>
      <c r="M86" s="54">
        <f t="shared" si="54"/>
        <v>0</v>
      </c>
      <c r="N86" s="92"/>
      <c r="O86" s="1">
        <f t="shared" si="55"/>
        <v>0</v>
      </c>
    </row>
    <row r="87" spans="1:15">
      <c r="A87" s="1" t="s">
        <v>115</v>
      </c>
      <c r="B87" s="1" t="s">
        <v>116</v>
      </c>
      <c r="D87" s="83"/>
      <c r="E87" s="68">
        <f t="shared" si="50"/>
        <v>0</v>
      </c>
      <c r="F87" s="83"/>
      <c r="G87" s="86"/>
      <c r="H87" s="83"/>
      <c r="I87" s="69">
        <f t="shared" si="51"/>
        <v>0</v>
      </c>
      <c r="J87" s="89"/>
      <c r="K87" s="26">
        <f t="shared" si="52"/>
        <v>0</v>
      </c>
      <c r="L87" s="51">
        <f t="shared" si="53"/>
        <v>0</v>
      </c>
      <c r="M87" s="54">
        <f t="shared" si="54"/>
        <v>0</v>
      </c>
      <c r="N87" s="92"/>
      <c r="O87" s="1">
        <f t="shared" si="55"/>
        <v>0</v>
      </c>
    </row>
    <row r="88" spans="1:15">
      <c r="A88" s="1" t="s">
        <v>507</v>
      </c>
      <c r="B88" s="1" t="s">
        <v>494</v>
      </c>
      <c r="D88" s="83"/>
      <c r="E88" s="68">
        <f t="shared" si="50"/>
        <v>0</v>
      </c>
      <c r="F88" s="83"/>
      <c r="G88" s="86"/>
      <c r="H88" s="83"/>
      <c r="I88" s="69">
        <f t="shared" si="51"/>
        <v>0</v>
      </c>
      <c r="J88" s="89"/>
      <c r="K88" s="26">
        <f t="shared" si="52"/>
        <v>0</v>
      </c>
      <c r="L88" s="51">
        <f t="shared" si="53"/>
        <v>0</v>
      </c>
      <c r="M88" s="54">
        <f t="shared" si="54"/>
        <v>0</v>
      </c>
      <c r="N88" s="92"/>
      <c r="O88" s="1">
        <f t="shared" si="55"/>
        <v>0</v>
      </c>
    </row>
    <row r="89" spans="1:15">
      <c r="A89" s="1" t="s">
        <v>508</v>
      </c>
      <c r="B89" s="1" t="s">
        <v>496</v>
      </c>
      <c r="D89" s="83"/>
      <c r="E89" s="68">
        <f t="shared" si="50"/>
        <v>0</v>
      </c>
      <c r="F89" s="83"/>
      <c r="G89" s="86"/>
      <c r="H89" s="83"/>
      <c r="I89" s="69">
        <f t="shared" si="51"/>
        <v>0</v>
      </c>
      <c r="J89" s="89"/>
      <c r="K89" s="26">
        <f t="shared" si="52"/>
        <v>0</v>
      </c>
      <c r="L89" s="51">
        <f t="shared" si="53"/>
        <v>0</v>
      </c>
      <c r="M89" s="54">
        <f t="shared" ref="M89" si="56">IFERROR((G89+H89)/J89,0)</f>
        <v>0</v>
      </c>
      <c r="N89" s="92"/>
      <c r="O89" s="1">
        <f t="shared" si="55"/>
        <v>0</v>
      </c>
    </row>
    <row r="90" spans="1:15">
      <c r="A90" s="1" t="s">
        <v>509</v>
      </c>
      <c r="B90" s="1" t="s">
        <v>500</v>
      </c>
      <c r="D90" s="83"/>
      <c r="E90" s="68">
        <f t="shared" si="50"/>
        <v>0</v>
      </c>
      <c r="F90" s="83"/>
      <c r="G90" s="86"/>
      <c r="H90" s="83"/>
      <c r="I90" s="69">
        <f t="shared" si="51"/>
        <v>0</v>
      </c>
      <c r="J90" s="89"/>
      <c r="K90" s="26">
        <f t="shared" si="52"/>
        <v>0</v>
      </c>
      <c r="L90" s="51">
        <f t="shared" si="53"/>
        <v>0</v>
      </c>
      <c r="M90" s="54">
        <f t="shared" ref="M90" si="57">IFERROR((G90+H90)/J90,0)</f>
        <v>0</v>
      </c>
      <c r="N90" s="92"/>
      <c r="O90" s="1">
        <f t="shared" si="55"/>
        <v>0</v>
      </c>
    </row>
    <row r="91" spans="1:15">
      <c r="A91" s="1" t="s">
        <v>510</v>
      </c>
      <c r="B91" s="1" t="s">
        <v>502</v>
      </c>
      <c r="D91" s="83"/>
      <c r="E91" s="68">
        <f t="shared" si="50"/>
        <v>0</v>
      </c>
      <c r="F91" s="83"/>
      <c r="G91" s="86"/>
      <c r="H91" s="83"/>
      <c r="I91" s="69">
        <f t="shared" si="51"/>
        <v>0</v>
      </c>
      <c r="J91" s="89"/>
      <c r="K91" s="26">
        <f t="shared" si="52"/>
        <v>0</v>
      </c>
      <c r="L91" s="51">
        <f t="shared" si="53"/>
        <v>0</v>
      </c>
      <c r="M91" s="54">
        <f t="shared" si="54"/>
        <v>0</v>
      </c>
      <c r="N91" s="92"/>
      <c r="O91" s="1">
        <f t="shared" si="55"/>
        <v>0</v>
      </c>
    </row>
    <row r="92" spans="1:15">
      <c r="A92" s="1" t="s">
        <v>511</v>
      </c>
      <c r="B92" s="1" t="s">
        <v>504</v>
      </c>
      <c r="D92" s="83"/>
      <c r="E92" s="68">
        <f t="shared" si="50"/>
        <v>0</v>
      </c>
      <c r="F92" s="83"/>
      <c r="G92" s="86"/>
      <c r="H92" s="83"/>
      <c r="I92" s="69">
        <f t="shared" si="51"/>
        <v>0</v>
      </c>
      <c r="J92" s="89"/>
      <c r="K92" s="26">
        <f t="shared" si="52"/>
        <v>0</v>
      </c>
      <c r="L92" s="51">
        <f t="shared" si="53"/>
        <v>0</v>
      </c>
      <c r="M92" s="54">
        <f t="shared" si="54"/>
        <v>0</v>
      </c>
      <c r="N92" s="92"/>
      <c r="O92" s="1">
        <f t="shared" si="55"/>
        <v>0</v>
      </c>
    </row>
    <row r="93" spans="1:15" ht="7.5" customHeight="1">
      <c r="D93" s="15"/>
      <c r="E93" s="15"/>
      <c r="F93" s="15"/>
      <c r="G93" s="34"/>
      <c r="H93" s="15"/>
      <c r="I93" s="28"/>
      <c r="J93" s="46"/>
      <c r="K93" s="15"/>
      <c r="L93" s="52"/>
      <c r="M93" s="105"/>
      <c r="N93" s="40"/>
    </row>
    <row r="94" spans="1:15">
      <c r="B94" s="16" t="s">
        <v>102</v>
      </c>
      <c r="C94" s="16"/>
      <c r="D94" s="17">
        <f>SUM(D85:D92)</f>
        <v>0</v>
      </c>
      <c r="E94" s="17">
        <f t="shared" ref="E94:K94" si="58">SUM(E85:E92)</f>
        <v>0</v>
      </c>
      <c r="F94" s="17">
        <f t="shared" si="58"/>
        <v>0</v>
      </c>
      <c r="G94" s="35">
        <f t="shared" si="58"/>
        <v>0</v>
      </c>
      <c r="H94" s="17">
        <f t="shared" si="58"/>
        <v>0</v>
      </c>
      <c r="I94" s="29">
        <f t="shared" si="58"/>
        <v>0</v>
      </c>
      <c r="J94" s="47">
        <f t="shared" si="58"/>
        <v>0</v>
      </c>
      <c r="K94" s="17">
        <f t="shared" si="58"/>
        <v>0</v>
      </c>
      <c r="L94" s="53"/>
      <c r="M94" s="106"/>
      <c r="N94" s="41"/>
    </row>
    <row r="95" spans="1:15" ht="8.25" customHeight="1">
      <c r="D95" s="15"/>
      <c r="E95" s="15"/>
      <c r="F95" s="15"/>
      <c r="G95" s="34"/>
      <c r="H95" s="15"/>
      <c r="I95" s="28"/>
      <c r="J95" s="46"/>
      <c r="K95" s="15"/>
      <c r="L95" s="52"/>
      <c r="M95" s="105"/>
      <c r="N95" s="41"/>
    </row>
    <row r="96" spans="1:15">
      <c r="B96" s="18" t="s">
        <v>103</v>
      </c>
      <c r="C96" s="18"/>
      <c r="D96" s="98"/>
      <c r="E96" s="19">
        <f>F96-D96</f>
        <v>0</v>
      </c>
      <c r="F96" s="19">
        <f>D96</f>
        <v>0</v>
      </c>
      <c r="G96" s="36"/>
      <c r="H96" s="19">
        <f>D96</f>
        <v>0</v>
      </c>
      <c r="I96" s="30">
        <f>J96-H96-G96</f>
        <v>0</v>
      </c>
      <c r="J96" s="102">
        <f>D96</f>
        <v>0</v>
      </c>
      <c r="K96" s="19">
        <v>0</v>
      </c>
      <c r="L96" s="55"/>
      <c r="M96" s="55"/>
      <c r="N96" s="40"/>
    </row>
    <row r="97" spans="2:14">
      <c r="B97" s="20" t="s">
        <v>104</v>
      </c>
      <c r="C97" s="20"/>
      <c r="D97" s="21">
        <f>D83-D94</f>
        <v>0</v>
      </c>
      <c r="E97" s="21">
        <f t="shared" ref="E97:K97" si="59">E83-E94</f>
        <v>0</v>
      </c>
      <c r="F97" s="21">
        <f t="shared" si="59"/>
        <v>0</v>
      </c>
      <c r="G97" s="37">
        <f t="shared" si="59"/>
        <v>0</v>
      </c>
      <c r="H97" s="21">
        <f t="shared" si="59"/>
        <v>0</v>
      </c>
      <c r="I97" s="31">
        <f t="shared" si="59"/>
        <v>0</v>
      </c>
      <c r="J97" s="48">
        <f t="shared" si="59"/>
        <v>0</v>
      </c>
      <c r="K97" s="21">
        <f t="shared" si="59"/>
        <v>0</v>
      </c>
      <c r="L97" s="56"/>
      <c r="M97" s="56"/>
      <c r="N97" s="40"/>
    </row>
    <row r="98" spans="2:14">
      <c r="D98" s="15"/>
      <c r="E98" s="15"/>
      <c r="F98" s="15"/>
      <c r="G98" s="34"/>
      <c r="H98" s="15"/>
      <c r="I98" s="28"/>
      <c r="J98" s="46"/>
      <c r="K98" s="15"/>
      <c r="L98" s="52"/>
      <c r="M98" s="105"/>
      <c r="N98" s="41"/>
    </row>
    <row r="99" spans="2:14" ht="16.2" thickBot="1">
      <c r="B99" s="22" t="s">
        <v>105</v>
      </c>
      <c r="C99" s="23"/>
      <c r="D99" s="24">
        <f>D96+D97</f>
        <v>0</v>
      </c>
      <c r="E99" s="24">
        <f t="shared" ref="E99:K99" si="60">E96+E97</f>
        <v>0</v>
      </c>
      <c r="F99" s="24">
        <f t="shared" si="60"/>
        <v>0</v>
      </c>
      <c r="G99" s="38">
        <f t="shared" si="60"/>
        <v>0</v>
      </c>
      <c r="H99" s="24">
        <f t="shared" si="60"/>
        <v>0</v>
      </c>
      <c r="I99" s="32">
        <f t="shared" si="60"/>
        <v>0</v>
      </c>
      <c r="J99" s="49">
        <f>J96+J97</f>
        <v>0</v>
      </c>
      <c r="K99" s="24">
        <f t="shared" si="60"/>
        <v>0</v>
      </c>
      <c r="L99" s="57"/>
      <c r="M99" s="44"/>
      <c r="N99" s="44"/>
    </row>
    <row r="100" spans="2:14" ht="12" customHeight="1" thickTop="1"/>
    <row r="101" spans="2:14" ht="21">
      <c r="B101" s="114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03"/>
    </row>
    <row r="102" spans="2:14" ht="18" customHeight="1">
      <c r="B102" s="3" t="s">
        <v>117</v>
      </c>
    </row>
    <row r="103" spans="2:14" ht="15.75" customHeight="1">
      <c r="B103" s="25" t="s">
        <v>118</v>
      </c>
      <c r="D103" s="124"/>
      <c r="E103" s="124"/>
      <c r="F103" s="7"/>
      <c r="G103" s="124"/>
      <c r="H103" s="124"/>
      <c r="I103" s="124"/>
    </row>
    <row r="104" spans="2:14" ht="15.75" customHeight="1">
      <c r="B104" s="25"/>
      <c r="D104" s="125"/>
      <c r="E104" s="125"/>
      <c r="F104" s="7" t="s">
        <v>119</v>
      </c>
      <c r="G104" s="125"/>
      <c r="H104" s="125"/>
      <c r="I104" s="125"/>
      <c r="J104" s="7" t="s">
        <v>120</v>
      </c>
      <c r="K104" s="77"/>
    </row>
    <row r="105" spans="2:14" ht="15" customHeight="1"/>
    <row r="106" spans="2:14" ht="15" customHeight="1">
      <c r="B106" s="1" t="s">
        <v>300</v>
      </c>
    </row>
    <row r="107" spans="2:14" ht="21">
      <c r="B107" s="114"/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03"/>
    </row>
    <row r="108" spans="2:14" hidden="1">
      <c r="B108" s="1" t="s">
        <v>313</v>
      </c>
      <c r="C108" s="7" t="s">
        <v>298</v>
      </c>
    </row>
    <row r="109" spans="2:14" hidden="1">
      <c r="B109" s="1" t="s">
        <v>302</v>
      </c>
      <c r="C109" s="7" t="s">
        <v>299</v>
      </c>
    </row>
    <row r="110" spans="2:14" hidden="1">
      <c r="B110" s="1" t="s">
        <v>303</v>
      </c>
      <c r="C110" s="7" t="s">
        <v>313</v>
      </c>
    </row>
    <row r="111" spans="2:14" hidden="1">
      <c r="B111" s="1" t="s">
        <v>304</v>
      </c>
      <c r="C111" s="1">
        <v>2019</v>
      </c>
    </row>
    <row r="112" spans="2:14" hidden="1">
      <c r="B112" s="1" t="s">
        <v>305</v>
      </c>
      <c r="C112" s="1">
        <v>2020</v>
      </c>
      <c r="L112" s="1"/>
      <c r="M112" s="1"/>
    </row>
    <row r="113" spans="2:13" hidden="1">
      <c r="B113" s="1" t="s">
        <v>306</v>
      </c>
      <c r="C113" s="1">
        <v>2021</v>
      </c>
      <c r="L113" s="1"/>
      <c r="M113" s="1"/>
    </row>
    <row r="114" spans="2:13" hidden="1">
      <c r="B114" s="1" t="s">
        <v>301</v>
      </c>
      <c r="C114" s="1">
        <v>2022</v>
      </c>
      <c r="L114" s="1"/>
      <c r="M114" s="1"/>
    </row>
    <row r="115" spans="2:13" hidden="1">
      <c r="B115" s="1" t="s">
        <v>307</v>
      </c>
      <c r="C115" s="1">
        <v>2023</v>
      </c>
      <c r="L115" s="1"/>
      <c r="M115" s="1"/>
    </row>
    <row r="116" spans="2:13" hidden="1">
      <c r="B116" s="1" t="s">
        <v>308</v>
      </c>
      <c r="C116" s="1">
        <v>2024</v>
      </c>
      <c r="L116" s="1"/>
      <c r="M116" s="1"/>
    </row>
    <row r="117" spans="2:13" hidden="1">
      <c r="B117" s="1" t="s">
        <v>309</v>
      </c>
      <c r="C117" s="1">
        <v>2025</v>
      </c>
      <c r="L117" s="1"/>
      <c r="M117" s="1"/>
    </row>
    <row r="118" spans="2:13" hidden="1">
      <c r="B118" s="1" t="s">
        <v>310</v>
      </c>
      <c r="L118" s="1"/>
      <c r="M118" s="1"/>
    </row>
    <row r="119" spans="2:13" hidden="1">
      <c r="B119" s="1" t="s">
        <v>311</v>
      </c>
      <c r="L119" s="1"/>
      <c r="M119" s="1"/>
    </row>
    <row r="120" spans="2:13" hidden="1">
      <c r="B120" s="1" t="s">
        <v>312</v>
      </c>
    </row>
    <row r="121" spans="2:13">
      <c r="L121" s="1"/>
      <c r="M121" s="1"/>
    </row>
    <row r="123" spans="2:13">
      <c r="L123" s="1"/>
      <c r="M123" s="1"/>
    </row>
    <row r="124" spans="2:13">
      <c r="L124" s="1"/>
      <c r="M124" s="1"/>
    </row>
    <row r="125" spans="2:13">
      <c r="L125" s="1"/>
      <c r="M125" s="1"/>
    </row>
    <row r="126" spans="2:13">
      <c r="L126" s="1"/>
      <c r="M126" s="1"/>
    </row>
    <row r="127" spans="2:13">
      <c r="L127" s="1"/>
      <c r="M127" s="1"/>
    </row>
    <row r="128" spans="2:13">
      <c r="L128" s="1"/>
      <c r="M128" s="1"/>
    </row>
    <row r="129" s="1" customFormat="1"/>
    <row r="131" s="1" customFormat="1"/>
    <row r="134" s="1" customFormat="1"/>
    <row r="137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</sheetData>
  <mergeCells count="11">
    <mergeCell ref="B107:L107"/>
    <mergeCell ref="E3:H3"/>
    <mergeCell ref="C5:C7"/>
    <mergeCell ref="B101:L101"/>
    <mergeCell ref="E4:H4"/>
    <mergeCell ref="D6:L6"/>
    <mergeCell ref="D103:E103"/>
    <mergeCell ref="G103:I103"/>
    <mergeCell ref="D104:E104"/>
    <mergeCell ref="J5:L5"/>
    <mergeCell ref="G104:I104"/>
  </mergeCells>
  <conditionalFormatting sqref="B101:M101 B107:M107">
    <cfRule type="expression" dxfId="27" priority="28" stopIfTrue="1">
      <formula>$I$2="All"</formula>
    </cfRule>
  </conditionalFormatting>
  <conditionalFormatting sqref="D6:L6">
    <cfRule type="expression" dxfId="26" priority="43">
      <formula>$D$6&lt;&gt;""</formula>
    </cfRule>
  </conditionalFormatting>
  <conditionalFormatting sqref="G5">
    <cfRule type="expression" dxfId="25" priority="38" stopIfTrue="1">
      <formula>$G$5="←"</formula>
    </cfRule>
  </conditionalFormatting>
  <conditionalFormatting sqref="H5">
    <cfRule type="expression" dxfId="24" priority="67" stopIfTrue="1">
      <formula>#REF!="select period"</formula>
    </cfRule>
  </conditionalFormatting>
  <conditionalFormatting sqref="I8:I28">
    <cfRule type="expression" dxfId="23" priority="3">
      <formula>$I8&lt;0</formula>
    </cfRule>
  </conditionalFormatting>
  <conditionalFormatting sqref="I32:I70">
    <cfRule type="expression" dxfId="22" priority="31">
      <formula>$I32&lt;0</formula>
    </cfRule>
  </conditionalFormatting>
  <conditionalFormatting sqref="I79:I81">
    <cfRule type="expression" dxfId="21" priority="46">
      <formula>$I79&lt;0</formula>
    </cfRule>
  </conditionalFormatting>
  <conditionalFormatting sqref="I85:I92">
    <cfRule type="expression" dxfId="20" priority="44">
      <formula>$I85&lt;0</formula>
    </cfRule>
  </conditionalFormatting>
  <conditionalFormatting sqref="J5:L5">
    <cfRule type="expression" dxfId="19" priority="39" stopIfTrue="1">
      <formula>$J$5="Please select the Monitoring Period and Year"</formula>
    </cfRule>
  </conditionalFormatting>
  <conditionalFormatting sqref="K8:L14 K16:L24 K28:L64 K66:L99 M74:M75 M96:M97 I66:I99">
    <cfRule type="cellIs" dxfId="18" priority="66" stopIfTrue="1" operator="equal">
      <formula>0</formula>
    </cfRule>
  </conditionalFormatting>
  <conditionalFormatting sqref="K15:L15">
    <cfRule type="cellIs" dxfId="17" priority="37" stopIfTrue="1" operator="equal">
      <formula>0</formula>
    </cfRule>
  </conditionalFormatting>
  <conditionalFormatting sqref="K25:L25 I8:I27 E8:E99">
    <cfRule type="cellIs" dxfId="16" priority="5" stopIfTrue="1" operator="equal">
      <formula>0</formula>
    </cfRule>
  </conditionalFormatting>
  <conditionalFormatting sqref="K65:L65 I28:I65">
    <cfRule type="cellIs" dxfId="15" priority="34" stopIfTrue="1" operator="equal">
      <formula>0</formula>
    </cfRule>
  </conditionalFormatting>
  <conditionalFormatting sqref="K26:M27">
    <cfRule type="cellIs" dxfId="14" priority="7" stopIfTrue="1" operator="equal">
      <formula>0</formula>
    </cfRule>
  </conditionalFormatting>
  <conditionalFormatting sqref="L8:L14 L16:L24 L28">
    <cfRule type="expression" dxfId="13" priority="65" stopIfTrue="1">
      <formula>SUM(D8:K8)=0</formula>
    </cfRule>
  </conditionalFormatting>
  <conditionalFormatting sqref="L15">
    <cfRule type="expression" dxfId="12" priority="36" stopIfTrue="1">
      <formula>SUM(D15:K15)=0</formula>
    </cfRule>
  </conditionalFormatting>
  <conditionalFormatting sqref="L25:L27">
    <cfRule type="expression" dxfId="11" priority="4" stopIfTrue="1">
      <formula>SUM(D25:K25)=0</formula>
    </cfRule>
  </conditionalFormatting>
  <conditionalFormatting sqref="L30">
    <cfRule type="expression" dxfId="10" priority="54" stopIfTrue="1">
      <formula>SUM(D30:K30)=0</formula>
    </cfRule>
  </conditionalFormatting>
  <conditionalFormatting sqref="L32:L70">
    <cfRule type="expression" dxfId="9" priority="33" stopIfTrue="1">
      <formula>SUM(D32:K32)=0</formula>
    </cfRule>
  </conditionalFormatting>
  <conditionalFormatting sqref="L72:M72">
    <cfRule type="expression" dxfId="8" priority="16" stopIfTrue="1">
      <formula>SUM(D72:K72)=0</formula>
    </cfRule>
  </conditionalFormatting>
  <conditionalFormatting sqref="L74:M74 L96:M96">
    <cfRule type="expression" dxfId="7" priority="64" stopIfTrue="1">
      <formula>SUM(D74:K74)=0</formula>
    </cfRule>
  </conditionalFormatting>
  <conditionalFormatting sqref="L79:M81">
    <cfRule type="expression" dxfId="6" priority="21" stopIfTrue="1">
      <formula>SUM(D79:K79)=0</formula>
    </cfRule>
  </conditionalFormatting>
  <conditionalFormatting sqref="L83:M83">
    <cfRule type="expression" dxfId="5" priority="26" stopIfTrue="1">
      <formula>SUM(D83:K83)=0</formula>
    </cfRule>
  </conditionalFormatting>
  <conditionalFormatting sqref="L85:M92">
    <cfRule type="expression" dxfId="4" priority="19" stopIfTrue="1">
      <formula>SUM(D85:K85)=0</formula>
    </cfRule>
  </conditionalFormatting>
  <conditionalFormatting sqref="M8:M25">
    <cfRule type="cellIs" dxfId="3" priority="2" stopIfTrue="1" operator="equal">
      <formula>0</formula>
    </cfRule>
  </conditionalFormatting>
  <conditionalFormatting sqref="M8:M70">
    <cfRule type="expression" dxfId="2" priority="1" stopIfTrue="1">
      <formula>SUM(E8:L8)=0</formula>
    </cfRule>
  </conditionalFormatting>
  <conditionalFormatting sqref="M28:M73">
    <cfRule type="cellIs" dxfId="1" priority="17" stopIfTrue="1" operator="equal">
      <formula>0</formula>
    </cfRule>
  </conditionalFormatting>
  <conditionalFormatting sqref="M76:M95 M98:M99">
    <cfRule type="cellIs" dxfId="0" priority="30" stopIfTrue="1" operator="equal">
      <formula>0</formula>
    </cfRule>
  </conditionalFormatting>
  <dataValidations count="1">
    <dataValidation type="list" allowBlank="1" showInputMessage="1" sqref="G5" xr:uid="{00000000-0002-0000-0000-000001000000}">
      <formula1>$B$108:$B$120</formula1>
    </dataValidation>
  </dataValidations>
  <pageMargins left="0.19685039370078741" right="0.19685039370078741" top="0.19685039370078741" bottom="0.19685039370078741" header="0.31496062992125984" footer="0.31496062992125984"/>
  <pageSetup paperSize="9" scale="55" fitToWidth="2" orientation="portrait" r:id="rId1"/>
  <colBreaks count="1" manualBreakCount="1">
    <brk id="13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Sheet1!$D$2:$D$6</xm:f>
          </x14:formula1>
          <xm:sqref>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697"/>
  <sheetViews>
    <sheetView workbookViewId="0">
      <selection activeCell="H214" sqref="H214"/>
    </sheetView>
  </sheetViews>
  <sheetFormatPr defaultRowHeight="14.4"/>
  <cols>
    <col min="1" max="1" width="9" bestFit="1" customWidth="1"/>
    <col min="2" max="2" width="55.44140625" bestFit="1" customWidth="1"/>
    <col min="4" max="4" width="7.6640625" bestFit="1" customWidth="1"/>
  </cols>
  <sheetData>
    <row r="1" spans="1:5" ht="28.8">
      <c r="A1" s="58" t="s">
        <v>126</v>
      </c>
      <c r="B1" s="58" t="s">
        <v>125</v>
      </c>
      <c r="D1" s="113" t="s">
        <v>489</v>
      </c>
    </row>
    <row r="2" spans="1:5">
      <c r="A2" s="59">
        <v>1001</v>
      </c>
      <c r="B2" s="59" t="s">
        <v>318</v>
      </c>
      <c r="D2">
        <f ca="1">LEFT(D4,4)-2</f>
        <v>2023</v>
      </c>
      <c r="E2" s="78"/>
    </row>
    <row r="3" spans="1:5">
      <c r="A3" s="59">
        <v>1106</v>
      </c>
      <c r="B3" s="59" t="s">
        <v>128</v>
      </c>
      <c r="D3">
        <f ca="1">LEFT(D4,4)-1</f>
        <v>2024</v>
      </c>
    </row>
    <row r="4" spans="1:5">
      <c r="A4" s="59">
        <v>1123</v>
      </c>
      <c r="B4" s="59" t="s">
        <v>488</v>
      </c>
      <c r="D4">
        <f ca="1">YEAR(TODAY())</f>
        <v>2025</v>
      </c>
    </row>
    <row r="5" spans="1:5">
      <c r="A5" s="59">
        <v>1124</v>
      </c>
      <c r="B5" s="59" t="s">
        <v>129</v>
      </c>
      <c r="D5">
        <f ca="1">LEFT(D4,4)+1</f>
        <v>2026</v>
      </c>
    </row>
    <row r="6" spans="1:5">
      <c r="A6" s="59">
        <v>1127</v>
      </c>
      <c r="B6" s="59" t="s">
        <v>127</v>
      </c>
      <c r="D6">
        <f ca="1">LEFT(D4,4)+2</f>
        <v>2027</v>
      </c>
    </row>
    <row r="7" spans="1:5">
      <c r="A7" s="59">
        <v>1128</v>
      </c>
      <c r="B7" s="59" t="s">
        <v>319</v>
      </c>
    </row>
    <row r="8" spans="1:5">
      <c r="A8" s="59">
        <v>1129</v>
      </c>
      <c r="B8" s="59" t="s">
        <v>320</v>
      </c>
    </row>
    <row r="9" spans="1:5">
      <c r="A9" s="59">
        <v>2000</v>
      </c>
      <c r="B9" s="59" t="s">
        <v>130</v>
      </c>
    </row>
    <row r="10" spans="1:5">
      <c r="A10" s="59">
        <v>2002</v>
      </c>
      <c r="B10" s="59" t="s">
        <v>321</v>
      </c>
    </row>
    <row r="11" spans="1:5">
      <c r="A11" s="59">
        <v>2065</v>
      </c>
      <c r="B11" s="59" t="s">
        <v>322</v>
      </c>
    </row>
    <row r="12" spans="1:5">
      <c r="A12" s="59">
        <v>2066</v>
      </c>
      <c r="B12" s="59" t="s">
        <v>131</v>
      </c>
    </row>
    <row r="13" spans="1:5">
      <c r="A13" s="59">
        <v>2074</v>
      </c>
      <c r="B13" s="59" t="s">
        <v>323</v>
      </c>
    </row>
    <row r="14" spans="1:5">
      <c r="A14" s="59">
        <v>2079</v>
      </c>
      <c r="B14" s="59" t="s">
        <v>324</v>
      </c>
    </row>
    <row r="15" spans="1:5">
      <c r="A15" s="59">
        <v>2088</v>
      </c>
      <c r="B15" s="59" t="s">
        <v>132</v>
      </c>
    </row>
    <row r="16" spans="1:5">
      <c r="A16" s="59">
        <v>2089</v>
      </c>
      <c r="B16" s="59" t="s">
        <v>325</v>
      </c>
    </row>
    <row r="17" spans="1:2">
      <c r="A17" s="59">
        <v>2094</v>
      </c>
      <c r="B17" s="59" t="s">
        <v>133</v>
      </c>
    </row>
    <row r="18" spans="1:2">
      <c r="A18" s="59">
        <v>2095</v>
      </c>
      <c r="B18" s="59" t="s">
        <v>326</v>
      </c>
    </row>
    <row r="19" spans="1:2">
      <c r="A19" s="59">
        <v>2109</v>
      </c>
      <c r="B19" s="59" t="s">
        <v>134</v>
      </c>
    </row>
    <row r="20" spans="1:2">
      <c r="A20" s="59">
        <v>2116</v>
      </c>
      <c r="B20" s="59" t="s">
        <v>135</v>
      </c>
    </row>
    <row r="21" spans="1:2">
      <c r="A21" s="59">
        <v>2119</v>
      </c>
      <c r="B21" s="59" t="s">
        <v>136</v>
      </c>
    </row>
    <row r="22" spans="1:2">
      <c r="A22" s="59">
        <v>2120</v>
      </c>
      <c r="B22" s="59" t="s">
        <v>137</v>
      </c>
    </row>
    <row r="23" spans="1:2">
      <c r="A23" s="59">
        <v>2127</v>
      </c>
      <c r="B23" s="59" t="s">
        <v>138</v>
      </c>
    </row>
    <row r="24" spans="1:2">
      <c r="A24" s="59">
        <v>2128</v>
      </c>
      <c r="B24" s="59" t="s">
        <v>139</v>
      </c>
    </row>
    <row r="25" spans="1:2">
      <c r="A25" s="59">
        <v>2130</v>
      </c>
      <c r="B25" s="59" t="s">
        <v>140</v>
      </c>
    </row>
    <row r="26" spans="1:2">
      <c r="A26" s="59">
        <v>2132</v>
      </c>
      <c r="B26" s="59" t="s">
        <v>327</v>
      </c>
    </row>
    <row r="27" spans="1:2">
      <c r="A27" s="59">
        <v>2133</v>
      </c>
      <c r="B27" s="59" t="s">
        <v>141</v>
      </c>
    </row>
    <row r="28" spans="1:2">
      <c r="A28" s="59">
        <v>2134</v>
      </c>
      <c r="B28" s="59" t="s">
        <v>142</v>
      </c>
    </row>
    <row r="29" spans="1:2">
      <c r="A29" s="59">
        <v>2135</v>
      </c>
      <c r="B29" s="59" t="s">
        <v>143</v>
      </c>
    </row>
    <row r="30" spans="1:2">
      <c r="A30" s="59">
        <v>2136</v>
      </c>
      <c r="B30" s="59" t="s">
        <v>144</v>
      </c>
    </row>
    <row r="31" spans="1:2">
      <c r="A31" s="59">
        <v>2137</v>
      </c>
      <c r="B31" s="59" t="s">
        <v>145</v>
      </c>
    </row>
    <row r="32" spans="1:2">
      <c r="A32" s="59">
        <v>2138</v>
      </c>
      <c r="B32" s="59" t="s">
        <v>146</v>
      </c>
    </row>
    <row r="33" spans="1:2">
      <c r="A33" s="59">
        <v>2139</v>
      </c>
      <c r="B33" s="59" t="s">
        <v>147</v>
      </c>
    </row>
    <row r="34" spans="1:2">
      <c r="A34" s="59">
        <v>2142</v>
      </c>
      <c r="B34" s="59" t="s">
        <v>148</v>
      </c>
    </row>
    <row r="35" spans="1:2">
      <c r="A35" s="59">
        <v>2147</v>
      </c>
      <c r="B35" s="59" t="s">
        <v>149</v>
      </c>
    </row>
    <row r="36" spans="1:2">
      <c r="A36" s="59">
        <v>2148</v>
      </c>
      <c r="B36" s="59" t="s">
        <v>150</v>
      </c>
    </row>
    <row r="37" spans="1:2">
      <c r="A37" s="59">
        <v>2155</v>
      </c>
      <c r="B37" s="59" t="s">
        <v>328</v>
      </c>
    </row>
    <row r="38" spans="1:2">
      <c r="A38" s="59">
        <v>2156</v>
      </c>
      <c r="B38" s="59" t="s">
        <v>151</v>
      </c>
    </row>
    <row r="39" spans="1:2">
      <c r="A39" s="59">
        <v>2161</v>
      </c>
      <c r="B39" s="59" t="s">
        <v>152</v>
      </c>
    </row>
    <row r="40" spans="1:2">
      <c r="A40" s="59">
        <v>2163</v>
      </c>
      <c r="B40" s="59" t="s">
        <v>153</v>
      </c>
    </row>
    <row r="41" spans="1:2">
      <c r="A41" s="59">
        <v>2164</v>
      </c>
      <c r="B41" s="59" t="s">
        <v>154</v>
      </c>
    </row>
    <row r="42" spans="1:2">
      <c r="A42" s="59">
        <v>2165</v>
      </c>
      <c r="B42" s="59" t="s">
        <v>155</v>
      </c>
    </row>
    <row r="43" spans="1:2">
      <c r="A43" s="59">
        <v>2166</v>
      </c>
      <c r="B43" s="59" t="s">
        <v>156</v>
      </c>
    </row>
    <row r="44" spans="1:2">
      <c r="A44" s="59">
        <v>2167</v>
      </c>
      <c r="B44" s="59" t="s">
        <v>157</v>
      </c>
    </row>
    <row r="45" spans="1:2">
      <c r="A45" s="59">
        <v>2168</v>
      </c>
      <c r="B45" s="59" t="s">
        <v>158</v>
      </c>
    </row>
    <row r="46" spans="1:2">
      <c r="A46" s="59">
        <v>2169</v>
      </c>
      <c r="B46" s="59" t="s">
        <v>159</v>
      </c>
    </row>
    <row r="47" spans="1:2">
      <c r="A47" s="59">
        <v>2171</v>
      </c>
      <c r="B47" s="59" t="s">
        <v>160</v>
      </c>
    </row>
    <row r="48" spans="1:2">
      <c r="A48" s="59">
        <v>2175</v>
      </c>
      <c r="B48" s="59" t="s">
        <v>161</v>
      </c>
    </row>
    <row r="49" spans="1:2">
      <c r="A49" s="59">
        <v>2176</v>
      </c>
      <c r="B49" s="59" t="s">
        <v>162</v>
      </c>
    </row>
    <row r="50" spans="1:2">
      <c r="A50" s="59">
        <v>2183</v>
      </c>
      <c r="B50" s="59" t="s">
        <v>163</v>
      </c>
    </row>
    <row r="51" spans="1:2">
      <c r="A51" s="59">
        <v>2185</v>
      </c>
      <c r="B51" s="59" t="s">
        <v>164</v>
      </c>
    </row>
    <row r="52" spans="1:2">
      <c r="A52" s="59">
        <v>2187</v>
      </c>
      <c r="B52" s="59" t="s">
        <v>165</v>
      </c>
    </row>
    <row r="53" spans="1:2">
      <c r="A53" s="59">
        <v>2188</v>
      </c>
      <c r="B53" s="59" t="s">
        <v>166</v>
      </c>
    </row>
    <row r="54" spans="1:2">
      <c r="A54" s="59">
        <v>2189</v>
      </c>
      <c r="B54" s="59" t="s">
        <v>167</v>
      </c>
    </row>
    <row r="55" spans="1:2">
      <c r="A55" s="59">
        <v>2190</v>
      </c>
      <c r="B55" s="59" t="s">
        <v>168</v>
      </c>
    </row>
    <row r="56" spans="1:2">
      <c r="A56" s="59">
        <v>2191</v>
      </c>
      <c r="B56" s="59" t="s">
        <v>169</v>
      </c>
    </row>
    <row r="57" spans="1:2">
      <c r="A57" s="59">
        <v>2192</v>
      </c>
      <c r="B57" s="59" t="s">
        <v>170</v>
      </c>
    </row>
    <row r="58" spans="1:2">
      <c r="A58" s="59">
        <v>2193</v>
      </c>
      <c r="B58" s="59" t="s">
        <v>171</v>
      </c>
    </row>
    <row r="59" spans="1:2">
      <c r="A59" s="59">
        <v>2226</v>
      </c>
      <c r="B59" s="59" t="s">
        <v>172</v>
      </c>
    </row>
    <row r="60" spans="1:2">
      <c r="A60" s="59">
        <v>2227</v>
      </c>
      <c r="B60" s="59" t="s">
        <v>173</v>
      </c>
    </row>
    <row r="61" spans="1:2">
      <c r="A61" s="59">
        <v>2228</v>
      </c>
      <c r="B61" s="59" t="s">
        <v>174</v>
      </c>
    </row>
    <row r="62" spans="1:2">
      <c r="A62" s="59">
        <v>2231</v>
      </c>
      <c r="B62" s="59" t="s">
        <v>175</v>
      </c>
    </row>
    <row r="63" spans="1:2">
      <c r="A63" s="59">
        <v>2237</v>
      </c>
      <c r="B63" s="59" t="s">
        <v>176</v>
      </c>
    </row>
    <row r="64" spans="1:2">
      <c r="A64" s="59">
        <v>2239</v>
      </c>
      <c r="B64" s="59" t="s">
        <v>177</v>
      </c>
    </row>
    <row r="65" spans="1:2">
      <c r="A65" s="59">
        <v>2245</v>
      </c>
      <c r="B65" s="59" t="s">
        <v>329</v>
      </c>
    </row>
    <row r="66" spans="1:2">
      <c r="A66" s="59">
        <v>2254</v>
      </c>
      <c r="B66" s="59" t="s">
        <v>178</v>
      </c>
    </row>
    <row r="67" spans="1:2">
      <c r="A67" s="59">
        <v>2258</v>
      </c>
      <c r="B67" s="59" t="s">
        <v>179</v>
      </c>
    </row>
    <row r="68" spans="1:2">
      <c r="A68" s="59">
        <v>2259</v>
      </c>
      <c r="B68" s="59" t="s">
        <v>180</v>
      </c>
    </row>
    <row r="69" spans="1:2">
      <c r="A69" s="59">
        <v>2263</v>
      </c>
      <c r="B69" s="59" t="s">
        <v>181</v>
      </c>
    </row>
    <row r="70" spans="1:2">
      <c r="A70" s="59">
        <v>2265</v>
      </c>
      <c r="B70" s="59" t="s">
        <v>182</v>
      </c>
    </row>
    <row r="71" spans="1:2">
      <c r="A71" s="59">
        <v>2268</v>
      </c>
      <c r="B71" s="59" t="s">
        <v>183</v>
      </c>
    </row>
    <row r="72" spans="1:2">
      <c r="A72" s="59">
        <v>2269</v>
      </c>
      <c r="B72" s="59" t="s">
        <v>184</v>
      </c>
    </row>
    <row r="73" spans="1:2">
      <c r="A73" s="59">
        <v>2270</v>
      </c>
      <c r="B73" s="59" t="s">
        <v>185</v>
      </c>
    </row>
    <row r="74" spans="1:2">
      <c r="A74" s="59">
        <v>2272</v>
      </c>
      <c r="B74" s="59" t="s">
        <v>186</v>
      </c>
    </row>
    <row r="75" spans="1:2">
      <c r="A75" s="59">
        <v>2275</v>
      </c>
      <c r="B75" s="59" t="s">
        <v>187</v>
      </c>
    </row>
    <row r="76" spans="1:2">
      <c r="A76" s="59">
        <v>2276</v>
      </c>
      <c r="B76" s="59" t="s">
        <v>188</v>
      </c>
    </row>
    <row r="77" spans="1:2">
      <c r="A77" s="59">
        <v>2278</v>
      </c>
      <c r="B77" s="59" t="s">
        <v>330</v>
      </c>
    </row>
    <row r="78" spans="1:2">
      <c r="A78" s="59">
        <v>2279</v>
      </c>
      <c r="B78" s="59" t="s">
        <v>189</v>
      </c>
    </row>
    <row r="79" spans="1:2">
      <c r="A79" s="59">
        <v>2280</v>
      </c>
      <c r="B79" s="59" t="s">
        <v>190</v>
      </c>
    </row>
    <row r="80" spans="1:2">
      <c r="A80" s="59">
        <v>2282</v>
      </c>
      <c r="B80" s="59" t="s">
        <v>191</v>
      </c>
    </row>
    <row r="81" spans="1:2">
      <c r="A81" s="59">
        <v>2285</v>
      </c>
      <c r="B81" s="59" t="s">
        <v>192</v>
      </c>
    </row>
    <row r="82" spans="1:2">
      <c r="A82" s="59">
        <v>2287</v>
      </c>
      <c r="B82" s="59" t="s">
        <v>193</v>
      </c>
    </row>
    <row r="83" spans="1:2">
      <c r="A83" s="59">
        <v>2289</v>
      </c>
      <c r="B83" s="59" t="s">
        <v>194</v>
      </c>
    </row>
    <row r="84" spans="1:2">
      <c r="A84" s="59">
        <v>2296</v>
      </c>
      <c r="B84" s="59" t="s">
        <v>195</v>
      </c>
    </row>
    <row r="85" spans="1:2">
      <c r="A85" s="59">
        <v>2298</v>
      </c>
      <c r="B85" s="59" t="s">
        <v>196</v>
      </c>
    </row>
    <row r="86" spans="1:2">
      <c r="A86" s="59">
        <v>2300</v>
      </c>
      <c r="B86" s="59" t="s">
        <v>197</v>
      </c>
    </row>
    <row r="87" spans="1:2">
      <c r="A87" s="59">
        <v>2312</v>
      </c>
      <c r="B87" s="59" t="s">
        <v>198</v>
      </c>
    </row>
    <row r="88" spans="1:2">
      <c r="A88" s="59">
        <v>2318</v>
      </c>
      <c r="B88" s="59" t="s">
        <v>199</v>
      </c>
    </row>
    <row r="89" spans="1:2">
      <c r="A89" s="59">
        <v>2320</v>
      </c>
      <c r="B89" s="59" t="s">
        <v>200</v>
      </c>
    </row>
    <row r="90" spans="1:2">
      <c r="A90" s="59">
        <v>2321</v>
      </c>
      <c r="B90" s="59" t="s">
        <v>201</v>
      </c>
    </row>
    <row r="91" spans="1:2">
      <c r="A91" s="59">
        <v>2322</v>
      </c>
      <c r="B91" s="59" t="s">
        <v>202</v>
      </c>
    </row>
    <row r="92" spans="1:2">
      <c r="A92" s="59">
        <v>2326</v>
      </c>
      <c r="B92" s="59" t="s">
        <v>203</v>
      </c>
    </row>
    <row r="93" spans="1:2">
      <c r="A93" s="59">
        <v>2327</v>
      </c>
      <c r="B93" s="59" t="s">
        <v>204</v>
      </c>
    </row>
    <row r="94" spans="1:2">
      <c r="A94" s="59">
        <v>2328</v>
      </c>
      <c r="B94" s="59" t="s">
        <v>205</v>
      </c>
    </row>
    <row r="95" spans="1:2">
      <c r="A95" s="59">
        <v>2329</v>
      </c>
      <c r="B95" s="59" t="s">
        <v>206</v>
      </c>
    </row>
    <row r="96" spans="1:2">
      <c r="A96" s="59">
        <v>2337</v>
      </c>
      <c r="B96" s="59" t="s">
        <v>207</v>
      </c>
    </row>
    <row r="97" spans="1:2">
      <c r="A97" s="59">
        <v>2340</v>
      </c>
      <c r="B97" s="59" t="s">
        <v>208</v>
      </c>
    </row>
    <row r="98" spans="1:2">
      <c r="A98" s="59">
        <v>2345</v>
      </c>
      <c r="B98" s="59" t="s">
        <v>209</v>
      </c>
    </row>
    <row r="99" spans="1:2">
      <c r="A99" s="59">
        <v>2431</v>
      </c>
      <c r="B99" s="59" t="s">
        <v>210</v>
      </c>
    </row>
    <row r="100" spans="1:2">
      <c r="A100" s="59">
        <v>2434</v>
      </c>
      <c r="B100" s="59" t="s">
        <v>211</v>
      </c>
    </row>
    <row r="101" spans="1:2">
      <c r="A101" s="59">
        <v>2454</v>
      </c>
      <c r="B101" s="59" t="s">
        <v>212</v>
      </c>
    </row>
    <row r="102" spans="1:2">
      <c r="A102" s="59">
        <v>2459</v>
      </c>
      <c r="B102" s="59" t="s">
        <v>213</v>
      </c>
    </row>
    <row r="103" spans="1:2">
      <c r="A103" s="59">
        <v>2465</v>
      </c>
      <c r="B103" s="59" t="s">
        <v>214</v>
      </c>
    </row>
    <row r="104" spans="1:2">
      <c r="A104" s="59">
        <v>2471</v>
      </c>
      <c r="B104" s="59" t="s">
        <v>331</v>
      </c>
    </row>
    <row r="105" spans="1:2">
      <c r="A105" s="59">
        <v>2474</v>
      </c>
      <c r="B105" s="59" t="s">
        <v>215</v>
      </c>
    </row>
    <row r="106" spans="1:2">
      <c r="A106" s="59">
        <v>2482</v>
      </c>
      <c r="B106" s="59" t="s">
        <v>216</v>
      </c>
    </row>
    <row r="107" spans="1:2">
      <c r="A107" s="59">
        <v>2490</v>
      </c>
      <c r="B107" s="59" t="s">
        <v>217</v>
      </c>
    </row>
    <row r="108" spans="1:2">
      <c r="A108" s="59">
        <v>2509</v>
      </c>
      <c r="B108" s="59" t="s">
        <v>218</v>
      </c>
    </row>
    <row r="109" spans="1:2">
      <c r="A109" s="59">
        <v>2510</v>
      </c>
      <c r="B109" s="59" t="s">
        <v>219</v>
      </c>
    </row>
    <row r="110" spans="1:2">
      <c r="A110" s="59">
        <v>2514</v>
      </c>
      <c r="B110" s="59" t="s">
        <v>220</v>
      </c>
    </row>
    <row r="111" spans="1:2">
      <c r="A111" s="59">
        <v>2519</v>
      </c>
      <c r="B111" s="59" t="s">
        <v>221</v>
      </c>
    </row>
    <row r="112" spans="1:2">
      <c r="A112" s="59">
        <v>2520</v>
      </c>
      <c r="B112" s="59" t="s">
        <v>332</v>
      </c>
    </row>
    <row r="113" spans="1:2">
      <c r="A113" s="59">
        <v>2524</v>
      </c>
      <c r="B113" s="59" t="s">
        <v>222</v>
      </c>
    </row>
    <row r="114" spans="1:2">
      <c r="A114" s="59">
        <v>2525</v>
      </c>
      <c r="B114" s="59" t="s">
        <v>223</v>
      </c>
    </row>
    <row r="115" spans="1:2">
      <c r="A115" s="59">
        <v>2530</v>
      </c>
      <c r="B115" s="59" t="s">
        <v>224</v>
      </c>
    </row>
    <row r="116" spans="1:2">
      <c r="A116" s="59">
        <v>2532</v>
      </c>
      <c r="B116" s="59" t="s">
        <v>225</v>
      </c>
    </row>
    <row r="117" spans="1:2">
      <c r="A117" s="59">
        <v>2534</v>
      </c>
      <c r="B117" s="59" t="s">
        <v>226</v>
      </c>
    </row>
    <row r="118" spans="1:2">
      <c r="A118" s="59">
        <v>2539</v>
      </c>
      <c r="B118" s="59" t="s">
        <v>227</v>
      </c>
    </row>
    <row r="119" spans="1:2">
      <c r="A119" s="59">
        <v>2545</v>
      </c>
      <c r="B119" s="59" t="s">
        <v>228</v>
      </c>
    </row>
    <row r="120" spans="1:2">
      <c r="A120" s="59">
        <v>2552</v>
      </c>
      <c r="B120" s="59" t="s">
        <v>229</v>
      </c>
    </row>
    <row r="121" spans="1:2">
      <c r="A121" s="59">
        <v>2559</v>
      </c>
      <c r="B121" s="59" t="s">
        <v>230</v>
      </c>
    </row>
    <row r="122" spans="1:2">
      <c r="A122" s="59">
        <v>2562</v>
      </c>
      <c r="B122" s="59" t="s">
        <v>231</v>
      </c>
    </row>
    <row r="123" spans="1:2">
      <c r="A123" s="59">
        <v>2569</v>
      </c>
      <c r="B123" s="59" t="s">
        <v>232</v>
      </c>
    </row>
    <row r="124" spans="1:2">
      <c r="A124" s="59">
        <v>2574</v>
      </c>
      <c r="B124" s="59" t="s">
        <v>233</v>
      </c>
    </row>
    <row r="125" spans="1:2">
      <c r="A125" s="59">
        <v>2578</v>
      </c>
      <c r="B125" s="59" t="s">
        <v>234</v>
      </c>
    </row>
    <row r="126" spans="1:2">
      <c r="A126" s="59">
        <v>2586</v>
      </c>
      <c r="B126" s="59" t="s">
        <v>235</v>
      </c>
    </row>
    <row r="127" spans="1:2">
      <c r="A127" s="59">
        <v>2603</v>
      </c>
      <c r="B127" s="59" t="s">
        <v>236</v>
      </c>
    </row>
    <row r="128" spans="1:2">
      <c r="A128" s="59">
        <v>2607</v>
      </c>
      <c r="B128" s="59" t="s">
        <v>237</v>
      </c>
    </row>
    <row r="129" spans="1:2">
      <c r="A129" s="59">
        <v>2611</v>
      </c>
      <c r="B129" s="59" t="s">
        <v>333</v>
      </c>
    </row>
    <row r="130" spans="1:2">
      <c r="A130" s="59">
        <v>2615</v>
      </c>
      <c r="B130" s="59" t="s">
        <v>238</v>
      </c>
    </row>
    <row r="131" spans="1:2">
      <c r="A131" s="59">
        <v>2626</v>
      </c>
      <c r="B131" s="59" t="s">
        <v>239</v>
      </c>
    </row>
    <row r="132" spans="1:2">
      <c r="A132" s="59">
        <v>2627</v>
      </c>
      <c r="B132" s="59" t="s">
        <v>240</v>
      </c>
    </row>
    <row r="133" spans="1:2">
      <c r="A133" s="59">
        <v>2629</v>
      </c>
      <c r="B133" s="59" t="s">
        <v>334</v>
      </c>
    </row>
    <row r="134" spans="1:2">
      <c r="A134" s="59">
        <v>2632</v>
      </c>
      <c r="B134" s="59" t="s">
        <v>241</v>
      </c>
    </row>
    <row r="135" spans="1:2">
      <c r="A135" s="59">
        <v>2643</v>
      </c>
      <c r="B135" s="59" t="s">
        <v>242</v>
      </c>
    </row>
    <row r="136" spans="1:2">
      <c r="A136" s="59">
        <v>2648</v>
      </c>
      <c r="B136" s="59" t="s">
        <v>243</v>
      </c>
    </row>
    <row r="137" spans="1:2">
      <c r="A137" s="59">
        <v>2651</v>
      </c>
      <c r="B137" s="59" t="s">
        <v>335</v>
      </c>
    </row>
    <row r="138" spans="1:2">
      <c r="A138" s="59">
        <v>2653</v>
      </c>
      <c r="B138" s="59" t="s">
        <v>244</v>
      </c>
    </row>
    <row r="139" spans="1:2">
      <c r="A139" s="59">
        <v>2661</v>
      </c>
      <c r="B139" s="59" t="s">
        <v>245</v>
      </c>
    </row>
    <row r="140" spans="1:2">
      <c r="A140" s="59">
        <v>2662</v>
      </c>
      <c r="B140" s="59" t="s">
        <v>246</v>
      </c>
    </row>
    <row r="141" spans="1:2">
      <c r="A141" s="59">
        <v>2672</v>
      </c>
      <c r="B141" s="59" t="s">
        <v>247</v>
      </c>
    </row>
    <row r="142" spans="1:2">
      <c r="A142" s="59">
        <v>2674</v>
      </c>
      <c r="B142" s="59" t="s">
        <v>248</v>
      </c>
    </row>
    <row r="143" spans="1:2">
      <c r="A143" s="59">
        <v>2680</v>
      </c>
      <c r="B143" s="59" t="s">
        <v>249</v>
      </c>
    </row>
    <row r="144" spans="1:2">
      <c r="A144" s="59">
        <v>2682</v>
      </c>
      <c r="B144" s="59" t="s">
        <v>250</v>
      </c>
    </row>
    <row r="145" spans="1:2">
      <c r="A145" s="59">
        <v>2689</v>
      </c>
      <c r="B145" s="59" t="s">
        <v>336</v>
      </c>
    </row>
    <row r="146" spans="1:2">
      <c r="A146" s="59">
        <v>2692</v>
      </c>
      <c r="B146" s="59" t="s">
        <v>337</v>
      </c>
    </row>
    <row r="147" spans="1:2">
      <c r="A147" s="59">
        <v>3010</v>
      </c>
      <c r="B147" s="59" t="s">
        <v>338</v>
      </c>
    </row>
    <row r="148" spans="1:2">
      <c r="A148" s="59">
        <v>3015</v>
      </c>
      <c r="B148" s="59" t="s">
        <v>339</v>
      </c>
    </row>
    <row r="149" spans="1:2">
      <c r="A149" s="59">
        <v>3020</v>
      </c>
      <c r="B149" s="59" t="s">
        <v>340</v>
      </c>
    </row>
    <row r="150" spans="1:2">
      <c r="A150" s="59">
        <v>3022</v>
      </c>
      <c r="B150" s="59" t="s">
        <v>341</v>
      </c>
    </row>
    <row r="151" spans="1:2">
      <c r="A151" s="59">
        <v>3023</v>
      </c>
      <c r="B151" s="59" t="s">
        <v>342</v>
      </c>
    </row>
    <row r="152" spans="1:2">
      <c r="A152" s="59">
        <v>3027</v>
      </c>
      <c r="B152" s="59" t="s">
        <v>343</v>
      </c>
    </row>
    <row r="153" spans="1:2">
      <c r="A153" s="59">
        <v>3029</v>
      </c>
      <c r="B153" s="59" t="s">
        <v>344</v>
      </c>
    </row>
    <row r="154" spans="1:2">
      <c r="A154" s="59">
        <v>3032</v>
      </c>
      <c r="B154" s="59" t="s">
        <v>345</v>
      </c>
    </row>
    <row r="155" spans="1:2">
      <c r="A155" s="59">
        <v>3033</v>
      </c>
      <c r="B155" s="59" t="s">
        <v>346</v>
      </c>
    </row>
    <row r="156" spans="1:2">
      <c r="A156" s="59">
        <v>3034</v>
      </c>
      <c r="B156" s="59" t="s">
        <v>347</v>
      </c>
    </row>
    <row r="157" spans="1:2">
      <c r="A157" s="59">
        <v>3035</v>
      </c>
      <c r="B157" s="59" t="s">
        <v>348</v>
      </c>
    </row>
    <row r="158" spans="1:2">
      <c r="A158" s="59">
        <v>3037</v>
      </c>
      <c r="B158" s="59" t="s">
        <v>349</v>
      </c>
    </row>
    <row r="159" spans="1:2">
      <c r="A159" s="59">
        <v>3042</v>
      </c>
      <c r="B159" s="59" t="s">
        <v>350</v>
      </c>
    </row>
    <row r="160" spans="1:2">
      <c r="A160" s="59">
        <v>3043</v>
      </c>
      <c r="B160" s="59" t="s">
        <v>351</v>
      </c>
    </row>
    <row r="161" spans="1:2">
      <c r="A161" s="59">
        <v>3049</v>
      </c>
      <c r="B161" s="59" t="s">
        <v>352</v>
      </c>
    </row>
    <row r="162" spans="1:2">
      <c r="A162" s="59">
        <v>3050</v>
      </c>
      <c r="B162" s="59" t="s">
        <v>353</v>
      </c>
    </row>
    <row r="163" spans="1:2">
      <c r="A163" s="59">
        <v>3052</v>
      </c>
      <c r="B163" s="59" t="s">
        <v>354</v>
      </c>
    </row>
    <row r="164" spans="1:2">
      <c r="A164" s="59">
        <v>3053</v>
      </c>
      <c r="B164" s="59" t="s">
        <v>355</v>
      </c>
    </row>
    <row r="165" spans="1:2">
      <c r="A165" s="59">
        <v>3054</v>
      </c>
      <c r="B165" s="59" t="s">
        <v>356</v>
      </c>
    </row>
    <row r="166" spans="1:2">
      <c r="A166" s="59">
        <v>3055</v>
      </c>
      <c r="B166" s="59" t="s">
        <v>357</v>
      </c>
    </row>
    <row r="167" spans="1:2">
      <c r="A167" s="59">
        <v>3057</v>
      </c>
      <c r="B167" s="59" t="s">
        <v>358</v>
      </c>
    </row>
    <row r="168" spans="1:2">
      <c r="A168" s="59">
        <v>3061</v>
      </c>
      <c r="B168" s="59" t="s">
        <v>359</v>
      </c>
    </row>
    <row r="169" spans="1:2">
      <c r="A169" s="59">
        <v>3062</v>
      </c>
      <c r="B169" s="59" t="s">
        <v>360</v>
      </c>
    </row>
    <row r="170" spans="1:2">
      <c r="A170" s="59">
        <v>3067</v>
      </c>
      <c r="B170" s="59" t="s">
        <v>361</v>
      </c>
    </row>
    <row r="171" spans="1:2">
      <c r="A171" s="59">
        <v>3069</v>
      </c>
      <c r="B171" s="59" t="s">
        <v>362</v>
      </c>
    </row>
    <row r="172" spans="1:2">
      <c r="A172" s="59">
        <v>3072</v>
      </c>
      <c r="B172" s="59" t="s">
        <v>251</v>
      </c>
    </row>
    <row r="173" spans="1:2">
      <c r="A173" s="59">
        <v>3073</v>
      </c>
      <c r="B173" s="59" t="s">
        <v>252</v>
      </c>
    </row>
    <row r="174" spans="1:2">
      <c r="A174" s="59">
        <v>3081</v>
      </c>
      <c r="B174" s="59" t="s">
        <v>363</v>
      </c>
    </row>
    <row r="175" spans="1:2">
      <c r="A175" s="59">
        <v>3082</v>
      </c>
      <c r="B175" s="59" t="s">
        <v>364</v>
      </c>
    </row>
    <row r="176" spans="1:2">
      <c r="A176" s="59">
        <v>3083</v>
      </c>
      <c r="B176" s="59" t="s">
        <v>365</v>
      </c>
    </row>
    <row r="177" spans="1:2">
      <c r="A177" s="59">
        <v>3084</v>
      </c>
      <c r="B177" s="59" t="s">
        <v>366</v>
      </c>
    </row>
    <row r="178" spans="1:2">
      <c r="A178" s="59">
        <v>3088</v>
      </c>
      <c r="B178" s="59" t="s">
        <v>367</v>
      </c>
    </row>
    <row r="179" spans="1:2">
      <c r="A179" s="59">
        <v>3089</v>
      </c>
      <c r="B179" s="59" t="s">
        <v>368</v>
      </c>
    </row>
    <row r="180" spans="1:2">
      <c r="A180" s="59">
        <v>3090</v>
      </c>
      <c r="B180" s="59" t="s">
        <v>369</v>
      </c>
    </row>
    <row r="181" spans="1:2">
      <c r="A181" s="59">
        <v>3091</v>
      </c>
      <c r="B181" s="59" t="s">
        <v>370</v>
      </c>
    </row>
    <row r="182" spans="1:2">
      <c r="A182" s="59">
        <v>3092</v>
      </c>
      <c r="B182" s="59" t="s">
        <v>371</v>
      </c>
    </row>
    <row r="183" spans="1:2">
      <c r="A183" s="59">
        <v>3106</v>
      </c>
      <c r="B183" s="59" t="s">
        <v>372</v>
      </c>
    </row>
    <row r="184" spans="1:2">
      <c r="A184" s="59">
        <v>3108</v>
      </c>
      <c r="B184" s="59" t="s">
        <v>373</v>
      </c>
    </row>
    <row r="185" spans="1:2">
      <c r="A185" s="59">
        <v>3109</v>
      </c>
      <c r="B185" s="59" t="s">
        <v>374</v>
      </c>
    </row>
    <row r="186" spans="1:2">
      <c r="A186" s="59">
        <v>3111</v>
      </c>
      <c r="B186" s="59" t="s">
        <v>375</v>
      </c>
    </row>
    <row r="187" spans="1:2">
      <c r="A187" s="59">
        <v>3117</v>
      </c>
      <c r="B187" s="59" t="s">
        <v>376</v>
      </c>
    </row>
    <row r="188" spans="1:2">
      <c r="A188" s="59">
        <v>3120</v>
      </c>
      <c r="B188" s="59" t="s">
        <v>377</v>
      </c>
    </row>
    <row r="189" spans="1:2">
      <c r="A189" s="59">
        <v>3122</v>
      </c>
      <c r="B189" s="59" t="s">
        <v>378</v>
      </c>
    </row>
    <row r="190" spans="1:2">
      <c r="A190" s="59">
        <v>3123</v>
      </c>
      <c r="B190" s="59" t="s">
        <v>379</v>
      </c>
    </row>
    <row r="191" spans="1:2">
      <c r="A191" s="59">
        <v>3126</v>
      </c>
      <c r="B191" s="59" t="s">
        <v>380</v>
      </c>
    </row>
    <row r="192" spans="1:2">
      <c r="A192" s="59">
        <v>3129</v>
      </c>
      <c r="B192" s="59" t="s">
        <v>381</v>
      </c>
    </row>
    <row r="193" spans="1:2">
      <c r="A193" s="59">
        <v>3130</v>
      </c>
      <c r="B193" s="59" t="s">
        <v>382</v>
      </c>
    </row>
    <row r="194" spans="1:2">
      <c r="A194" s="59">
        <v>3134</v>
      </c>
      <c r="B194" s="59" t="s">
        <v>383</v>
      </c>
    </row>
    <row r="195" spans="1:2">
      <c r="A195" s="59">
        <v>3136</v>
      </c>
      <c r="B195" s="59" t="s">
        <v>384</v>
      </c>
    </row>
    <row r="196" spans="1:2">
      <c r="A196" s="59">
        <v>3137</v>
      </c>
      <c r="B196" s="59" t="s">
        <v>385</v>
      </c>
    </row>
    <row r="197" spans="1:2">
      <c r="A197" s="59">
        <v>3138</v>
      </c>
      <c r="B197" s="59" t="s">
        <v>386</v>
      </c>
    </row>
    <row r="198" spans="1:2">
      <c r="A198" s="59">
        <v>3139</v>
      </c>
      <c r="B198" s="59" t="s">
        <v>387</v>
      </c>
    </row>
    <row r="199" spans="1:2">
      <c r="A199" s="59">
        <v>3145</v>
      </c>
      <c r="B199" s="59" t="s">
        <v>388</v>
      </c>
    </row>
    <row r="200" spans="1:2">
      <c r="A200" s="59">
        <v>3146</v>
      </c>
      <c r="B200" s="59" t="s">
        <v>389</v>
      </c>
    </row>
    <row r="201" spans="1:2">
      <c r="A201" s="59">
        <v>3149</v>
      </c>
      <c r="B201" s="59" t="s">
        <v>390</v>
      </c>
    </row>
    <row r="202" spans="1:2">
      <c r="A202" s="59">
        <v>3150</v>
      </c>
      <c r="B202" s="59" t="s">
        <v>391</v>
      </c>
    </row>
    <row r="203" spans="1:2">
      <c r="A203" s="59">
        <v>3153</v>
      </c>
      <c r="B203" s="59" t="s">
        <v>392</v>
      </c>
    </row>
    <row r="204" spans="1:2">
      <c r="A204" s="59">
        <v>3154</v>
      </c>
      <c r="B204" s="59" t="s">
        <v>393</v>
      </c>
    </row>
    <row r="205" spans="1:2">
      <c r="A205" s="59">
        <v>3155</v>
      </c>
      <c r="B205" s="59" t="s">
        <v>394</v>
      </c>
    </row>
    <row r="206" spans="1:2">
      <c r="A206" s="59">
        <v>3158</v>
      </c>
      <c r="B206" s="59" t="s">
        <v>395</v>
      </c>
    </row>
    <row r="207" spans="1:2">
      <c r="A207" s="59">
        <v>3159</v>
      </c>
      <c r="B207" s="59" t="s">
        <v>396</v>
      </c>
    </row>
    <row r="208" spans="1:2">
      <c r="A208" s="59">
        <v>3160</v>
      </c>
      <c r="B208" s="59" t="s">
        <v>397</v>
      </c>
    </row>
    <row r="209" spans="1:2">
      <c r="A209" s="59">
        <v>3167</v>
      </c>
      <c r="B209" s="59" t="s">
        <v>398</v>
      </c>
    </row>
    <row r="210" spans="1:2">
      <c r="A210" s="59">
        <v>3168</v>
      </c>
      <c r="B210" s="59" t="s">
        <v>399</v>
      </c>
    </row>
    <row r="211" spans="1:2">
      <c r="A211" s="59">
        <v>3169</v>
      </c>
      <c r="B211" s="59" t="s">
        <v>400</v>
      </c>
    </row>
    <row r="212" spans="1:2">
      <c r="A212" s="59">
        <v>3171</v>
      </c>
      <c r="B212" s="59" t="s">
        <v>401</v>
      </c>
    </row>
    <row r="213" spans="1:2">
      <c r="A213" s="59">
        <v>3173</v>
      </c>
      <c r="B213" s="59" t="s">
        <v>402</v>
      </c>
    </row>
    <row r="214" spans="1:2">
      <c r="A214" s="59">
        <v>3175</v>
      </c>
      <c r="B214" s="59" t="s">
        <v>518</v>
      </c>
    </row>
    <row r="215" spans="1:2">
      <c r="A215" s="59">
        <v>3178</v>
      </c>
      <c r="B215" s="59" t="s">
        <v>403</v>
      </c>
    </row>
    <row r="216" spans="1:2">
      <c r="A216" s="59">
        <v>3179</v>
      </c>
      <c r="B216" s="59" t="s">
        <v>404</v>
      </c>
    </row>
    <row r="217" spans="1:2">
      <c r="A217" s="59">
        <v>3181</v>
      </c>
      <c r="B217" s="59" t="s">
        <v>405</v>
      </c>
    </row>
    <row r="218" spans="1:2">
      <c r="A218" s="59">
        <v>3182</v>
      </c>
      <c r="B218" s="59" t="s">
        <v>406</v>
      </c>
    </row>
    <row r="219" spans="1:2">
      <c r="A219" s="59">
        <v>3183</v>
      </c>
      <c r="B219" s="59" t="s">
        <v>407</v>
      </c>
    </row>
    <row r="220" spans="1:2">
      <c r="A220" s="59">
        <v>3186</v>
      </c>
      <c r="B220" s="59" t="s">
        <v>408</v>
      </c>
    </row>
    <row r="221" spans="1:2">
      <c r="A221" s="59">
        <v>3198</v>
      </c>
      <c r="B221" s="59" t="s">
        <v>409</v>
      </c>
    </row>
    <row r="222" spans="1:2">
      <c r="A222" s="59">
        <v>3199</v>
      </c>
      <c r="B222" s="59" t="s">
        <v>410</v>
      </c>
    </row>
    <row r="223" spans="1:2">
      <c r="A223" s="59">
        <v>3201</v>
      </c>
      <c r="B223" s="59" t="s">
        <v>411</v>
      </c>
    </row>
    <row r="224" spans="1:2">
      <c r="A224" s="59">
        <v>3282</v>
      </c>
      <c r="B224" s="59" t="s">
        <v>412</v>
      </c>
    </row>
    <row r="225" spans="1:2">
      <c r="A225" s="59">
        <v>3284</v>
      </c>
      <c r="B225" s="59" t="s">
        <v>253</v>
      </c>
    </row>
    <row r="226" spans="1:2">
      <c r="A226" s="59">
        <v>3289</v>
      </c>
      <c r="B226" s="59" t="s">
        <v>413</v>
      </c>
    </row>
    <row r="227" spans="1:2">
      <c r="A227" s="59">
        <v>3294</v>
      </c>
      <c r="B227" s="59" t="s">
        <v>414</v>
      </c>
    </row>
    <row r="228" spans="1:2">
      <c r="A228" s="59">
        <v>3295</v>
      </c>
      <c r="B228" s="59" t="s">
        <v>415</v>
      </c>
    </row>
    <row r="229" spans="1:2">
      <c r="A229" s="59">
        <v>3296</v>
      </c>
      <c r="B229" s="59" t="s">
        <v>416</v>
      </c>
    </row>
    <row r="230" spans="1:2">
      <c r="A230" s="59">
        <v>3297</v>
      </c>
      <c r="B230" s="59" t="s">
        <v>417</v>
      </c>
    </row>
    <row r="231" spans="1:2">
      <c r="A231" s="59">
        <v>3298</v>
      </c>
      <c r="B231" s="59" t="s">
        <v>418</v>
      </c>
    </row>
    <row r="232" spans="1:2">
      <c r="A232" s="59">
        <v>3299</v>
      </c>
      <c r="B232" s="59" t="s">
        <v>419</v>
      </c>
    </row>
    <row r="233" spans="1:2">
      <c r="A233" s="59">
        <v>3303</v>
      </c>
      <c r="B233" s="59" t="s">
        <v>420</v>
      </c>
    </row>
    <row r="234" spans="1:2">
      <c r="A234" s="59">
        <v>3307</v>
      </c>
      <c r="B234" s="59" t="s">
        <v>421</v>
      </c>
    </row>
    <row r="235" spans="1:2">
      <c r="A235" s="59">
        <v>3308</v>
      </c>
      <c r="B235" s="59" t="s">
        <v>422</v>
      </c>
    </row>
    <row r="236" spans="1:2">
      <c r="A236" s="59">
        <v>3309</v>
      </c>
      <c r="B236" s="59" t="s">
        <v>423</v>
      </c>
    </row>
    <row r="237" spans="1:2">
      <c r="A237" s="59">
        <v>3312</v>
      </c>
      <c r="B237" s="59" t="s">
        <v>424</v>
      </c>
    </row>
    <row r="238" spans="1:2">
      <c r="A238" s="59">
        <v>3314</v>
      </c>
      <c r="B238" s="59" t="s">
        <v>425</v>
      </c>
    </row>
    <row r="239" spans="1:2">
      <c r="A239" s="59">
        <v>3317</v>
      </c>
      <c r="B239" s="59" t="s">
        <v>426</v>
      </c>
    </row>
    <row r="240" spans="1:2">
      <c r="A240" s="59">
        <v>3318</v>
      </c>
      <c r="B240" s="59" t="s">
        <v>427</v>
      </c>
    </row>
    <row r="241" spans="1:2">
      <c r="A241" s="59">
        <v>3320</v>
      </c>
      <c r="B241" s="59" t="s">
        <v>428</v>
      </c>
    </row>
    <row r="242" spans="1:2">
      <c r="A242" s="59">
        <v>3322</v>
      </c>
      <c r="B242" s="59" t="s">
        <v>429</v>
      </c>
    </row>
    <row r="243" spans="1:2">
      <c r="A243" s="59">
        <v>3323</v>
      </c>
      <c r="B243" s="59" t="s">
        <v>430</v>
      </c>
    </row>
    <row r="244" spans="1:2">
      <c r="A244" s="59">
        <v>3325</v>
      </c>
      <c r="B244" s="59" t="s">
        <v>431</v>
      </c>
    </row>
    <row r="245" spans="1:2">
      <c r="A245" s="59">
        <v>3328</v>
      </c>
      <c r="B245" s="59" t="s">
        <v>432</v>
      </c>
    </row>
    <row r="246" spans="1:2">
      <c r="A246" s="59">
        <v>3332</v>
      </c>
      <c r="B246" s="59" t="s">
        <v>433</v>
      </c>
    </row>
    <row r="247" spans="1:2">
      <c r="A247" s="59">
        <v>3337</v>
      </c>
      <c r="B247" s="59" t="s">
        <v>434</v>
      </c>
    </row>
    <row r="248" spans="1:2">
      <c r="A248" s="59">
        <v>3338</v>
      </c>
      <c r="B248" s="59" t="s">
        <v>435</v>
      </c>
    </row>
    <row r="249" spans="1:2">
      <c r="A249" s="59">
        <v>3339</v>
      </c>
      <c r="B249" s="59" t="s">
        <v>436</v>
      </c>
    </row>
    <row r="250" spans="1:2">
      <c r="A250" s="59">
        <v>3340</v>
      </c>
      <c r="B250" s="59" t="s">
        <v>437</v>
      </c>
    </row>
    <row r="251" spans="1:2">
      <c r="A251" s="59">
        <v>3346</v>
      </c>
      <c r="B251" s="59" t="s">
        <v>438</v>
      </c>
    </row>
    <row r="252" spans="1:2">
      <c r="A252" s="59">
        <v>3347</v>
      </c>
      <c r="B252" s="59" t="s">
        <v>439</v>
      </c>
    </row>
    <row r="253" spans="1:2">
      <c r="A253" s="59">
        <v>3350</v>
      </c>
      <c r="B253" s="59" t="s">
        <v>440</v>
      </c>
    </row>
    <row r="254" spans="1:2">
      <c r="A254" s="59">
        <v>3351</v>
      </c>
      <c r="B254" s="59" t="s">
        <v>441</v>
      </c>
    </row>
    <row r="255" spans="1:2">
      <c r="A255" s="59">
        <v>3356</v>
      </c>
      <c r="B255" s="59" t="s">
        <v>442</v>
      </c>
    </row>
    <row r="256" spans="1:2">
      <c r="A256" s="59">
        <v>3360</v>
      </c>
      <c r="B256" s="59" t="s">
        <v>443</v>
      </c>
    </row>
    <row r="257" spans="1:2">
      <c r="A257" s="59">
        <v>3364</v>
      </c>
      <c r="B257" s="59" t="s">
        <v>444</v>
      </c>
    </row>
    <row r="258" spans="1:2">
      <c r="A258" s="59">
        <v>3373</v>
      </c>
      <c r="B258" s="59" t="s">
        <v>445</v>
      </c>
    </row>
    <row r="259" spans="1:2">
      <c r="A259" s="59">
        <v>3718</v>
      </c>
      <c r="B259" s="59" t="s">
        <v>254</v>
      </c>
    </row>
    <row r="260" spans="1:2">
      <c r="A260" s="59">
        <v>3722</v>
      </c>
      <c r="B260" s="59" t="s">
        <v>255</v>
      </c>
    </row>
    <row r="261" spans="1:2">
      <c r="A261" s="59">
        <v>3728</v>
      </c>
      <c r="B261" s="59" t="s">
        <v>446</v>
      </c>
    </row>
    <row r="262" spans="1:2">
      <c r="A262" s="59">
        <v>3733</v>
      </c>
      <c r="B262" s="59" t="s">
        <v>256</v>
      </c>
    </row>
    <row r="263" spans="1:2">
      <c r="A263" s="59">
        <v>3749</v>
      </c>
      <c r="B263" s="59" t="s">
        <v>257</v>
      </c>
    </row>
    <row r="264" spans="1:2">
      <c r="A264" s="59">
        <v>3893</v>
      </c>
      <c r="B264" s="59" t="s">
        <v>258</v>
      </c>
    </row>
    <row r="265" spans="1:2">
      <c r="A265" s="59">
        <v>3896</v>
      </c>
      <c r="B265" s="59" t="s">
        <v>447</v>
      </c>
    </row>
    <row r="266" spans="1:2">
      <c r="A266" s="59">
        <v>3898</v>
      </c>
      <c r="B266" s="59" t="s">
        <v>448</v>
      </c>
    </row>
    <row r="267" spans="1:2">
      <c r="A267" s="59">
        <v>3902</v>
      </c>
      <c r="B267" s="59" t="s">
        <v>449</v>
      </c>
    </row>
    <row r="268" spans="1:2">
      <c r="A268" s="59">
        <v>3904</v>
      </c>
      <c r="B268" s="59" t="s">
        <v>450</v>
      </c>
    </row>
    <row r="269" spans="1:2">
      <c r="A269" s="59">
        <v>3906</v>
      </c>
      <c r="B269" s="59" t="s">
        <v>451</v>
      </c>
    </row>
    <row r="270" spans="1:2">
      <c r="A270" s="59">
        <v>3907</v>
      </c>
      <c r="B270" s="59" t="s">
        <v>259</v>
      </c>
    </row>
    <row r="271" spans="1:2">
      <c r="A271" s="59">
        <v>3909</v>
      </c>
      <c r="B271" s="59" t="s">
        <v>452</v>
      </c>
    </row>
    <row r="272" spans="1:2">
      <c r="A272" s="59">
        <v>3910</v>
      </c>
      <c r="B272" s="59" t="s">
        <v>260</v>
      </c>
    </row>
    <row r="273" spans="1:2">
      <c r="A273" s="59">
        <v>3913</v>
      </c>
      <c r="B273" s="59" t="s">
        <v>261</v>
      </c>
    </row>
    <row r="274" spans="1:2">
      <c r="A274" s="59">
        <v>3916</v>
      </c>
      <c r="B274" s="59" t="s">
        <v>262</v>
      </c>
    </row>
    <row r="275" spans="1:2">
      <c r="A275" s="59">
        <v>3917</v>
      </c>
      <c r="B275" s="59" t="s">
        <v>453</v>
      </c>
    </row>
    <row r="276" spans="1:2">
      <c r="A276" s="59">
        <v>3918</v>
      </c>
      <c r="B276" s="59" t="s">
        <v>454</v>
      </c>
    </row>
    <row r="277" spans="1:2">
      <c r="A277" s="59">
        <v>3919</v>
      </c>
      <c r="B277" s="59" t="s">
        <v>455</v>
      </c>
    </row>
    <row r="278" spans="1:2">
      <c r="A278" s="59">
        <v>3920</v>
      </c>
      <c r="B278" s="59" t="s">
        <v>263</v>
      </c>
    </row>
    <row r="279" spans="1:2">
      <c r="A279" s="59">
        <v>4026</v>
      </c>
      <c r="B279" s="59" t="s">
        <v>456</v>
      </c>
    </row>
    <row r="280" spans="1:2">
      <c r="A280" s="59">
        <v>4040</v>
      </c>
      <c r="B280" s="59" t="s">
        <v>457</v>
      </c>
    </row>
    <row r="281" spans="1:2">
      <c r="A281" s="59">
        <v>4043</v>
      </c>
      <c r="B281" s="59" t="s">
        <v>264</v>
      </c>
    </row>
    <row r="282" spans="1:2">
      <c r="A282" s="59">
        <v>4045</v>
      </c>
      <c r="B282" s="59" t="s">
        <v>265</v>
      </c>
    </row>
    <row r="283" spans="1:2">
      <c r="A283" s="59">
        <v>4065</v>
      </c>
      <c r="B283" s="59" t="s">
        <v>266</v>
      </c>
    </row>
    <row r="284" spans="1:2">
      <c r="A284" s="59">
        <v>4109</v>
      </c>
      <c r="B284" s="59" t="s">
        <v>267</v>
      </c>
    </row>
    <row r="285" spans="1:2">
      <c r="A285" s="59">
        <v>4246</v>
      </c>
      <c r="B285" s="59" t="s">
        <v>458</v>
      </c>
    </row>
    <row r="286" spans="1:2">
      <c r="A286" s="59">
        <v>4522</v>
      </c>
      <c r="B286" s="59" t="s">
        <v>459</v>
      </c>
    </row>
    <row r="287" spans="1:2">
      <c r="A287" s="59">
        <v>4523</v>
      </c>
      <c r="B287" s="59" t="s">
        <v>268</v>
      </c>
    </row>
    <row r="288" spans="1:2">
      <c r="A288" s="59">
        <v>4534</v>
      </c>
      <c r="B288" s="59" t="s">
        <v>269</v>
      </c>
    </row>
    <row r="289" spans="1:2">
      <c r="A289" s="59">
        <v>4622</v>
      </c>
      <c r="B289" s="59" t="s">
        <v>460</v>
      </c>
    </row>
    <row r="290" spans="1:2">
      <c r="A290" s="59">
        <v>5200</v>
      </c>
      <c r="B290" s="59" t="s">
        <v>461</v>
      </c>
    </row>
    <row r="291" spans="1:2">
      <c r="A291" s="59">
        <v>5201</v>
      </c>
      <c r="B291" s="59" t="s">
        <v>270</v>
      </c>
    </row>
    <row r="292" spans="1:2">
      <c r="A292" s="59">
        <v>5202</v>
      </c>
      <c r="B292" s="59" t="s">
        <v>462</v>
      </c>
    </row>
    <row r="293" spans="1:2">
      <c r="A293" s="59">
        <v>5203</v>
      </c>
      <c r="B293" s="59" t="s">
        <v>271</v>
      </c>
    </row>
    <row r="294" spans="1:2">
      <c r="A294" s="59">
        <v>5206</v>
      </c>
      <c r="B294" s="59" t="s">
        <v>272</v>
      </c>
    </row>
    <row r="295" spans="1:2">
      <c r="A295" s="59">
        <v>5207</v>
      </c>
      <c r="B295" s="59" t="s">
        <v>273</v>
      </c>
    </row>
    <row r="296" spans="1:2">
      <c r="A296" s="59">
        <v>5208</v>
      </c>
      <c r="B296" s="59" t="s">
        <v>463</v>
      </c>
    </row>
    <row r="297" spans="1:2">
      <c r="A297" s="59">
        <v>5212</v>
      </c>
      <c r="B297" s="59" t="s">
        <v>274</v>
      </c>
    </row>
    <row r="298" spans="1:2">
      <c r="A298" s="59">
        <v>5213</v>
      </c>
      <c r="B298" s="59" t="s">
        <v>464</v>
      </c>
    </row>
    <row r="299" spans="1:2">
      <c r="A299" s="59">
        <v>5214</v>
      </c>
      <c r="B299" s="59" t="s">
        <v>465</v>
      </c>
    </row>
    <row r="300" spans="1:2">
      <c r="A300" s="59">
        <v>5218</v>
      </c>
      <c r="B300" s="59" t="s">
        <v>275</v>
      </c>
    </row>
    <row r="301" spans="1:2">
      <c r="A301" s="59">
        <v>5221</v>
      </c>
      <c r="B301" s="59" t="s">
        <v>276</v>
      </c>
    </row>
    <row r="302" spans="1:2">
      <c r="A302" s="59">
        <v>5223</v>
      </c>
      <c r="B302" s="59" t="s">
        <v>466</v>
      </c>
    </row>
    <row r="303" spans="1:2">
      <c r="A303" s="59">
        <v>5225</v>
      </c>
      <c r="B303" s="59" t="s">
        <v>277</v>
      </c>
    </row>
    <row r="304" spans="1:2">
      <c r="A304" s="59">
        <v>5226</v>
      </c>
      <c r="B304" s="59" t="s">
        <v>278</v>
      </c>
    </row>
    <row r="305" spans="1:2">
      <c r="A305" s="59">
        <v>5229</v>
      </c>
      <c r="B305" s="59" t="s">
        <v>279</v>
      </c>
    </row>
    <row r="306" spans="1:2">
      <c r="A306" s="59">
        <v>5407</v>
      </c>
      <c r="B306" s="59" t="s">
        <v>280</v>
      </c>
    </row>
    <row r="307" spans="1:2">
      <c r="A307" s="59">
        <v>5410</v>
      </c>
      <c r="B307" s="59" t="s">
        <v>467</v>
      </c>
    </row>
    <row r="308" spans="1:2">
      <c r="A308" s="59">
        <v>5412</v>
      </c>
      <c r="B308" s="59" t="s">
        <v>281</v>
      </c>
    </row>
    <row r="309" spans="1:2">
      <c r="A309" s="59">
        <v>5425</v>
      </c>
      <c r="B309" s="59" t="s">
        <v>468</v>
      </c>
    </row>
    <row r="310" spans="1:2">
      <c r="A310" s="59">
        <v>5426</v>
      </c>
      <c r="B310" s="59" t="s">
        <v>469</v>
      </c>
    </row>
    <row r="311" spans="1:2">
      <c r="A311" s="59">
        <v>5431</v>
      </c>
      <c r="B311" s="59" t="s">
        <v>282</v>
      </c>
    </row>
    <row r="312" spans="1:2">
      <c r="A312" s="59">
        <v>5447</v>
      </c>
      <c r="B312" s="59" t="s">
        <v>470</v>
      </c>
    </row>
    <row r="313" spans="1:2">
      <c r="A313" s="59">
        <v>5456</v>
      </c>
      <c r="B313" s="59" t="s">
        <v>283</v>
      </c>
    </row>
    <row r="314" spans="1:2">
      <c r="A314" s="59">
        <v>5459</v>
      </c>
      <c r="B314" s="59" t="s">
        <v>284</v>
      </c>
    </row>
    <row r="315" spans="1:2">
      <c r="A315" s="59">
        <v>5461</v>
      </c>
      <c r="B315" s="59" t="s">
        <v>471</v>
      </c>
    </row>
    <row r="316" spans="1:2">
      <c r="A316" s="59">
        <v>5468</v>
      </c>
      <c r="B316" s="59" t="s">
        <v>472</v>
      </c>
    </row>
    <row r="317" spans="1:2">
      <c r="A317" s="59">
        <v>7002</v>
      </c>
      <c r="B317" s="59" t="s">
        <v>285</v>
      </c>
    </row>
    <row r="318" spans="1:2">
      <c r="A318" s="59">
        <v>7021</v>
      </c>
      <c r="B318" s="59" t="s">
        <v>286</v>
      </c>
    </row>
    <row r="319" spans="1:2">
      <c r="A319" s="59">
        <v>7032</v>
      </c>
      <c r="B319" s="59" t="s">
        <v>287</v>
      </c>
    </row>
    <row r="320" spans="1:2">
      <c r="A320" s="59">
        <v>7033</v>
      </c>
      <c r="B320" s="59" t="s">
        <v>288</v>
      </c>
    </row>
    <row r="321" spans="1:2">
      <c r="A321" s="59">
        <v>7039</v>
      </c>
      <c r="B321" s="59" t="s">
        <v>473</v>
      </c>
    </row>
    <row r="322" spans="1:2">
      <c r="A322" s="59">
        <v>7040</v>
      </c>
      <c r="B322" s="59" t="s">
        <v>474</v>
      </c>
    </row>
    <row r="323" spans="1:2">
      <c r="A323" s="59">
        <v>7041</v>
      </c>
      <c r="B323" s="59" t="s">
        <v>475</v>
      </c>
    </row>
    <row r="324" spans="1:2">
      <c r="A324" s="59">
        <v>7043</v>
      </c>
      <c r="B324" s="59" t="s">
        <v>476</v>
      </c>
    </row>
    <row r="325" spans="1:2">
      <c r="A325" s="59">
        <v>7044</v>
      </c>
      <c r="B325" s="59" t="s">
        <v>289</v>
      </c>
    </row>
    <row r="326" spans="1:2">
      <c r="A326" s="59">
        <v>7045</v>
      </c>
      <c r="B326" s="59" t="s">
        <v>290</v>
      </c>
    </row>
    <row r="327" spans="1:2">
      <c r="A327" s="59">
        <v>7051</v>
      </c>
      <c r="B327" s="59" t="s">
        <v>477</v>
      </c>
    </row>
    <row r="328" spans="1:2">
      <c r="A328" s="59">
        <v>7052</v>
      </c>
      <c r="B328" s="59" t="s">
        <v>478</v>
      </c>
    </row>
    <row r="329" spans="1:2">
      <c r="A329" s="59">
        <v>7056</v>
      </c>
      <c r="B329" s="59" t="s">
        <v>291</v>
      </c>
    </row>
    <row r="330" spans="1:2">
      <c r="A330" s="59">
        <v>7058</v>
      </c>
      <c r="B330" s="59" t="s">
        <v>292</v>
      </c>
    </row>
    <row r="331" spans="1:2">
      <c r="A331" s="59">
        <v>7062</v>
      </c>
      <c r="B331" s="59" t="s">
        <v>479</v>
      </c>
    </row>
    <row r="332" spans="1:2">
      <c r="A332" s="59">
        <v>7063</v>
      </c>
      <c r="B332" s="59" t="s">
        <v>293</v>
      </c>
    </row>
    <row r="333" spans="1:2">
      <c r="A333" s="59">
        <v>7067</v>
      </c>
      <c r="B333" s="59" t="s">
        <v>294</v>
      </c>
    </row>
    <row r="334" spans="1:2">
      <c r="A334" s="59">
        <v>7069</v>
      </c>
      <c r="B334" s="59" t="s">
        <v>480</v>
      </c>
    </row>
    <row r="335" spans="1:2">
      <c r="A335" s="59">
        <v>7070</v>
      </c>
      <c r="B335" s="59" t="s">
        <v>295</v>
      </c>
    </row>
    <row r="336" spans="1:2">
      <c r="A336" s="59">
        <v>7072</v>
      </c>
      <c r="B336" s="59" t="s">
        <v>481</v>
      </c>
    </row>
    <row r="337" spans="1:2">
      <c r="A337" s="59">
        <v>7073</v>
      </c>
      <c r="B337" s="59" t="s">
        <v>482</v>
      </c>
    </row>
    <row r="338" spans="1:2">
      <c r="A338" s="59">
        <v>9999</v>
      </c>
      <c r="B338" s="59" t="s">
        <v>484</v>
      </c>
    </row>
    <row r="339" spans="1:2">
      <c r="A339" s="59"/>
      <c r="B339" s="59"/>
    </row>
    <row r="340" spans="1:2">
      <c r="A340" s="59"/>
      <c r="B340" s="59"/>
    </row>
    <row r="341" spans="1:2">
      <c r="A341" s="59"/>
      <c r="B341" s="59"/>
    </row>
    <row r="342" spans="1:2">
      <c r="A342" s="59"/>
      <c r="B342" s="59"/>
    </row>
    <row r="343" spans="1:2">
      <c r="A343" s="59"/>
      <c r="B343" s="59"/>
    </row>
    <row r="344" spans="1:2">
      <c r="A344" s="59"/>
      <c r="B344" s="59"/>
    </row>
    <row r="345" spans="1:2">
      <c r="A345" s="59"/>
      <c r="B345" s="59"/>
    </row>
    <row r="346" spans="1:2">
      <c r="A346" s="59"/>
      <c r="B346" s="59"/>
    </row>
    <row r="347" spans="1:2">
      <c r="A347" s="59"/>
      <c r="B347" s="59"/>
    </row>
    <row r="348" spans="1:2">
      <c r="A348" s="59"/>
      <c r="B348" s="59"/>
    </row>
    <row r="349" spans="1:2">
      <c r="A349" s="59"/>
      <c r="B349" s="59"/>
    </row>
    <row r="350" spans="1:2">
      <c r="A350" s="59"/>
      <c r="B350" s="59"/>
    </row>
    <row r="351" spans="1:2">
      <c r="A351" s="59"/>
      <c r="B351" s="59"/>
    </row>
    <row r="352" spans="1:2">
      <c r="A352" s="59"/>
      <c r="B352" s="59"/>
    </row>
    <row r="353" spans="1:2">
      <c r="A353" s="59"/>
      <c r="B353" s="59"/>
    </row>
    <row r="354" spans="1:2">
      <c r="A354" s="59"/>
      <c r="B354" s="59"/>
    </row>
    <row r="355" spans="1:2">
      <c r="A355" s="59"/>
      <c r="B355" s="59"/>
    </row>
    <row r="356" spans="1:2">
      <c r="A356" s="59"/>
      <c r="B356" s="59"/>
    </row>
    <row r="357" spans="1:2">
      <c r="A357" s="59"/>
      <c r="B357" s="59"/>
    </row>
    <row r="358" spans="1:2">
      <c r="A358" s="59"/>
      <c r="B358" s="59"/>
    </row>
    <row r="359" spans="1:2">
      <c r="A359" s="59"/>
      <c r="B359" s="59"/>
    </row>
    <row r="360" spans="1:2">
      <c r="A360" s="59"/>
      <c r="B360" s="59"/>
    </row>
    <row r="361" spans="1:2">
      <c r="A361" s="59"/>
      <c r="B361" s="59"/>
    </row>
    <row r="362" spans="1:2">
      <c r="A362" s="59"/>
      <c r="B362" s="59"/>
    </row>
    <row r="363" spans="1:2">
      <c r="A363" s="59"/>
      <c r="B363" s="59"/>
    </row>
    <row r="364" spans="1:2">
      <c r="A364" s="59"/>
      <c r="B364" s="59"/>
    </row>
    <row r="365" spans="1:2">
      <c r="A365" s="59"/>
      <c r="B365" s="59"/>
    </row>
    <row r="366" spans="1:2">
      <c r="A366" s="59"/>
      <c r="B366" s="59"/>
    </row>
    <row r="367" spans="1:2">
      <c r="A367" s="59"/>
      <c r="B367" s="59"/>
    </row>
    <row r="368" spans="1:2">
      <c r="A368" s="59"/>
      <c r="B368" s="59"/>
    </row>
    <row r="369" spans="1:2">
      <c r="A369" s="59"/>
      <c r="B369" s="59"/>
    </row>
    <row r="370" spans="1:2">
      <c r="A370" s="59"/>
      <c r="B370" s="59"/>
    </row>
    <row r="371" spans="1:2">
      <c r="A371" s="59"/>
      <c r="B371" s="59"/>
    </row>
    <row r="372" spans="1:2">
      <c r="A372" s="59"/>
      <c r="B372" s="59"/>
    </row>
    <row r="373" spans="1:2">
      <c r="A373" s="59"/>
      <c r="B373" s="59"/>
    </row>
    <row r="374" spans="1:2">
      <c r="A374" s="59"/>
      <c r="B374" s="59"/>
    </row>
    <row r="375" spans="1:2">
      <c r="A375" s="59"/>
      <c r="B375" s="59"/>
    </row>
    <row r="376" spans="1:2">
      <c r="A376" s="59"/>
      <c r="B376" s="59"/>
    </row>
    <row r="377" spans="1:2">
      <c r="A377" s="59"/>
      <c r="B377" s="59"/>
    </row>
    <row r="378" spans="1:2">
      <c r="A378" s="59"/>
      <c r="B378" s="59"/>
    </row>
    <row r="379" spans="1:2">
      <c r="A379" s="59"/>
      <c r="B379" s="59"/>
    </row>
    <row r="380" spans="1:2">
      <c r="A380" s="59"/>
      <c r="B380" s="59"/>
    </row>
    <row r="381" spans="1:2">
      <c r="A381" s="59"/>
      <c r="B381" s="59"/>
    </row>
    <row r="382" spans="1:2">
      <c r="A382" s="59"/>
      <c r="B382" s="59"/>
    </row>
    <row r="383" spans="1:2">
      <c r="A383" s="59"/>
      <c r="B383" s="59"/>
    </row>
    <row r="384" spans="1:2">
      <c r="A384" s="59"/>
      <c r="B384" s="59"/>
    </row>
    <row r="385" spans="1:2">
      <c r="A385" s="59"/>
      <c r="B385" s="59"/>
    </row>
    <row r="386" spans="1:2">
      <c r="A386" s="59"/>
      <c r="B386" s="59"/>
    </row>
    <row r="387" spans="1:2">
      <c r="A387" s="59"/>
      <c r="B387" s="59"/>
    </row>
    <row r="388" spans="1:2">
      <c r="A388" s="59"/>
      <c r="B388" s="59"/>
    </row>
    <row r="389" spans="1:2">
      <c r="A389" s="59"/>
      <c r="B389" s="59"/>
    </row>
    <row r="390" spans="1:2">
      <c r="A390" s="59"/>
      <c r="B390" s="59"/>
    </row>
    <row r="391" spans="1:2">
      <c r="A391" s="59"/>
      <c r="B391" s="59"/>
    </row>
    <row r="392" spans="1:2">
      <c r="A392" s="59"/>
      <c r="B392" s="59"/>
    </row>
    <row r="393" spans="1:2">
      <c r="A393" s="59"/>
      <c r="B393" s="59"/>
    </row>
    <row r="394" spans="1:2">
      <c r="A394" s="59"/>
      <c r="B394" s="59"/>
    </row>
    <row r="395" spans="1:2">
      <c r="A395" s="59"/>
      <c r="B395" s="59"/>
    </row>
    <row r="396" spans="1:2">
      <c r="A396" s="59"/>
      <c r="B396" s="59"/>
    </row>
    <row r="397" spans="1:2">
      <c r="A397" s="59"/>
      <c r="B397" s="59"/>
    </row>
    <row r="398" spans="1:2">
      <c r="A398" s="59"/>
      <c r="B398" s="59"/>
    </row>
    <row r="399" spans="1:2">
      <c r="A399" s="59"/>
      <c r="B399" s="59"/>
    </row>
    <row r="400" spans="1:2">
      <c r="A400" s="59"/>
      <c r="B400" s="59"/>
    </row>
    <row r="401" spans="1:2">
      <c r="A401" s="59"/>
      <c r="B401" s="59"/>
    </row>
    <row r="402" spans="1:2">
      <c r="A402" s="59"/>
      <c r="B402" s="59"/>
    </row>
    <row r="403" spans="1:2">
      <c r="A403" s="59"/>
      <c r="B403" s="59"/>
    </row>
    <row r="404" spans="1:2">
      <c r="A404" s="59"/>
      <c r="B404" s="59"/>
    </row>
    <row r="405" spans="1:2">
      <c r="A405" s="59"/>
      <c r="B405" s="59"/>
    </row>
    <row r="406" spans="1:2">
      <c r="A406" s="59"/>
      <c r="B406" s="59"/>
    </row>
    <row r="407" spans="1:2">
      <c r="A407" s="59"/>
      <c r="B407" s="59"/>
    </row>
    <row r="408" spans="1:2">
      <c r="A408" s="59"/>
      <c r="B408" s="59"/>
    </row>
    <row r="409" spans="1:2">
      <c r="A409" s="59"/>
      <c r="B409" s="59"/>
    </row>
    <row r="410" spans="1:2">
      <c r="A410" s="59"/>
      <c r="B410" s="59"/>
    </row>
    <row r="411" spans="1:2">
      <c r="A411" s="59"/>
      <c r="B411" s="59"/>
    </row>
    <row r="412" spans="1:2">
      <c r="A412" s="59"/>
      <c r="B412" s="59"/>
    </row>
    <row r="413" spans="1:2">
      <c r="A413" s="59"/>
      <c r="B413" s="59"/>
    </row>
    <row r="414" spans="1:2">
      <c r="A414" s="59"/>
      <c r="B414" s="59"/>
    </row>
    <row r="415" spans="1:2">
      <c r="A415" s="59"/>
      <c r="B415" s="59"/>
    </row>
    <row r="416" spans="1:2">
      <c r="A416" s="59"/>
      <c r="B416" s="59"/>
    </row>
    <row r="417" spans="1:2">
      <c r="A417" s="59"/>
      <c r="B417" s="59"/>
    </row>
    <row r="418" spans="1:2">
      <c r="A418" s="59"/>
      <c r="B418" s="59"/>
    </row>
    <row r="419" spans="1:2">
      <c r="A419" s="59"/>
      <c r="B419" s="59"/>
    </row>
    <row r="420" spans="1:2">
      <c r="A420" s="59"/>
      <c r="B420" s="59"/>
    </row>
    <row r="421" spans="1:2">
      <c r="A421" s="59"/>
      <c r="B421" s="59"/>
    </row>
    <row r="422" spans="1:2">
      <c r="A422" s="59"/>
      <c r="B422" s="59"/>
    </row>
    <row r="423" spans="1:2">
      <c r="A423" s="59"/>
      <c r="B423" s="59"/>
    </row>
    <row r="424" spans="1:2">
      <c r="A424" s="59"/>
      <c r="B424" s="59"/>
    </row>
    <row r="425" spans="1:2">
      <c r="A425" s="59"/>
      <c r="B425" s="59"/>
    </row>
    <row r="426" spans="1:2">
      <c r="A426" s="59"/>
      <c r="B426" s="59"/>
    </row>
    <row r="427" spans="1:2">
      <c r="A427" s="59"/>
      <c r="B427" s="59"/>
    </row>
    <row r="428" spans="1:2">
      <c r="A428" s="59"/>
      <c r="B428" s="59"/>
    </row>
    <row r="429" spans="1:2">
      <c r="A429" s="59"/>
      <c r="B429" s="59"/>
    </row>
    <row r="430" spans="1:2">
      <c r="A430" s="59"/>
      <c r="B430" s="59"/>
    </row>
    <row r="431" spans="1:2">
      <c r="A431" s="59"/>
      <c r="B431" s="59"/>
    </row>
    <row r="432" spans="1:2">
      <c r="A432" s="59"/>
      <c r="B432" s="59"/>
    </row>
    <row r="433" spans="1:2">
      <c r="A433" s="59"/>
      <c r="B433" s="59"/>
    </row>
    <row r="434" spans="1:2">
      <c r="A434" s="59"/>
      <c r="B434" s="59"/>
    </row>
    <row r="435" spans="1:2">
      <c r="A435" s="59"/>
      <c r="B435" s="59"/>
    </row>
    <row r="436" spans="1:2">
      <c r="A436" s="59"/>
      <c r="B436" s="59"/>
    </row>
    <row r="437" spans="1:2">
      <c r="A437" s="59"/>
      <c r="B437" s="59"/>
    </row>
    <row r="438" spans="1:2">
      <c r="A438" s="59"/>
      <c r="B438" s="59"/>
    </row>
    <row r="439" spans="1:2">
      <c r="A439" s="59"/>
      <c r="B439" s="59"/>
    </row>
    <row r="440" spans="1:2">
      <c r="A440" s="59"/>
      <c r="B440" s="59"/>
    </row>
    <row r="441" spans="1:2">
      <c r="A441" s="59"/>
      <c r="B441" s="59"/>
    </row>
    <row r="442" spans="1:2">
      <c r="A442" s="59"/>
      <c r="B442" s="59"/>
    </row>
    <row r="443" spans="1:2">
      <c r="A443" s="59"/>
      <c r="B443" s="59"/>
    </row>
    <row r="444" spans="1:2">
      <c r="A444" s="59"/>
      <c r="B444" s="59"/>
    </row>
    <row r="445" spans="1:2">
      <c r="A445" s="59"/>
      <c r="B445" s="59"/>
    </row>
    <row r="446" spans="1:2">
      <c r="A446" s="59"/>
      <c r="B446" s="59"/>
    </row>
    <row r="447" spans="1:2">
      <c r="A447" s="59"/>
      <c r="B447" s="59"/>
    </row>
    <row r="448" spans="1:2">
      <c r="A448" s="59"/>
      <c r="B448" s="59"/>
    </row>
    <row r="449" spans="1:2">
      <c r="A449" s="59"/>
      <c r="B449" s="59"/>
    </row>
    <row r="450" spans="1:2">
      <c r="A450" s="59"/>
      <c r="B450" s="59"/>
    </row>
    <row r="451" spans="1:2">
      <c r="A451" s="59"/>
      <c r="B451" s="59"/>
    </row>
    <row r="452" spans="1:2">
      <c r="A452" s="59"/>
      <c r="B452" s="59"/>
    </row>
    <row r="453" spans="1:2">
      <c r="A453" s="59"/>
      <c r="B453" s="59"/>
    </row>
    <row r="454" spans="1:2">
      <c r="A454" s="59"/>
      <c r="B454" s="59"/>
    </row>
    <row r="455" spans="1:2">
      <c r="A455" s="59"/>
      <c r="B455" s="59"/>
    </row>
    <row r="456" spans="1:2">
      <c r="A456" s="59"/>
      <c r="B456" s="59"/>
    </row>
    <row r="457" spans="1:2">
      <c r="A457" s="59"/>
      <c r="B457" s="59"/>
    </row>
    <row r="458" spans="1:2">
      <c r="A458" s="59"/>
      <c r="B458" s="59"/>
    </row>
    <row r="459" spans="1:2">
      <c r="A459" s="59"/>
      <c r="B459" s="59"/>
    </row>
    <row r="460" spans="1:2">
      <c r="A460" s="59"/>
      <c r="B460" s="59"/>
    </row>
    <row r="461" spans="1:2">
      <c r="A461" s="59"/>
      <c r="B461" s="59"/>
    </row>
    <row r="462" spans="1:2">
      <c r="A462" s="59"/>
      <c r="B462" s="59"/>
    </row>
    <row r="463" spans="1:2">
      <c r="A463" s="59"/>
      <c r="B463" s="59"/>
    </row>
    <row r="464" spans="1:2">
      <c r="A464" s="59"/>
      <c r="B464" s="59"/>
    </row>
    <row r="465" spans="1:2">
      <c r="A465" s="59"/>
      <c r="B465" s="59"/>
    </row>
    <row r="466" spans="1:2">
      <c r="A466" s="59"/>
      <c r="B466" s="59"/>
    </row>
    <row r="467" spans="1:2">
      <c r="A467" s="59"/>
      <c r="B467" s="59"/>
    </row>
    <row r="468" spans="1:2">
      <c r="A468" s="59"/>
      <c r="B468" s="59"/>
    </row>
    <row r="469" spans="1:2">
      <c r="A469" s="59"/>
      <c r="B469" s="59"/>
    </row>
    <row r="470" spans="1:2">
      <c r="A470" s="59"/>
      <c r="B470" s="59"/>
    </row>
    <row r="471" spans="1:2">
      <c r="A471" s="59"/>
      <c r="B471" s="59"/>
    </row>
    <row r="472" spans="1:2">
      <c r="A472" s="59"/>
      <c r="B472" s="59"/>
    </row>
    <row r="473" spans="1:2">
      <c r="A473" s="59"/>
      <c r="B473" s="59"/>
    </row>
    <row r="474" spans="1:2">
      <c r="A474" s="59"/>
      <c r="B474" s="59"/>
    </row>
    <row r="475" spans="1:2">
      <c r="A475" s="59"/>
      <c r="B475" s="59"/>
    </row>
    <row r="476" spans="1:2">
      <c r="A476" s="59"/>
      <c r="B476" s="59"/>
    </row>
    <row r="477" spans="1:2">
      <c r="A477" s="59"/>
      <c r="B477" s="59"/>
    </row>
    <row r="478" spans="1:2">
      <c r="A478" s="59"/>
      <c r="B478" s="59"/>
    </row>
    <row r="479" spans="1:2">
      <c r="A479" s="59"/>
      <c r="B479" s="59"/>
    </row>
    <row r="480" spans="1:2">
      <c r="A480" s="59"/>
      <c r="B480" s="59"/>
    </row>
    <row r="481" spans="1:2">
      <c r="A481" s="59"/>
      <c r="B481" s="59"/>
    </row>
    <row r="482" spans="1:2">
      <c r="A482" s="59"/>
      <c r="B482" s="59"/>
    </row>
    <row r="483" spans="1:2">
      <c r="A483" s="59"/>
      <c r="B483" s="59"/>
    </row>
    <row r="484" spans="1:2">
      <c r="A484" s="59"/>
      <c r="B484" s="59"/>
    </row>
    <row r="485" spans="1:2">
      <c r="A485" s="59"/>
      <c r="B485" s="59"/>
    </row>
    <row r="486" spans="1:2">
      <c r="A486" s="59"/>
      <c r="B486" s="59"/>
    </row>
    <row r="487" spans="1:2">
      <c r="A487" s="59"/>
      <c r="B487" s="59"/>
    </row>
    <row r="488" spans="1:2">
      <c r="A488" s="59"/>
      <c r="B488" s="59"/>
    </row>
    <row r="489" spans="1:2">
      <c r="A489" s="59"/>
      <c r="B489" s="59"/>
    </row>
    <row r="490" spans="1:2">
      <c r="A490" s="59"/>
      <c r="B490" s="59"/>
    </row>
    <row r="491" spans="1:2">
      <c r="A491" s="59"/>
      <c r="B491" s="59"/>
    </row>
    <row r="492" spans="1:2">
      <c r="A492" s="59"/>
      <c r="B492" s="59"/>
    </row>
    <row r="493" spans="1:2">
      <c r="A493" s="59"/>
      <c r="B493" s="59"/>
    </row>
    <row r="494" spans="1:2">
      <c r="A494" s="59"/>
      <c r="B494" s="59"/>
    </row>
    <row r="495" spans="1:2">
      <c r="A495" s="59"/>
      <c r="B495" s="59"/>
    </row>
    <row r="496" spans="1:2">
      <c r="A496" s="59"/>
      <c r="B496" s="59"/>
    </row>
    <row r="497" spans="1:2">
      <c r="A497" s="59"/>
      <c r="B497" s="59"/>
    </row>
    <row r="498" spans="1:2">
      <c r="A498" s="59"/>
      <c r="B498" s="59"/>
    </row>
    <row r="499" spans="1:2">
      <c r="A499" s="59"/>
      <c r="B499" s="59"/>
    </row>
    <row r="500" spans="1:2">
      <c r="A500" s="59"/>
      <c r="B500" s="59"/>
    </row>
    <row r="501" spans="1:2">
      <c r="A501" s="59"/>
      <c r="B501" s="59"/>
    </row>
    <row r="502" spans="1:2">
      <c r="A502" s="59"/>
      <c r="B502" s="59"/>
    </row>
    <row r="503" spans="1:2">
      <c r="A503" s="59"/>
      <c r="B503" s="59"/>
    </row>
    <row r="504" spans="1:2">
      <c r="A504" s="59"/>
      <c r="B504" s="59"/>
    </row>
    <row r="505" spans="1:2">
      <c r="A505" s="59"/>
      <c r="B505" s="59"/>
    </row>
    <row r="506" spans="1:2">
      <c r="A506" s="59"/>
      <c r="B506" s="59"/>
    </row>
    <row r="507" spans="1:2">
      <c r="A507" s="59"/>
      <c r="B507" s="59"/>
    </row>
    <row r="508" spans="1:2">
      <c r="A508" s="59"/>
      <c r="B508" s="59"/>
    </row>
    <row r="509" spans="1:2">
      <c r="A509" s="59"/>
      <c r="B509" s="59"/>
    </row>
    <row r="510" spans="1:2">
      <c r="A510" s="59"/>
      <c r="B510" s="59"/>
    </row>
    <row r="511" spans="1:2">
      <c r="A511" s="59"/>
      <c r="B511" s="59"/>
    </row>
    <row r="512" spans="1:2">
      <c r="A512" s="59"/>
      <c r="B512" s="59"/>
    </row>
    <row r="513" spans="1:2">
      <c r="A513" s="59"/>
      <c r="B513" s="59"/>
    </row>
    <row r="514" spans="1:2">
      <c r="A514" s="59"/>
      <c r="B514" s="59"/>
    </row>
    <row r="515" spans="1:2">
      <c r="A515" s="59"/>
      <c r="B515" s="59"/>
    </row>
    <row r="516" spans="1:2">
      <c r="A516" s="59"/>
      <c r="B516" s="59"/>
    </row>
    <row r="517" spans="1:2">
      <c r="A517" s="59"/>
      <c r="B517" s="59"/>
    </row>
    <row r="518" spans="1:2">
      <c r="A518" s="59"/>
      <c r="B518" s="59"/>
    </row>
    <row r="519" spans="1:2">
      <c r="A519" s="59"/>
      <c r="B519" s="59"/>
    </row>
    <row r="520" spans="1:2">
      <c r="A520" s="59"/>
      <c r="B520" s="59"/>
    </row>
    <row r="521" spans="1:2">
      <c r="A521" s="59"/>
      <c r="B521" s="59"/>
    </row>
    <row r="522" spans="1:2">
      <c r="A522" s="59"/>
      <c r="B522" s="59"/>
    </row>
    <row r="523" spans="1:2">
      <c r="A523" s="59"/>
      <c r="B523" s="59"/>
    </row>
    <row r="524" spans="1:2">
      <c r="A524" s="59"/>
      <c r="B524" s="59"/>
    </row>
    <row r="525" spans="1:2">
      <c r="A525" s="59"/>
      <c r="B525" s="59"/>
    </row>
    <row r="526" spans="1:2">
      <c r="A526" s="59"/>
      <c r="B526" s="59"/>
    </row>
    <row r="527" spans="1:2">
      <c r="A527" s="59"/>
      <c r="B527" s="59"/>
    </row>
    <row r="528" spans="1:2">
      <c r="A528" s="59"/>
      <c r="B528" s="59"/>
    </row>
    <row r="529" spans="1:2">
      <c r="A529" s="59"/>
      <c r="B529" s="59"/>
    </row>
    <row r="530" spans="1:2">
      <c r="A530" s="59"/>
      <c r="B530" s="59"/>
    </row>
    <row r="531" spans="1:2">
      <c r="A531" s="59"/>
      <c r="B531" s="59"/>
    </row>
    <row r="532" spans="1:2">
      <c r="A532" s="59"/>
      <c r="B532" s="59"/>
    </row>
    <row r="533" spans="1:2">
      <c r="A533" s="59"/>
      <c r="B533" s="59"/>
    </row>
    <row r="534" spans="1:2">
      <c r="A534" s="59"/>
      <c r="B534" s="59"/>
    </row>
    <row r="535" spans="1:2">
      <c r="A535" s="59"/>
      <c r="B535" s="59"/>
    </row>
    <row r="536" spans="1:2">
      <c r="A536" s="59"/>
      <c r="B536" s="59"/>
    </row>
    <row r="537" spans="1:2">
      <c r="A537" s="59"/>
      <c r="B537" s="59"/>
    </row>
    <row r="538" spans="1:2">
      <c r="A538" s="59"/>
      <c r="B538" s="59"/>
    </row>
    <row r="539" spans="1:2">
      <c r="A539" s="59"/>
      <c r="B539" s="59"/>
    </row>
    <row r="540" spans="1:2">
      <c r="A540" s="59"/>
      <c r="B540" s="59"/>
    </row>
    <row r="541" spans="1:2">
      <c r="A541" s="59"/>
      <c r="B541" s="59"/>
    </row>
    <row r="542" spans="1:2">
      <c r="A542" s="59"/>
      <c r="B542" s="59"/>
    </row>
    <row r="543" spans="1:2">
      <c r="A543" s="59"/>
      <c r="B543" s="59"/>
    </row>
    <row r="544" spans="1:2">
      <c r="A544" s="59"/>
      <c r="B544" s="59"/>
    </row>
    <row r="545" spans="1:2">
      <c r="A545" s="59"/>
      <c r="B545" s="59"/>
    </row>
    <row r="546" spans="1:2">
      <c r="A546" s="59"/>
      <c r="B546" s="59"/>
    </row>
    <row r="547" spans="1:2">
      <c r="A547" s="59"/>
      <c r="B547" s="59"/>
    </row>
    <row r="548" spans="1:2">
      <c r="A548" s="59"/>
      <c r="B548" s="59"/>
    </row>
    <row r="549" spans="1:2">
      <c r="A549" s="59"/>
      <c r="B549" s="59"/>
    </row>
    <row r="550" spans="1:2">
      <c r="A550" s="59"/>
      <c r="B550" s="59"/>
    </row>
    <row r="551" spans="1:2">
      <c r="A551" s="59"/>
      <c r="B551" s="59"/>
    </row>
    <row r="552" spans="1:2">
      <c r="A552" s="59"/>
      <c r="B552" s="59"/>
    </row>
    <row r="553" spans="1:2">
      <c r="A553" s="59"/>
      <c r="B553" s="59"/>
    </row>
    <row r="554" spans="1:2">
      <c r="A554" s="59"/>
      <c r="B554" s="59"/>
    </row>
    <row r="555" spans="1:2">
      <c r="A555" s="59"/>
      <c r="B555" s="59"/>
    </row>
    <row r="556" spans="1:2">
      <c r="A556" s="59"/>
      <c r="B556" s="59"/>
    </row>
    <row r="557" spans="1:2">
      <c r="A557" s="59"/>
      <c r="B557" s="59"/>
    </row>
    <row r="558" spans="1:2">
      <c r="A558" s="59"/>
      <c r="B558" s="59"/>
    </row>
    <row r="559" spans="1:2">
      <c r="A559" s="59"/>
      <c r="B559" s="59"/>
    </row>
    <row r="560" spans="1:2">
      <c r="A560" s="59"/>
      <c r="B560" s="59"/>
    </row>
    <row r="561" spans="1:2">
      <c r="A561" s="59"/>
      <c r="B561" s="59"/>
    </row>
    <row r="562" spans="1:2">
      <c r="A562" s="59"/>
      <c r="B562" s="59"/>
    </row>
    <row r="563" spans="1:2">
      <c r="A563" s="59"/>
      <c r="B563" s="59"/>
    </row>
    <row r="564" spans="1:2">
      <c r="A564" s="59"/>
      <c r="B564" s="59"/>
    </row>
    <row r="565" spans="1:2">
      <c r="A565" s="59"/>
      <c r="B565" s="59"/>
    </row>
    <row r="566" spans="1:2">
      <c r="A566" s="59"/>
      <c r="B566" s="59"/>
    </row>
    <row r="567" spans="1:2">
      <c r="A567" s="59"/>
      <c r="B567" s="59"/>
    </row>
    <row r="568" spans="1:2">
      <c r="A568" s="59"/>
      <c r="B568" s="59"/>
    </row>
    <row r="569" spans="1:2">
      <c r="A569" s="59"/>
      <c r="B569" s="59"/>
    </row>
    <row r="570" spans="1:2">
      <c r="A570" s="59"/>
      <c r="B570" s="59"/>
    </row>
    <row r="571" spans="1:2">
      <c r="A571" s="59"/>
      <c r="B571" s="59"/>
    </row>
    <row r="572" spans="1:2">
      <c r="A572" s="59"/>
      <c r="B572" s="59"/>
    </row>
    <row r="573" spans="1:2">
      <c r="A573" s="59"/>
      <c r="B573" s="59"/>
    </row>
    <row r="574" spans="1:2">
      <c r="A574" s="59"/>
      <c r="B574" s="59"/>
    </row>
    <row r="575" spans="1:2">
      <c r="A575" s="59"/>
      <c r="B575" s="59"/>
    </row>
    <row r="576" spans="1:2">
      <c r="A576" s="59"/>
      <c r="B576" s="59"/>
    </row>
    <row r="577" spans="1:2">
      <c r="A577" s="59"/>
      <c r="B577" s="59"/>
    </row>
    <row r="578" spans="1:2">
      <c r="A578" s="59"/>
      <c r="B578" s="59"/>
    </row>
    <row r="579" spans="1:2">
      <c r="A579" s="59"/>
      <c r="B579" s="59"/>
    </row>
    <row r="580" spans="1:2">
      <c r="A580" s="59"/>
      <c r="B580" s="59"/>
    </row>
    <row r="581" spans="1:2">
      <c r="A581" s="59"/>
      <c r="B581" s="59"/>
    </row>
    <row r="582" spans="1:2">
      <c r="A582" s="59"/>
      <c r="B582" s="59"/>
    </row>
    <row r="583" spans="1:2">
      <c r="A583" s="59"/>
      <c r="B583" s="59"/>
    </row>
    <row r="584" spans="1:2">
      <c r="A584" s="59"/>
      <c r="B584" s="59"/>
    </row>
    <row r="585" spans="1:2">
      <c r="A585" s="59"/>
      <c r="B585" s="59"/>
    </row>
    <row r="586" spans="1:2">
      <c r="A586" s="59"/>
      <c r="B586" s="59"/>
    </row>
    <row r="587" spans="1:2">
      <c r="A587" s="59"/>
      <c r="B587" s="59"/>
    </row>
    <row r="588" spans="1:2">
      <c r="A588" s="59"/>
      <c r="B588" s="59"/>
    </row>
    <row r="589" spans="1:2">
      <c r="A589" s="59"/>
      <c r="B589" s="59"/>
    </row>
    <row r="590" spans="1:2">
      <c r="A590" s="59"/>
      <c r="B590" s="59"/>
    </row>
    <row r="591" spans="1:2">
      <c r="A591" s="59"/>
      <c r="B591" s="59"/>
    </row>
    <row r="592" spans="1:2">
      <c r="A592" s="59"/>
      <c r="B592" s="60"/>
    </row>
    <row r="593" spans="1:2">
      <c r="A593" s="59"/>
      <c r="B593" s="60"/>
    </row>
    <row r="594" spans="1:2">
      <c r="A594" s="61"/>
      <c r="B594" s="61"/>
    </row>
    <row r="595" spans="1:2">
      <c r="A595" s="61"/>
      <c r="B595" s="61"/>
    </row>
    <row r="596" spans="1:2">
      <c r="A596" s="59"/>
      <c r="B596" s="59"/>
    </row>
    <row r="597" spans="1:2">
      <c r="A597" s="59"/>
      <c r="B597" s="59"/>
    </row>
    <row r="598" spans="1:2">
      <c r="A598" s="59"/>
      <c r="B598" s="59"/>
    </row>
    <row r="599" spans="1:2">
      <c r="A599" s="59"/>
      <c r="B599" s="59"/>
    </row>
    <row r="600" spans="1:2">
      <c r="A600" s="59"/>
      <c r="B600" s="59"/>
    </row>
    <row r="601" spans="1:2">
      <c r="A601" s="59"/>
      <c r="B601" s="59"/>
    </row>
    <row r="602" spans="1:2">
      <c r="A602" s="59"/>
      <c r="B602" s="59"/>
    </row>
    <row r="603" spans="1:2">
      <c r="A603" s="59"/>
      <c r="B603" s="59"/>
    </row>
    <row r="604" spans="1:2">
      <c r="A604" s="61"/>
      <c r="B604" s="61"/>
    </row>
    <row r="605" spans="1:2">
      <c r="A605" s="59"/>
      <c r="B605" s="59"/>
    </row>
    <row r="606" spans="1:2">
      <c r="A606" s="59"/>
      <c r="B606" s="59"/>
    </row>
    <row r="607" spans="1:2">
      <c r="A607" s="59"/>
      <c r="B607" s="59"/>
    </row>
    <row r="608" spans="1:2">
      <c r="A608" s="59"/>
      <c r="B608" s="59"/>
    </row>
    <row r="609" spans="1:2">
      <c r="A609" s="59"/>
      <c r="B609" s="59"/>
    </row>
    <row r="610" spans="1:2">
      <c r="A610" s="59"/>
      <c r="B610" s="59"/>
    </row>
    <row r="611" spans="1:2">
      <c r="A611" s="59"/>
      <c r="B611" s="59"/>
    </row>
    <row r="612" spans="1:2">
      <c r="A612" s="59"/>
      <c r="B612" s="59"/>
    </row>
    <row r="613" spans="1:2">
      <c r="A613" s="59"/>
      <c r="B613" s="59"/>
    </row>
    <row r="614" spans="1:2">
      <c r="A614" s="59"/>
      <c r="B614" s="59"/>
    </row>
    <row r="615" spans="1:2">
      <c r="A615" s="59"/>
      <c r="B615" s="59"/>
    </row>
    <row r="616" spans="1:2">
      <c r="A616" s="59"/>
      <c r="B616" s="59"/>
    </row>
    <row r="617" spans="1:2">
      <c r="A617" s="59"/>
      <c r="B617" s="59"/>
    </row>
    <row r="618" spans="1:2">
      <c r="A618" s="59"/>
      <c r="B618" s="59"/>
    </row>
    <row r="619" spans="1:2">
      <c r="A619" s="59"/>
      <c r="B619" s="59"/>
    </row>
    <row r="620" spans="1:2">
      <c r="A620" s="61"/>
      <c r="B620" s="61"/>
    </row>
    <row r="621" spans="1:2">
      <c r="A621" s="59"/>
      <c r="B621" s="59"/>
    </row>
    <row r="622" spans="1:2">
      <c r="A622" s="61"/>
      <c r="B622" s="61"/>
    </row>
    <row r="623" spans="1:2">
      <c r="A623" s="59"/>
      <c r="B623" s="59"/>
    </row>
    <row r="624" spans="1:2">
      <c r="A624" s="59"/>
      <c r="B624" s="59"/>
    </row>
    <row r="625" spans="1:2">
      <c r="A625" s="61"/>
      <c r="B625" s="61"/>
    </row>
    <row r="626" spans="1:2">
      <c r="A626" s="62"/>
      <c r="B626" s="62"/>
    </row>
    <row r="627" spans="1:2">
      <c r="A627" s="59"/>
      <c r="B627" s="59"/>
    </row>
    <row r="628" spans="1:2">
      <c r="A628" s="59"/>
      <c r="B628" s="59"/>
    </row>
    <row r="629" spans="1:2">
      <c r="A629" s="59"/>
      <c r="B629" s="59"/>
    </row>
    <row r="630" spans="1:2">
      <c r="A630" s="59"/>
      <c r="B630" s="59"/>
    </row>
    <row r="631" spans="1:2">
      <c r="A631" s="59"/>
      <c r="B631" s="59"/>
    </row>
    <row r="632" spans="1:2">
      <c r="A632" s="59"/>
      <c r="B632" s="59"/>
    </row>
    <row r="633" spans="1:2">
      <c r="A633" s="59"/>
      <c r="B633" s="59"/>
    </row>
    <row r="634" spans="1:2">
      <c r="A634" s="59"/>
      <c r="B634" s="59"/>
    </row>
    <row r="635" spans="1:2">
      <c r="A635" s="59"/>
      <c r="B635" s="59"/>
    </row>
    <row r="636" spans="1:2">
      <c r="A636" s="59"/>
      <c r="B636" s="59"/>
    </row>
    <row r="637" spans="1:2">
      <c r="A637" s="61"/>
      <c r="B637" s="61"/>
    </row>
    <row r="638" spans="1:2">
      <c r="A638" s="63"/>
      <c r="B638" s="59"/>
    </row>
    <row r="639" spans="1:2">
      <c r="A639" s="61"/>
      <c r="B639" s="61"/>
    </row>
    <row r="640" spans="1:2">
      <c r="A640" s="63"/>
      <c r="B640" s="59"/>
    </row>
    <row r="641" spans="1:2">
      <c r="A641" s="63"/>
      <c r="B641" s="59"/>
    </row>
    <row r="642" spans="1:2">
      <c r="A642" s="61"/>
      <c r="B642" s="61"/>
    </row>
    <row r="643" spans="1:2">
      <c r="A643" s="63"/>
      <c r="B643" s="59"/>
    </row>
    <row r="644" spans="1:2">
      <c r="A644" s="63"/>
      <c r="B644" s="59"/>
    </row>
    <row r="645" spans="1:2">
      <c r="A645" s="63"/>
      <c r="B645" s="59"/>
    </row>
    <row r="646" spans="1:2">
      <c r="A646" s="63"/>
      <c r="B646" s="59"/>
    </row>
    <row r="647" spans="1:2">
      <c r="A647" s="63"/>
      <c r="B647" s="59"/>
    </row>
    <row r="648" spans="1:2">
      <c r="A648" s="63"/>
      <c r="B648" s="59"/>
    </row>
    <row r="649" spans="1:2">
      <c r="A649" s="61"/>
      <c r="B649" s="61"/>
    </row>
    <row r="650" spans="1:2">
      <c r="A650" s="63"/>
      <c r="B650" s="59"/>
    </row>
    <row r="651" spans="1:2">
      <c r="A651" s="61"/>
      <c r="B651" s="61"/>
    </row>
    <row r="652" spans="1:2">
      <c r="A652" s="63"/>
      <c r="B652" s="59"/>
    </row>
    <row r="653" spans="1:2">
      <c r="A653" s="63"/>
      <c r="B653" s="59"/>
    </row>
    <row r="654" spans="1:2">
      <c r="A654" s="61"/>
      <c r="B654" s="61"/>
    </row>
    <row r="655" spans="1:2">
      <c r="A655" s="63"/>
      <c r="B655" s="59"/>
    </row>
    <row r="656" spans="1:2">
      <c r="A656" s="63"/>
      <c r="B656" s="59"/>
    </row>
    <row r="657" spans="1:2">
      <c r="A657" s="63"/>
      <c r="B657" s="59"/>
    </row>
    <row r="658" spans="1:2">
      <c r="A658" s="63"/>
      <c r="B658" s="59"/>
    </row>
    <row r="659" spans="1:2">
      <c r="A659" s="63"/>
      <c r="B659" s="59"/>
    </row>
    <row r="660" spans="1:2">
      <c r="A660" s="63"/>
      <c r="B660" s="59"/>
    </row>
    <row r="661" spans="1:2">
      <c r="A661" s="63"/>
      <c r="B661" s="59"/>
    </row>
    <row r="662" spans="1:2">
      <c r="A662" s="61"/>
      <c r="B662" s="61"/>
    </row>
    <row r="663" spans="1:2">
      <c r="A663" s="63"/>
      <c r="B663" s="59"/>
    </row>
    <row r="664" spans="1:2">
      <c r="A664" s="63"/>
      <c r="B664" s="59"/>
    </row>
    <row r="665" spans="1:2">
      <c r="A665" s="63"/>
      <c r="B665" s="59"/>
    </row>
    <row r="666" spans="1:2">
      <c r="A666" s="63"/>
      <c r="B666" s="59"/>
    </row>
    <row r="667" spans="1:2">
      <c r="A667" s="63"/>
      <c r="B667" s="59"/>
    </row>
    <row r="668" spans="1:2">
      <c r="A668" s="63"/>
      <c r="B668" s="59"/>
    </row>
    <row r="669" spans="1:2">
      <c r="A669" s="63"/>
      <c r="B669" s="59"/>
    </row>
    <row r="670" spans="1:2">
      <c r="A670" s="63"/>
      <c r="B670" s="59"/>
    </row>
    <row r="671" spans="1:2">
      <c r="A671" s="63"/>
      <c r="B671" s="59"/>
    </row>
    <row r="672" spans="1:2">
      <c r="A672" s="63"/>
      <c r="B672" s="59"/>
    </row>
    <row r="673" spans="1:2">
      <c r="A673" s="63"/>
      <c r="B673" s="59"/>
    </row>
    <row r="674" spans="1:2">
      <c r="A674" s="63"/>
      <c r="B674" s="59"/>
    </row>
    <row r="675" spans="1:2">
      <c r="A675" s="63"/>
      <c r="B675" s="59"/>
    </row>
    <row r="676" spans="1:2">
      <c r="A676" s="59"/>
      <c r="B676" s="59"/>
    </row>
    <row r="677" spans="1:2">
      <c r="A677" s="59"/>
      <c r="B677" s="59"/>
    </row>
    <row r="678" spans="1:2">
      <c r="A678" s="59"/>
      <c r="B678" s="59"/>
    </row>
    <row r="679" spans="1:2">
      <c r="A679" s="59"/>
      <c r="B679" s="59"/>
    </row>
    <row r="680" spans="1:2">
      <c r="A680" s="59"/>
      <c r="B680" s="59"/>
    </row>
    <row r="681" spans="1:2">
      <c r="A681" s="59"/>
      <c r="B681" s="59"/>
    </row>
    <row r="682" spans="1:2">
      <c r="A682" s="59"/>
      <c r="B682" s="59"/>
    </row>
    <row r="683" spans="1:2">
      <c r="A683" s="59"/>
      <c r="B683" s="59"/>
    </row>
    <row r="684" spans="1:2">
      <c r="A684" s="59"/>
      <c r="B684" s="59"/>
    </row>
    <row r="685" spans="1:2">
      <c r="A685" s="59"/>
      <c r="B685" s="59"/>
    </row>
    <row r="686" spans="1:2">
      <c r="A686" s="59"/>
      <c r="B686" s="59"/>
    </row>
    <row r="687" spans="1:2">
      <c r="A687" s="59"/>
      <c r="B687" s="59"/>
    </row>
    <row r="688" spans="1:2">
      <c r="A688" s="59"/>
      <c r="B688" s="59"/>
    </row>
    <row r="689" spans="1:2">
      <c r="A689" s="59"/>
      <c r="B689" s="59"/>
    </row>
    <row r="690" spans="1:2">
      <c r="A690" s="59"/>
      <c r="B690" s="59"/>
    </row>
    <row r="691" spans="1:2">
      <c r="A691" s="59"/>
      <c r="B691" s="59"/>
    </row>
    <row r="692" spans="1:2">
      <c r="A692" s="59"/>
      <c r="B692" s="59"/>
    </row>
    <row r="693" spans="1:2">
      <c r="A693" s="59"/>
      <c r="B693" s="59"/>
    </row>
    <row r="694" spans="1:2">
      <c r="A694" s="59"/>
      <c r="B694" s="59"/>
    </row>
    <row r="695" spans="1:2">
      <c r="A695" s="59"/>
      <c r="B695" s="59"/>
    </row>
    <row r="696" spans="1:2">
      <c r="A696" s="59"/>
      <c r="B696" s="59"/>
    </row>
    <row r="697" spans="1:2">
      <c r="A697" s="64"/>
      <c r="B697" s="60"/>
    </row>
  </sheetData>
  <autoFilter ref="A1:B696" xr:uid="{00000000-0009-0000-0000-000001000000}"/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54A90CCB51694EB4D9AC1659E6AC48" ma:contentTypeVersion="17" ma:contentTypeDescription="Create a new document." ma:contentTypeScope="" ma:versionID="b0359aa1542eeef360a4b3bdfa0ac489">
  <xsd:schema xmlns:xsd="http://www.w3.org/2001/XMLSchema" xmlns:xs="http://www.w3.org/2001/XMLSchema" xmlns:p="http://schemas.microsoft.com/office/2006/metadata/properties" xmlns:ns2="76f7bad7-08c0-4d31-beb6-8de2bccf0d5e" xmlns:ns3="62865ea8-f116-406c-9840-b9098c6aa2bd" targetNamespace="http://schemas.microsoft.com/office/2006/metadata/properties" ma:root="true" ma:fieldsID="cb3d891e06b74334acb257b0cf2c5352" ns2:_="" ns3:_="">
    <xsd:import namespace="76f7bad7-08c0-4d31-beb6-8de2bccf0d5e"/>
    <xsd:import namespace="62865ea8-f116-406c-9840-b9098c6aa2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f7bad7-08c0-4d31-beb6-8de2bccf0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2cddcab1-4fb3-4190-803e-fbe8b4ce96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865ea8-f116-406c-9840-b9098c6aa2bd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3829e7f-31d0-4ff4-9a33-a81f2fdf0037}" ma:internalName="TaxCatchAll" ma:showField="CatchAllData" ma:web="62865ea8-f116-406c-9840-b9098c6aa2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f7bad7-08c0-4d31-beb6-8de2bccf0d5e">
      <Terms xmlns="http://schemas.microsoft.com/office/infopath/2007/PartnerControls"/>
    </lcf76f155ced4ddcb4097134ff3c332f>
    <TaxCatchAll xmlns="62865ea8-f116-406c-9840-b9098c6aa2bd" xsi:nil="true"/>
  </documentManagement>
</p:properties>
</file>

<file path=customXml/itemProps1.xml><?xml version="1.0" encoding="utf-8"?>
<ds:datastoreItem xmlns:ds="http://schemas.openxmlformats.org/officeDocument/2006/customXml" ds:itemID="{34C3CFE5-FC19-4835-99E2-53E41E8C5AC0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C2A5BC2-7B14-48C4-A32A-169918A02D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648602-1545-4091-966E-18516DE92F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f7bad7-08c0-4d31-beb6-8de2bccf0d5e"/>
    <ds:schemaRef ds:uri="62865ea8-f116-406c-9840-b9098c6aa2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8D84CBC-060F-4DFE-B6A9-F26748D34FA2}">
  <ds:schemaRefs>
    <ds:schemaRef ds:uri="62865ea8-f116-406c-9840-b9098c6aa2bd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76f7bad7-08c0-4d31-beb6-8de2bccf0d5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Report</vt:lpstr>
      <vt:lpstr>Sheet1</vt:lpstr>
      <vt:lpstr>Report!Print_Area</vt:lpstr>
      <vt:lpstr>Report!Print_Titles</vt:lpstr>
    </vt:vector>
  </TitlesOfParts>
  <Company>Kent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Manual Monitoring Return template</dc:title>
  <dc:creator>Walter, Steve - BSS FP</dc:creator>
  <cp:lastModifiedBy>Walkling, Suzanne - TEP</cp:lastModifiedBy>
  <cp:lastPrinted>2019-08-09T13:17:01Z</cp:lastPrinted>
  <dcterms:created xsi:type="dcterms:W3CDTF">2013-01-29T13:17:09Z</dcterms:created>
  <dcterms:modified xsi:type="dcterms:W3CDTF">2025-04-11T12:10:24Z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0x010100D054A90CCB51694EB4D9AC1659E6AC48</vt:lpwstr>
  </property>
  <property fmtid="{D5CDD505-2E9C-101B-9397-08002B2CF9AE}" pid="3" name="Order">
    <vt:r8>100</vt:r8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MediaServiceImageTags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